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Fotos\30608\"/>
    </mc:Choice>
  </mc:AlternateContent>
  <xr:revisionPtr revIDLastSave="0" documentId="13_ncr:1_{25566DDD-C85F-4147-9326-E08504E2B861}" xr6:coauthVersionLast="47" xr6:coauthVersionMax="47" xr10:uidLastSave="{00000000-0000-0000-0000-000000000000}"/>
  <bookViews>
    <workbookView xWindow="-120" yWindow="-120" windowWidth="25440" windowHeight="15390" xr2:uid="{00000000-000D-0000-FFFF-FFFF00000000}"/>
  </bookViews>
  <sheets>
    <sheet name="Projetos Aprovados-BI-ADC" sheetId="5" r:id="rId1"/>
    <sheet name="OT " sheetId="2" r:id="rId2"/>
    <sheet name="PI" sheetId="3" r:id="rId3"/>
  </sheets>
  <definedNames>
    <definedName name="_xlnm._FilterDatabase" localSheetId="0" hidden="1">'Projetos Aprovados-BI-ADC'!$B$14:$T$1616</definedName>
    <definedName name="_xlnm.Print_Area" localSheetId="0">'Projetos Aprovados-BI-ADC'!$B$1:$T$1633</definedName>
    <definedName name="_xlnm.Print_Titles" localSheetId="0">'Projetos Aprovados-BI-ADC'!$1:$12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5" i="5" l="1"/>
  <c r="Q85" i="5"/>
  <c r="K85" i="5"/>
  <c r="K1195" i="5"/>
  <c r="Q1195" i="5"/>
  <c r="T1195" i="5"/>
  <c r="Q833" i="5" l="1"/>
  <c r="T1082" i="5" l="1"/>
  <c r="Q1082" i="5"/>
  <c r="K1082" i="5"/>
  <c r="Q876" i="5" l="1"/>
  <c r="T1557" i="5" l="1"/>
  <c r="Q1557" i="5" l="1"/>
  <c r="K1557" i="5"/>
  <c r="K1331" i="5"/>
  <c r="Q1331" i="5"/>
  <c r="T1331" i="5"/>
  <c r="K1345" i="5" l="1"/>
  <c r="K807" i="5"/>
  <c r="Q807" i="5"/>
  <c r="T807" i="5"/>
  <c r="T1494" i="5" l="1"/>
  <c r="Q1494" i="5"/>
  <c r="K1494" i="5"/>
  <c r="T1457" i="5"/>
  <c r="Q1457" i="5"/>
  <c r="K1457" i="5"/>
  <c r="T833" i="5" l="1"/>
  <c r="T1352" i="5" l="1"/>
  <c r="Q1352" i="5"/>
  <c r="K1352" i="5"/>
  <c r="T1125" i="5" l="1"/>
  <c r="Q1125" i="5"/>
  <c r="K1125" i="5"/>
  <c r="K833" i="5" l="1"/>
  <c r="K175" i="5" l="1"/>
  <c r="K1021" i="5" l="1"/>
  <c r="T1021" i="5"/>
  <c r="Q1021" i="5"/>
  <c r="T219" i="5"/>
  <c r="Q219" i="5"/>
  <c r="K219" i="5"/>
  <c r="T175" i="5"/>
  <c r="Q175" i="5"/>
  <c r="T981" i="5" l="1"/>
  <c r="T1615" i="5" l="1"/>
  <c r="Q1615" i="5"/>
  <c r="K971" i="5" l="1"/>
  <c r="Q971" i="5"/>
  <c r="T971" i="5"/>
  <c r="K409" i="5" l="1"/>
  <c r="K1591" i="5" l="1"/>
  <c r="Q1591" i="5"/>
  <c r="T1591" i="5"/>
  <c r="K1583" i="5"/>
  <c r="T1504" i="5" l="1"/>
  <c r="Q1504" i="5"/>
  <c r="K1504" i="5"/>
  <c r="K924" i="5"/>
  <c r="T876" i="5"/>
  <c r="K876" i="5"/>
  <c r="K1217" i="5" l="1"/>
  <c r="Q1217" i="5"/>
  <c r="T1217" i="5"/>
  <c r="T1598" i="5" l="1"/>
  <c r="Q1598" i="5"/>
  <c r="K1598" i="5"/>
  <c r="K1599" i="5" s="1"/>
  <c r="T1583" i="5"/>
  <c r="Q1583" i="5"/>
  <c r="T1396" i="5"/>
  <c r="Q1396" i="5"/>
  <c r="K1396" i="5"/>
  <c r="T1345" i="5"/>
  <c r="Q1345" i="5"/>
  <c r="T1206" i="5"/>
  <c r="Q1206" i="5"/>
  <c r="K1206" i="5"/>
  <c r="Q981" i="5"/>
  <c r="K981" i="5"/>
  <c r="T941" i="5"/>
  <c r="Q941" i="5"/>
  <c r="K941" i="5"/>
  <c r="T924" i="5"/>
  <c r="Q924" i="5"/>
  <c r="T878" i="5"/>
  <c r="Q878" i="5"/>
  <c r="K878" i="5"/>
  <c r="T778" i="5"/>
  <c r="Q778" i="5"/>
  <c r="K778" i="5"/>
  <c r="K834" i="5" s="1"/>
  <c r="T775" i="5"/>
  <c r="Q775" i="5"/>
  <c r="K775" i="5"/>
  <c r="T298" i="5"/>
  <c r="Q298" i="5"/>
  <c r="Q409" i="5" l="1"/>
  <c r="Q776" i="5" s="1"/>
  <c r="T409" i="5"/>
  <c r="T776" i="5" s="1"/>
  <c r="K1397" i="5"/>
  <c r="Q1397" i="5"/>
  <c r="T1397" i="5"/>
  <c r="K776" i="5"/>
  <c r="T1558" i="5"/>
  <c r="Q925" i="5"/>
  <c r="T925" i="5"/>
  <c r="Q1126" i="5"/>
  <c r="T1126" i="5"/>
  <c r="K1558" i="5"/>
  <c r="Q1558" i="5"/>
  <c r="Q834" i="5"/>
  <c r="T834" i="5"/>
  <c r="K1126" i="5"/>
  <c r="Q1599" i="5"/>
  <c r="T1599" i="5"/>
  <c r="Q176" i="5"/>
  <c r="T176" i="5"/>
  <c r="K925" i="5"/>
  <c r="Q1616" i="5" l="1"/>
  <c r="T1616" i="5"/>
  <c r="K176" i="5"/>
  <c r="K1616" i="5" s="1"/>
</calcChain>
</file>

<file path=xl/sharedStrings.xml><?xml version="1.0" encoding="utf-8"?>
<sst xmlns="http://schemas.openxmlformats.org/spreadsheetml/2006/main" count="14787" uniqueCount="5609">
  <si>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</si>
  <si>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</si>
  <si>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</si>
  <si>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</si>
  <si>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</si>
  <si>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</si>
  <si>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</si>
  <si>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</si>
  <si>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</si>
  <si>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</si>
  <si>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</si>
  <si>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</si>
  <si>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</si>
  <si>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</si>
  <si>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</si>
  <si>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</si>
  <si>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São Brás de Alportel</t>
  </si>
  <si>
    <t>ALG-02-0752-FEDER-007437</t>
  </si>
  <si>
    <t>ALG-02-0752-FEDER-003938</t>
  </si>
  <si>
    <t>Lagos</t>
  </si>
  <si>
    <t>ALG-02-0752-FEDER-002601</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</si>
  <si>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</si>
  <si>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</si>
  <si>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</si>
  <si>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</si>
  <si>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</si>
  <si>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</si>
  <si>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</si>
  <si>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</si>
  <si>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Portimão</t>
  </si>
  <si>
    <t>Castro Marim</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</si>
  <si>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</si>
  <si>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</si>
  <si>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</si>
  <si>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</si>
  <si>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</si>
  <si>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</si>
  <si>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</si>
  <si>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</si>
  <si>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</si>
  <si>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</si>
  <si>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</si>
  <si>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</si>
  <si>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</si>
  <si>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ALG-02-0651-FEDER-005254</t>
  </si>
  <si>
    <t>ALG-02-0651-FEDER-003975</t>
  </si>
  <si>
    <t>Plano de Negócios da Empresa</t>
  </si>
  <si>
    <t>ALG-02-0651-FEDER-003698</t>
  </si>
  <si>
    <t>ALG-02-0651-FEDER-003696</t>
  </si>
  <si>
    <t>ALG-02-0651-FEDER-004744</t>
  </si>
  <si>
    <t>Contratação de serviços de consultoria para elaboração do plano de negócios da empresa</t>
  </si>
  <si>
    <t>ALG-02-0651-FEDER-007016</t>
  </si>
  <si>
    <t>ALG-02-0651-FEDER-004339</t>
  </si>
  <si>
    <t>Consultoria para o arranque sustentado e desenvolvimento do negócio</t>
  </si>
  <si>
    <t>ALG-02-0651-FEDER-005491</t>
  </si>
  <si>
    <t>Vila Real de Santo António</t>
  </si>
  <si>
    <t>ALG-02-0651-FEDER-005931</t>
  </si>
  <si>
    <t>Consultoria para o desenvolvimento de um plano de negócios</t>
  </si>
  <si>
    <t>ALG-02-0651-FEDER-005694</t>
  </si>
  <si>
    <t>ALG-02-0651-FEDER-005405</t>
  </si>
  <si>
    <t>ALG-02-0651-FEDER-005807</t>
  </si>
  <si>
    <t>Consultoria para esenvolvimento de plano de negócios</t>
  </si>
  <si>
    <t>ALG-02-0651-FEDER-003950</t>
  </si>
  <si>
    <t>Desenvolvimento de requisitos para uma plataforma de gestão da relação com os clientes</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</si>
  <si>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</si>
  <si>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</si>
  <si>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</si>
  <si>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</si>
  <si>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</si>
  <si>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</si>
  <si>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</si>
  <si>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ALG-02-0651-FEDER-005653</t>
  </si>
  <si>
    <t>ALG-02-0651-FEDER-004936</t>
  </si>
  <si>
    <t>Consultoria para elaboração de plano de negócios</t>
  </si>
  <si>
    <t>ALG-02-0651-FEDER-005772</t>
  </si>
  <si>
    <t>ALG-02-0651-FEDER-004258</t>
  </si>
  <si>
    <t>ALG-02-0651-FEDER-003039</t>
  </si>
  <si>
    <t>ALG-02-0651-FEDER-004266</t>
  </si>
  <si>
    <t>Ana Campos Business Plan</t>
  </si>
  <si>
    <t>ALG-02-0651-FEDER-003034</t>
  </si>
  <si>
    <t>ALG-02-0651-FEDER-003011</t>
  </si>
  <si>
    <t>ALG-02-0651-FEDER-005827</t>
  </si>
  <si>
    <t>ALG-02-0651-FEDER-003378</t>
  </si>
  <si>
    <t>ALG-02-0651-FEDER-005349</t>
  </si>
  <si>
    <t>Empreendedorismo qualificado e criativo</t>
  </si>
  <si>
    <t>ALG-02-0853-FEDER-012091</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</si>
  <si>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</si>
  <si>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</si>
  <si>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</si>
  <si>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</si>
  <si>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</si>
  <si>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</si>
  <si>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</si>
  <si>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</si>
  <si>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</si>
  <si>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</si>
  <si>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</si>
  <si>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</si>
  <si>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</si>
  <si>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</si>
  <si>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</si>
  <si>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</si>
  <si>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</si>
  <si>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</si>
  <si>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</si>
  <si>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</si>
  <si>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</si>
  <si>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</si>
  <si>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</si>
  <si>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ALG-02-0853-FEDER-010520</t>
  </si>
  <si>
    <t>ALG-02-0853-FEDER-010220</t>
  </si>
  <si>
    <t>Consultoria para implementação do sistema de gestão ambiental</t>
  </si>
  <si>
    <t>ALG-02-0853-FEDER-010124</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</si>
  <si>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</si>
  <si>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</si>
  <si>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</si>
  <si>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</si>
  <si>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</si>
  <si>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</si>
  <si>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</si>
  <si>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</si>
  <si>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</si>
  <si>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</si>
  <si>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</si>
  <si>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</si>
  <si>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</si>
  <si>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</si>
  <si>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</si>
  <si>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</si>
  <si>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</si>
  <si>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</si>
  <si>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ALG-02-0853-FEDER-003075</t>
  </si>
  <si>
    <t>ALG-02-0853-FEDER-003143</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</si>
  <si>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</si>
  <si>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</si>
  <si>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</si>
  <si>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</si>
  <si>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</si>
  <si>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</si>
  <si>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</si>
  <si>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</si>
  <si>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</si>
  <si>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</si>
  <si>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ALG-02-0853-FEDER-004540</t>
  </si>
  <si>
    <t>ALG-02-0853-FEDER-004360</t>
  </si>
  <si>
    <t>ALG-02-0853-FEDER-007359</t>
  </si>
  <si>
    <t>ALG-02-0853-FEDER-004358</t>
  </si>
  <si>
    <t>ALG-02-0853-FEDER-004281</t>
  </si>
  <si>
    <t>ALG-02-0853-FEDER-001645</t>
  </si>
  <si>
    <t>Qualificação ItBase</t>
  </si>
  <si>
    <t>ALG-02-0853-FEDER-004521</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</si>
  <si>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</si>
  <si>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</si>
  <si>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</si>
  <si>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</si>
  <si>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</si>
  <si>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</si>
  <si>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</si>
  <si>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</si>
  <si>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</si>
  <si>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</si>
  <si>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</si>
  <si>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</si>
  <si>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ALG-02-0853-FEDER-002873</t>
  </si>
  <si>
    <t>ALG-02-0853-FEDER-004350</t>
  </si>
  <si>
    <t>ALG-02-0853-FEDER-003888</t>
  </si>
  <si>
    <t>Qualidade para a Competitividade</t>
  </si>
  <si>
    <t>ALG-02-0853-FEDER-002947</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</si>
  <si>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</si>
  <si>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</si>
  <si>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</si>
  <si>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</si>
  <si>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</si>
  <si>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</si>
  <si>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</si>
  <si>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</si>
  <si>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</si>
  <si>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</si>
  <si>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</si>
  <si>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</si>
  <si>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</si>
  <si>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</si>
  <si>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</si>
  <si>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</si>
  <si>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</si>
  <si>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</si>
  <si>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</si>
  <si>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</si>
  <si>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ALG-01-0247-FEDER-009818</t>
  </si>
  <si>
    <t>I&amp;D para otimização de sistemas energéticos para a reabilitação e ampliação de moradias unifamiliares isoladas (para turismo) com base nos critérios da norma Passive House</t>
  </si>
  <si>
    <t>ALG-01-0247-FEDER-003520</t>
  </si>
  <si>
    <t>ALG-01-0247-FEDER-006293</t>
  </si>
  <si>
    <t>Investigação e Desenvolvimento para o uso de medidas preventivas que reduzam o risco de contaminação da fruta</t>
  </si>
  <si>
    <t>INVESTIMENTO ELEGÍVEL</t>
  </si>
  <si>
    <t>DESIGNAÇÃO DA OPERAÇÃO</t>
  </si>
  <si>
    <t>PROMOTOR</t>
  </si>
  <si>
    <t>TIPOLOGIA DE INTERVENÇÃO</t>
  </si>
  <si>
    <t>EIXO</t>
  </si>
  <si>
    <t>LISTA DE OPERAÇÕES APROVADAS</t>
  </si>
  <si>
    <t>UNIDADE: EUROS</t>
  </si>
  <si>
    <t>CÓDIGO DA OPERAÇÃO</t>
  </si>
  <si>
    <t>Chocorroba do Algarve</t>
  </si>
  <si>
    <t>ALG-01-0247-FEDER-004989</t>
  </si>
  <si>
    <t>Diversificação de clientes e mercados da empresa Britefil</t>
  </si>
  <si>
    <t>ALG-02-0752-FEDER-002072</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</si>
  <si>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</si>
  <si>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</si>
  <si>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</si>
  <si>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</si>
  <si>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</si>
  <si>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</si>
  <si>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</si>
  <si>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</si>
  <si>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</si>
  <si>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</si>
  <si>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</si>
  <si>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ALG-02-0853-FEDER-012471</t>
  </si>
  <si>
    <t>Desenvolvimento de Plataforma digital e sistema de Gestão da Qualidade</t>
  </si>
  <si>
    <t>ALG-02-0853-FEDER-006209</t>
  </si>
  <si>
    <t>Vantagem competitiva para o mercado internacional: Certificação IFS FOOD</t>
  </si>
  <si>
    <t>ALG-02-0853-FEDER-012364</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</si>
  <si>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</si>
  <si>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</si>
  <si>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</si>
  <si>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</si>
  <si>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</si>
  <si>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</si>
  <si>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</si>
  <si>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</si>
  <si>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</si>
  <si>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</si>
  <si>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</si>
  <si>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</si>
  <si>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</si>
  <si>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</si>
  <si>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</si>
  <si>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</si>
  <si>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</si>
  <si>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</si>
  <si>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</si>
  <si>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</si>
  <si>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</si>
  <si>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</si>
  <si>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</si>
  <si>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</si>
  <si>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</si>
  <si>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</si>
  <si>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</si>
  <si>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</si>
  <si>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</si>
  <si>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</si>
  <si>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</si>
  <si>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</si>
  <si>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</si>
  <si>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</si>
  <si>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</si>
  <si>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</si>
  <si>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</si>
  <si>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</si>
  <si>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</si>
  <si>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</si>
  <si>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</si>
  <si>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</si>
  <si>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</si>
  <si>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</si>
  <si>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</si>
  <si>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</si>
  <si>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</si>
  <si>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</si>
  <si>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</si>
  <si>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</si>
  <si>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</si>
  <si>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ALG-02-0752-FEDER-013486</t>
  </si>
  <si>
    <t>ALG-02-0752-FEDER-013633</t>
  </si>
  <si>
    <t>ALG-02-0752-FEDER-013794</t>
  </si>
  <si>
    <t>Passeios de longa duração em catamarã no Algarve</t>
  </si>
  <si>
    <t>ALG-02-0853-FEDER-014751</t>
  </si>
  <si>
    <t>UTR Quinta do Marco</t>
  </si>
  <si>
    <t>ALG-02-0853-FEDER-014646</t>
  </si>
  <si>
    <t>Criação do Suítes Hotel Monte Gordo 4 estrelas</t>
  </si>
  <si>
    <t>ALG-02-0853-FEDER-014822</t>
  </si>
  <si>
    <t>ALG-02-0853-FEDER-015165</t>
  </si>
  <si>
    <t>Sotecnisol 2020</t>
  </si>
  <si>
    <t>ALG-02-0853-FEDER-017260</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</si>
  <si>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</si>
  <si>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</si>
  <si>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</si>
  <si>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</si>
  <si>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</si>
  <si>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</si>
  <si>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</si>
  <si>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</si>
  <si>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</si>
  <si>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</si>
  <si>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</si>
  <si>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</si>
  <si>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</si>
  <si>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</si>
  <si>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</si>
  <si>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</si>
  <si>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</si>
  <si>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</si>
  <si>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</si>
  <si>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</si>
  <si>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</si>
  <si>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</si>
  <si>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</si>
  <si>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ALG-05-3524-FSE-000001</t>
  </si>
  <si>
    <t>Algarve</t>
  </si>
  <si>
    <t>ALG-24-2015-05</t>
  </si>
  <si>
    <t>DATA DE    FIM</t>
  </si>
  <si>
    <t xml:space="preserve"> RESUMO DA    OPERAÇÃO</t>
  </si>
  <si>
    <t>Estudo reológico da conservação do bolo rei de batata doce</t>
  </si>
  <si>
    <t>ALG-01-0247-FEDER-017004</t>
  </si>
  <si>
    <t>ALG-01-0247-FEDER-009930</t>
  </si>
  <si>
    <t>ALG-01-0247-FEDER-010936</t>
  </si>
  <si>
    <t>TT 2.0. Projeto de Aceleração dos Processos de Transferência de Tecnologia e Conhecimento para o Mercado</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</si>
  <si>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</si>
  <si>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</si>
  <si>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</si>
  <si>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</si>
  <si>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</si>
  <si>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</si>
  <si>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</si>
  <si>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</si>
  <si>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</si>
  <si>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</si>
  <si>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</si>
  <si>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</si>
  <si>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</si>
  <si>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</si>
  <si>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</si>
  <si>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</si>
  <si>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</si>
  <si>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</si>
  <si>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</si>
  <si>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</si>
  <si>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</si>
  <si>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</si>
  <si>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</si>
  <si>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</si>
  <si>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</si>
  <si>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</si>
  <si>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</si>
  <si>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</si>
  <si>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</si>
  <si>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</si>
  <si>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</si>
  <si>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</si>
  <si>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ALG-01-0247-FEDER-011079</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</si>
  <si>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</si>
  <si>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</si>
  <si>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</si>
  <si>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</si>
  <si>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</si>
  <si>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</si>
  <si>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</si>
  <si>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</si>
  <si>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</si>
  <si>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</si>
  <si>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</si>
  <si>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</si>
  <si>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</si>
  <si>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</si>
  <si>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</si>
  <si>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</si>
  <si>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</si>
  <si>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</si>
  <si>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</si>
  <si>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</si>
  <si>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</si>
  <si>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</si>
  <si>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</si>
  <si>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</si>
  <si>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</si>
  <si>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</si>
  <si>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ALG-02-0752-FEDER-018237</t>
  </si>
  <si>
    <t>ALG-02-0752-FEDER-018335</t>
  </si>
  <si>
    <t>Consultoria para a aplicação de um novo modelo empresarial ? Desenvolvimento da estratégia de internacionalização.</t>
  </si>
  <si>
    <t>ALG-02-0752-FEDER-018491</t>
  </si>
  <si>
    <t>Consultoria para a internacionalização da Teknalize</t>
  </si>
  <si>
    <t>ALG-02-0752-FEDER-018792</t>
  </si>
  <si>
    <t>ALG-02-0752-FEDER-018809</t>
  </si>
  <si>
    <t>Consultoria para a internacionalização</t>
  </si>
  <si>
    <t>ALG-02-0752-FEDER-018955</t>
  </si>
  <si>
    <t>ALG-02-0752-FEDER-018969</t>
  </si>
  <si>
    <t>Plano Estratégico de Internacionalização ? APFSC - Associação dos Produtores Florestais da Serra do Caldeirão.</t>
  </si>
  <si>
    <t>ALG-02-0752-FEDER-019139</t>
  </si>
  <si>
    <t>ALG-02-0752-FEDER-013808</t>
  </si>
  <si>
    <t>Business Beyond Borders 2.0</t>
  </si>
  <si>
    <t>Direcção-Geral de Reinserção e Serviços Prisionais</t>
  </si>
  <si>
    <t>Instrumentos específicos de proteção das vítimas - Sistema de vigilância eletrónica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</si>
  <si>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</si>
  <si>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</si>
  <si>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</si>
  <si>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</si>
  <si>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ALG-05-3559-FSE-000002</t>
  </si>
  <si>
    <t>ALG-05-3559-FSE-000004</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</si>
  <si>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</si>
  <si>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</si>
  <si>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</si>
  <si>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</si>
  <si>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</si>
  <si>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</si>
  <si>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</si>
  <si>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</si>
  <si>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</si>
  <si>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</si>
  <si>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</si>
  <si>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</si>
  <si>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</si>
  <si>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</si>
  <si>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</si>
  <si>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</si>
  <si>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</si>
  <si>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</si>
  <si>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</si>
  <si>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</si>
  <si>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</si>
  <si>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</si>
  <si>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</si>
  <si>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</si>
  <si>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</si>
  <si>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</si>
  <si>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</si>
  <si>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</si>
  <si>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</si>
  <si>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</si>
  <si>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</si>
  <si>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</si>
  <si>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</si>
  <si>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</si>
  <si>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</si>
  <si>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</si>
  <si>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</si>
  <si>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</si>
  <si>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</si>
  <si>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</si>
  <si>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</si>
  <si>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</si>
  <si>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</si>
  <si>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</si>
  <si>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</si>
  <si>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</si>
  <si>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</si>
  <si>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</si>
  <si>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</si>
  <si>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</si>
  <si>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</si>
  <si>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</si>
  <si>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</si>
  <si>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</si>
  <si>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</si>
  <si>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</si>
  <si>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</si>
  <si>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</si>
  <si>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</si>
  <si>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</si>
  <si>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</si>
  <si>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</si>
  <si>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</si>
  <si>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</si>
  <si>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</si>
  <si>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</si>
  <si>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</si>
  <si>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</si>
  <si>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</si>
  <si>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</si>
  <si>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</si>
  <si>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</si>
  <si>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</si>
  <si>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</si>
  <si>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</si>
  <si>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</si>
  <si>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</si>
  <si>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</si>
  <si>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</si>
  <si>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</si>
  <si>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</si>
  <si>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</si>
  <si>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</si>
  <si>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</si>
  <si>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</si>
  <si>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</si>
  <si>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</si>
  <si>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ALG-02-0853-FEDER-015148</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</si>
  <si>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</si>
  <si>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</si>
  <si>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</si>
  <si>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</si>
  <si>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</si>
  <si>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</si>
  <si>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Valorização dos recursos endógenos em territórios específicos</t>
  </si>
  <si>
    <t>CI - AMAL - COMUNIDADE INTERMUNICIPAL DO ALGARVE</t>
  </si>
  <si>
    <t>PI 8.9</t>
  </si>
  <si>
    <t>PI 9.3</t>
  </si>
  <si>
    <t>ALG-18-2015-06</t>
  </si>
  <si>
    <t>PT
ALGARVE 2020</t>
  </si>
  <si>
    <t>ALG-02-0651-FEDER-017321</t>
  </si>
  <si>
    <t>Instalação de microcervejaria artesanal</t>
  </si>
  <si>
    <t>ALG-02-0853-FEDER-019358</t>
  </si>
  <si>
    <t>Inovação Produtiva de Produto e Processo, com subida na cadeia de valor e intensificação das exportações da BRITEFIL</t>
  </si>
  <si>
    <t>ALG-02-0853-FEDER-018061</t>
  </si>
  <si>
    <t>ALG-02-0853-FEDER-019355</t>
  </si>
  <si>
    <t>Monchique 2020</t>
  </si>
  <si>
    <t>ALG-02-0853-FEDER-019150</t>
  </si>
  <si>
    <t>Apolónia 2018: Loja online e sistema de gestão da cadeia de abastecimento</t>
  </si>
  <si>
    <t>ALG-02-0853-FEDER-019159</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</si>
  <si>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</si>
  <si>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</si>
  <si>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</si>
  <si>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</si>
  <si>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</si>
  <si>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</si>
  <si>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</si>
  <si>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</si>
  <si>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XtremeGourmet .: XtremeGourmet - Plantas EXtremófilas na Cozinha Gourmet</t>
  </si>
  <si>
    <t>ALG-01-0247-FEDER-017676</t>
  </si>
  <si>
    <t>ALG-01-0247-FEDER-017913</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</si>
  <si>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</si>
  <si>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</si>
  <si>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</si>
  <si>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</si>
  <si>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</si>
  <si>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ALG-01-0247-FEDER-017718</t>
  </si>
  <si>
    <t>Atividades de I&amp;D Empresarial</t>
  </si>
  <si>
    <t>ALG-02-0651-FEDER-019397</t>
  </si>
  <si>
    <t>ALG-02-0651-FEDER-018153</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</si>
  <si>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</si>
  <si>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</si>
  <si>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</si>
  <si>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</si>
  <si>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</si>
  <si>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</si>
  <si>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</si>
  <si>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</si>
  <si>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</si>
  <si>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ALG-02-0752-FEDER-020397</t>
  </si>
  <si>
    <t>Luxury Portugal</t>
  </si>
  <si>
    <t>ALG-02-0752-FEDER-020339</t>
  </si>
  <si>
    <t>Concept Export</t>
  </si>
  <si>
    <t>ALG-02-0752-FEDER-020607</t>
  </si>
  <si>
    <t>ALG-02-0752-FEDER-021581</t>
  </si>
  <si>
    <t>Details Hotels &amp; Resorts</t>
  </si>
  <si>
    <t>ALG-02-0752-FEDER-021662</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</si>
  <si>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</si>
  <si>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</si>
  <si>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</si>
  <si>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</si>
  <si>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</si>
  <si>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</si>
  <si>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</si>
  <si>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</si>
  <si>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</si>
  <si>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</si>
  <si>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</si>
  <si>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</si>
  <si>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</si>
  <si>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</si>
  <si>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</si>
  <si>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</si>
  <si>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</si>
  <si>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</si>
  <si>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</si>
  <si>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</si>
  <si>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</si>
  <si>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</si>
  <si>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</si>
  <si>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</si>
  <si>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</si>
  <si>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</si>
  <si>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</si>
  <si>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</si>
  <si>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OT 6</t>
  </si>
  <si>
    <t>PI 6.5</t>
  </si>
  <si>
    <t>ALG-05-3560-FSE-019150</t>
  </si>
  <si>
    <t>ALG-05-3560-FSE-019159</t>
  </si>
  <si>
    <t>ALG-05-3560-FSE-021339</t>
  </si>
  <si>
    <t>ALG-05-3560-FSE-021750</t>
  </si>
  <si>
    <t>ALG-66-2016-06</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</si>
  <si>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</si>
  <si>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</si>
  <si>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</si>
  <si>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</si>
  <si>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</si>
  <si>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</si>
  <si>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</si>
  <si>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</si>
  <si>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</si>
  <si>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</si>
  <si>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</si>
  <si>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</si>
  <si>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</si>
  <si>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</si>
  <si>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</si>
  <si>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</si>
  <si>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</si>
  <si>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</si>
  <si>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</si>
  <si>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</si>
  <si>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</si>
  <si>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</si>
  <si>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</si>
  <si>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</si>
  <si>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</si>
  <si>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</si>
  <si>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</si>
  <si>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</si>
  <si>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</si>
  <si>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</si>
  <si>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</si>
  <si>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</si>
  <si>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</si>
  <si>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</si>
  <si>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</si>
  <si>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</si>
  <si>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</si>
  <si>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</si>
  <si>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</si>
  <si>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</si>
  <si>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</si>
  <si>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</si>
  <si>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</si>
  <si>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</si>
  <si>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</si>
  <si>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</si>
  <si>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</si>
  <si>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</si>
  <si>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</si>
  <si>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</si>
  <si>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</si>
  <si>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</si>
  <si>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</si>
  <si>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</si>
  <si>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</si>
  <si>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</si>
  <si>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</si>
  <si>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</si>
  <si>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</si>
  <si>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</si>
  <si>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</si>
  <si>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</si>
  <si>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</si>
  <si>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</si>
  <si>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</si>
  <si>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</si>
  <si>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</si>
  <si>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</si>
  <si>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</si>
  <si>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</si>
  <si>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</si>
  <si>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</si>
  <si>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</si>
  <si>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</si>
  <si>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</si>
  <si>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</si>
  <si>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</si>
  <si>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</si>
  <si>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</si>
  <si>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</si>
  <si>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</si>
  <si>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</si>
  <si>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</si>
  <si>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</si>
  <si>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</si>
  <si>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</si>
  <si>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</si>
  <si>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</si>
  <si>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</si>
  <si>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</si>
  <si>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</si>
  <si>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</si>
  <si>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</si>
  <si>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</si>
  <si>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</si>
  <si>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</si>
  <si>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</si>
  <si>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</si>
  <si>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</si>
  <si>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</si>
  <si>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</si>
  <si>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</si>
  <si>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</si>
  <si>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</si>
  <si>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</si>
  <si>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</si>
  <si>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</si>
  <si>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</si>
  <si>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</si>
  <si>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</si>
  <si>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</si>
  <si>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</si>
  <si>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</si>
  <si>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</si>
  <si>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</si>
  <si>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</si>
  <si>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</si>
  <si>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</si>
  <si>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</si>
  <si>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</si>
  <si>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</si>
  <si>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</si>
  <si>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</si>
  <si>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</si>
  <si>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</si>
  <si>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</si>
  <si>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</si>
  <si>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</si>
  <si>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</si>
  <si>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</si>
  <si>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</si>
  <si>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</si>
  <si>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</si>
  <si>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</si>
  <si>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</si>
  <si>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</si>
  <si>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</si>
  <si>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</si>
  <si>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</si>
  <si>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</si>
  <si>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</si>
  <si>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</si>
  <si>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</si>
  <si>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</si>
  <si>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</si>
  <si>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</si>
  <si>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</si>
  <si>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</si>
  <si>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</si>
  <si>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</si>
  <si>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</si>
  <si>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</si>
  <si>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</si>
  <si>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</si>
  <si>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</si>
  <si>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</si>
  <si>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</si>
  <si>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</si>
  <si>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</si>
  <si>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</si>
  <si>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</si>
  <si>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</si>
  <si>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</si>
  <si>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</si>
  <si>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</si>
  <si>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</si>
  <si>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</si>
  <si>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</si>
  <si>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</si>
  <si>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</si>
  <si>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</si>
  <si>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</si>
  <si>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</si>
  <si>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</si>
  <si>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</si>
  <si>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</si>
  <si>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</si>
  <si>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</si>
  <si>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</si>
  <si>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</si>
  <si>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</si>
  <si>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</si>
  <si>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</si>
  <si>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</si>
  <si>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ALG-04-2114-FEDER-000018</t>
  </si>
  <si>
    <t>ALG-04-2114-FEDER-000020</t>
  </si>
  <si>
    <t>Implementação e Homologação de Percursos Pedestres e BTT no Concelho de Albufeira</t>
  </si>
  <si>
    <t>Valorização do Património Natural de Tavira - Turismo Natureza</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</si>
  <si>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</si>
  <si>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</si>
  <si>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</si>
  <si>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</si>
  <si>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</si>
  <si>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</si>
  <si>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</si>
  <si>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</si>
  <si>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</si>
  <si>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</si>
  <si>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</si>
  <si>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</si>
  <si>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</si>
  <si>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</si>
  <si>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</si>
  <si>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</si>
  <si>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</si>
  <si>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</si>
  <si>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</si>
  <si>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Aljezur, Lagos e Vila do Bispo</t>
  </si>
  <si>
    <t>Albufeira, Alcoutim, Aljezur, Castro Marim, Faro, Lagoa, Lagos, Loulé, Monchique, Olhão, Portimão, São Brás de Alportel, Silves, Tavira, Vila do Bispo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</si>
  <si>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</si>
  <si>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</si>
  <si>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</si>
  <si>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</si>
  <si>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</si>
  <si>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</si>
  <si>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</si>
  <si>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</si>
  <si>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</si>
  <si>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</si>
  <si>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</si>
  <si>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</si>
  <si>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</si>
  <si>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ALG-06-4233-FSE-000001</t>
  </si>
  <si>
    <t>ALG-33-2017-02</t>
  </si>
  <si>
    <t>Programa Escolhas</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</si>
  <si>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</si>
  <si>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</si>
  <si>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</si>
  <si>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</si>
  <si>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</si>
  <si>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</si>
  <si>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</si>
  <si>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</si>
  <si>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</si>
  <si>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</si>
  <si>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</si>
  <si>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</si>
  <si>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</si>
  <si>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</si>
  <si>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</si>
  <si>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</si>
  <si>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ALG-02-0752-FEDER-020444</t>
  </si>
  <si>
    <t>Alcoutim</t>
  </si>
  <si>
    <t>ALG-05-3560-FSE-020444</t>
  </si>
  <si>
    <t>SMonitor Technologies Branding</t>
  </si>
  <si>
    <t>ALG-02-0651-FEDER-026364</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</si>
  <si>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</si>
  <si>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</si>
  <si>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</si>
  <si>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</si>
  <si>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</si>
  <si>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</si>
  <si>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</si>
  <si>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</si>
  <si>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</si>
  <si>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</si>
  <si>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</si>
  <si>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</si>
  <si>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</si>
  <si>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</si>
  <si>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</si>
  <si>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</si>
  <si>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</si>
  <si>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</si>
  <si>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</si>
  <si>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</si>
  <si>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</si>
  <si>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</si>
  <si>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</si>
  <si>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</si>
  <si>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</si>
  <si>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</si>
  <si>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</si>
  <si>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</si>
  <si>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</si>
  <si>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</si>
  <si>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</si>
  <si>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</si>
  <si>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</si>
  <si>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</si>
  <si>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</si>
  <si>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</si>
  <si>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</si>
  <si>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</si>
  <si>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</si>
  <si>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</si>
  <si>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</si>
  <si>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</si>
  <si>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</si>
  <si>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FOMe- Festival de Objetivos e Marionetas &amp; Outros Comeres</t>
  </si>
  <si>
    <t>Vídeo Mapping no Castelo de Castro Marim</t>
  </si>
  <si>
    <t>Lugares de Globalização - Semana Cultural</t>
  </si>
  <si>
    <t>Lagos na Rota da Cultura</t>
  </si>
  <si>
    <t>Festival de Lucia</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</si>
  <si>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</si>
  <si>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</si>
  <si>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Albufeira, Faro, Loulé, Olhão, São Brás de Alportel e Tavira</t>
  </si>
  <si>
    <t>Projeto de criação e promoção de novas rotas turísticas centradas na gastronomia e vinhos da região</t>
  </si>
  <si>
    <t>Aljezur e Monchique</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</si>
  <si>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</si>
  <si>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</si>
  <si>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</si>
  <si>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</si>
  <si>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</si>
  <si>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</si>
  <si>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</si>
  <si>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</si>
  <si>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</si>
  <si>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</si>
  <si>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</si>
  <si>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</si>
  <si>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</si>
  <si>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</si>
  <si>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</si>
  <si>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</si>
  <si>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</si>
  <si>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</si>
  <si>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</si>
  <si>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</si>
  <si>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</si>
  <si>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</si>
  <si>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</si>
  <si>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</si>
  <si>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</si>
  <si>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</si>
  <si>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</si>
  <si>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</si>
  <si>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</si>
  <si>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</si>
  <si>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</si>
  <si>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</si>
  <si>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</si>
  <si>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</si>
  <si>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</si>
  <si>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</si>
  <si>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</si>
  <si>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</si>
  <si>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</si>
  <si>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</si>
  <si>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</si>
  <si>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</si>
  <si>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</si>
  <si>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</si>
  <si>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</si>
  <si>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</si>
  <si>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</si>
  <si>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</si>
  <si>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</si>
  <si>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</si>
  <si>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</si>
  <si>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</si>
  <si>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</si>
  <si>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</si>
  <si>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</si>
  <si>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</si>
  <si>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</si>
  <si>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</si>
  <si>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</si>
  <si>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</si>
  <si>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</si>
  <si>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</si>
  <si>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</si>
  <si>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</si>
  <si>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</si>
  <si>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</si>
  <si>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</si>
  <si>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</si>
  <si>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</si>
  <si>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</si>
  <si>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</si>
  <si>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</si>
  <si>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</si>
  <si>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</si>
  <si>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</si>
  <si>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</si>
  <si>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</si>
  <si>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ALG-05-3524-FSE-000021</t>
  </si>
  <si>
    <t>Instituto Lusíada de Cultura</t>
  </si>
  <si>
    <t>Município de Castro Marim</t>
  </si>
  <si>
    <t>Município de Alcoutim</t>
  </si>
  <si>
    <t>Rota Vicentina - Associação para a Promoção do Turismo de natureza na Costa Alentejana e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</si>
  <si>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</si>
  <si>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</si>
  <si>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</si>
  <si>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</si>
  <si>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</si>
  <si>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</si>
  <si>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</si>
  <si>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</si>
  <si>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</si>
  <si>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</si>
  <si>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CEAL - Confederação dos Empresários do Algarve</t>
  </si>
  <si>
    <t>Câmara de Comércio e Indústria Luso Alemã</t>
  </si>
  <si>
    <t>Konkrets, Lda.</t>
  </si>
  <si>
    <t>NERA - Associação Empresarial da Região do Algarve</t>
  </si>
  <si>
    <t>Sociedade da Água de Monchique, S.A.</t>
  </si>
  <si>
    <t>Apolónia Supermercados, S.A.</t>
  </si>
  <si>
    <t>Gravidade International,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</si>
  <si>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</si>
  <si>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</si>
  <si>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</si>
  <si>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</si>
  <si>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</si>
  <si>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</si>
  <si>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</si>
  <si>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</si>
  <si>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</si>
  <si>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</si>
  <si>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</si>
  <si>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</si>
  <si>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</si>
  <si>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</si>
  <si>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</si>
  <si>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</si>
  <si>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</si>
  <si>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</si>
  <si>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</si>
  <si>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</si>
  <si>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</si>
  <si>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</si>
  <si>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</si>
  <si>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</si>
  <si>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</si>
  <si>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</si>
  <si>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</si>
  <si>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</si>
  <si>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</si>
  <si>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</si>
  <si>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</si>
  <si>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</si>
  <si>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</si>
  <si>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</si>
  <si>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</si>
  <si>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</si>
  <si>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</si>
  <si>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</si>
  <si>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</si>
  <si>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</si>
  <si>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</si>
  <si>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</si>
  <si>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</si>
  <si>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</si>
  <si>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</si>
  <si>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</si>
  <si>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</si>
  <si>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</si>
  <si>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</si>
  <si>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</si>
  <si>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</si>
  <si>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</si>
  <si>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</si>
  <si>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</si>
  <si>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</si>
  <si>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</si>
  <si>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</si>
  <si>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</si>
  <si>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</si>
  <si>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</si>
  <si>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</si>
  <si>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</si>
  <si>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Rebelambition, Lda.</t>
  </si>
  <si>
    <t>Letras Generosas, Lda.</t>
  </si>
  <si>
    <t>Agrosimbiose, Unipessoal, Lda.</t>
  </si>
  <si>
    <t>Pentágono Talentoso - Unipessoal,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</si>
  <si>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</si>
  <si>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</si>
  <si>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</si>
  <si>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</si>
  <si>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</si>
  <si>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</si>
  <si>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</si>
  <si>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</si>
  <si>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</si>
  <si>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</si>
  <si>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</si>
  <si>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</si>
  <si>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</si>
  <si>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</si>
  <si>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</si>
  <si>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</si>
  <si>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</si>
  <si>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</si>
  <si>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</si>
  <si>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</si>
  <si>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</si>
  <si>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</si>
  <si>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</si>
  <si>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</si>
  <si>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</si>
  <si>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</si>
  <si>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</si>
  <si>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</si>
  <si>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</si>
  <si>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</si>
  <si>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</si>
  <si>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</si>
  <si>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</si>
  <si>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</si>
  <si>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</si>
  <si>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</si>
  <si>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</si>
  <si>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</si>
  <si>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</si>
  <si>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</si>
  <si>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</si>
  <si>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</si>
  <si>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</si>
  <si>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</si>
  <si>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</si>
  <si>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</si>
  <si>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</si>
  <si>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</si>
  <si>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</si>
  <si>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Sun Concept, Lda.</t>
  </si>
  <si>
    <t>Citrusplants, Lda.</t>
  </si>
  <si>
    <t>Details - Hotels &amp; Resorts, S.A.</t>
  </si>
  <si>
    <t>Sun House Management, S.A.</t>
  </si>
  <si>
    <t>Navotel - Empreendimentos Imobiliários e Turísticos, S.A.</t>
  </si>
  <si>
    <t>Sonel Algarve - Actividades Turísticas, S.A.</t>
  </si>
  <si>
    <t>ALG-05-3524-FSE-000008</t>
  </si>
  <si>
    <t>ALG-05-3524-FSE-000067</t>
  </si>
  <si>
    <t>ALG-05-3524-FSE-000071</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</si>
  <si>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</si>
  <si>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</si>
  <si>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</si>
  <si>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</si>
  <si>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</si>
  <si>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</si>
  <si>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</si>
  <si>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</si>
  <si>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</si>
  <si>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</si>
  <si>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</si>
  <si>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</si>
  <si>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</si>
  <si>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</si>
  <si>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</si>
  <si>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</si>
  <si>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</si>
  <si>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</si>
  <si>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</si>
  <si>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</si>
  <si>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</si>
  <si>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ALG-67-2017-03</t>
  </si>
  <si>
    <t>Direção-Geral da Educação</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</si>
  <si>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</si>
  <si>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</si>
  <si>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</si>
  <si>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ALG-01-0145-FEDER-022097</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</si>
  <si>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</si>
  <si>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</si>
  <si>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</si>
  <si>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</si>
  <si>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ALG-01-0246-FEDER-027504</t>
  </si>
  <si>
    <t>ALG-01-0246-FEDER-027506</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</si>
  <si>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</si>
  <si>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</si>
  <si>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</si>
  <si>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</si>
  <si>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</si>
  <si>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</si>
  <si>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</si>
  <si>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</si>
  <si>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</si>
  <si>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</si>
  <si>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Clube Portugal Exportador</t>
  </si>
  <si>
    <t>Novas diversões para as crianças</t>
  </si>
  <si>
    <t>ALG-02-0853-FEDER-024014</t>
  </si>
  <si>
    <t>A Internacionalização da Rolear</t>
  </si>
  <si>
    <t>ALG-02-0853-FEDER-024764</t>
  </si>
  <si>
    <t>ALG-02-0853-FEDER-026971</t>
  </si>
  <si>
    <t>ALG-05-3560-FSE-025743</t>
  </si>
  <si>
    <t>ALG-05-3524-FSE-000081</t>
  </si>
  <si>
    <t>Loulé e Faro</t>
  </si>
  <si>
    <t>Ocean Quest, Lda.</t>
  </si>
  <si>
    <t>O objetivo central do Projeto TT 2.0. é 'dinamizar o ecossistema regional de inovação e estimular a transferência de tecnologia e de conhecimento com origem na Universidade do Algarve para o setor empresarial regional, nacional e internacional'.</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</si>
  <si>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</si>
  <si>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</si>
  <si>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</si>
  <si>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</si>
  <si>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</si>
  <si>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</si>
  <si>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</si>
  <si>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</si>
  <si>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</si>
  <si>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</si>
  <si>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</si>
  <si>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</si>
  <si>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</si>
  <si>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</si>
  <si>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</si>
  <si>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</si>
  <si>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</si>
  <si>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</si>
  <si>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</si>
  <si>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</si>
  <si>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projeto promove ações que interliguem os setores do turismo e agroalimentar do território do Baixo Guadiana de baixa densidade tendo em vista a divulgação de produtos regionais em novos mercados, atuando na cadeia de valor do setor agroalimentar.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</si>
  <si>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</si>
  <si>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</si>
  <si>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</si>
  <si>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</si>
  <si>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</si>
  <si>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</si>
  <si>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</si>
  <si>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</si>
  <si>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</si>
  <si>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</si>
  <si>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</si>
  <si>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</si>
  <si>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</si>
  <si>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</si>
  <si>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</si>
  <si>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</si>
  <si>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</si>
  <si>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</si>
  <si>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</si>
  <si>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</si>
  <si>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</si>
  <si>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</si>
  <si>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</si>
  <si>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</si>
  <si>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</si>
  <si>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</si>
  <si>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</si>
  <si>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</si>
  <si>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</si>
  <si>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</si>
  <si>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</si>
  <si>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</si>
  <si>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</si>
  <si>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</si>
  <si>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</si>
  <si>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</si>
  <si>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</si>
  <si>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</si>
  <si>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</si>
  <si>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</si>
  <si>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</si>
  <si>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</si>
  <si>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</si>
  <si>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</si>
  <si>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</si>
  <si>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</si>
  <si>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</si>
  <si>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</si>
  <si>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</si>
  <si>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</si>
  <si>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</si>
  <si>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</si>
  <si>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</si>
  <si>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</si>
  <si>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</si>
  <si>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</si>
  <si>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</si>
  <si>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</si>
  <si>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</si>
  <si>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</si>
  <si>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</si>
  <si>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</si>
  <si>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</si>
  <si>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</si>
  <si>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</si>
  <si>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</si>
  <si>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</si>
  <si>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</si>
  <si>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</si>
  <si>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</si>
  <si>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</si>
  <si>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</si>
  <si>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</si>
  <si>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</si>
  <si>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</si>
  <si>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</si>
  <si>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</si>
  <si>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</si>
  <si>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</si>
  <si>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</si>
  <si>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</si>
  <si>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</si>
  <si>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</si>
  <si>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</si>
  <si>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</si>
  <si>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</si>
  <si>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</si>
  <si>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</si>
  <si>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</si>
  <si>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</si>
  <si>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</si>
  <si>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</si>
  <si>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</si>
  <si>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</si>
  <si>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</si>
  <si>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</si>
  <si>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</si>
  <si>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</si>
  <si>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</si>
  <si>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</si>
  <si>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</si>
  <si>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</si>
  <si>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</si>
  <si>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</si>
  <si>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</si>
  <si>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</si>
  <si>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</si>
  <si>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</si>
  <si>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</si>
  <si>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</si>
  <si>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</si>
  <si>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</si>
  <si>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</si>
  <si>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</si>
  <si>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</si>
  <si>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</si>
  <si>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</si>
  <si>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</si>
  <si>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</si>
  <si>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</si>
  <si>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</si>
  <si>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</si>
  <si>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</si>
  <si>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</si>
  <si>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</si>
  <si>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</si>
  <si>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</si>
  <si>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</si>
  <si>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</si>
  <si>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</si>
  <si>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</si>
  <si>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</si>
  <si>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</si>
  <si>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</si>
  <si>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</si>
  <si>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</si>
  <si>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</si>
  <si>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</si>
  <si>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</si>
  <si>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</si>
  <si>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</si>
  <si>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</si>
  <si>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</si>
  <si>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</si>
  <si>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</si>
  <si>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</si>
  <si>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</si>
  <si>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ALG-02-0752-FEDER-036315</t>
  </si>
  <si>
    <t>ALG-02-0752-FEDER-036368</t>
  </si>
  <si>
    <t>SI-52-2017-16</t>
  </si>
  <si>
    <t>Comercialização da patente de um novo analgésico revolucionário de origem marinha</t>
  </si>
  <si>
    <t>Prospeção internacional - NOA arquitectos</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</si>
  <si>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</si>
  <si>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</si>
  <si>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O projeto visa a internacionalização da empresa N-Options Arquitetos nos mercados da Bélgica, França, Suécia e Itália.</t>
  </si>
  <si>
    <t>ALG-02-0853-FEDER-025181</t>
  </si>
  <si>
    <t>ALG-02-0853-FEDER-029983</t>
  </si>
  <si>
    <t>ALG-02-0853-FEDER-031871</t>
  </si>
  <si>
    <t>ALG-02-0853-FEDER-033107</t>
  </si>
  <si>
    <t>ALG-02-0853-FEDER-033689</t>
  </si>
  <si>
    <t>ALG-02-0853-FEDER-035062</t>
  </si>
  <si>
    <t>ALG-02-0853-FEDER-035140</t>
  </si>
  <si>
    <t>ALG-02-0853-FEDER-035212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</si>
  <si>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</si>
  <si>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</si>
  <si>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</si>
  <si>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</si>
  <si>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</si>
  <si>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</si>
  <si>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</si>
  <si>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</si>
  <si>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</si>
  <si>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</si>
  <si>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</si>
  <si>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</si>
  <si>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</si>
  <si>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Projeto de investimento no aumento da capacidade do Caliço Park - parque de campismo residencial localizado em Cacela Velha.</t>
  </si>
  <si>
    <t>Growing Particle - Lda</t>
  </si>
  <si>
    <t>Projeto de Qualificação Parkalgar, Parques Tecnológicos e Desportivos</t>
  </si>
  <si>
    <t>FuturRad 2017</t>
  </si>
  <si>
    <t>A Parkalgar, entidade gestora do Autódromo Internacional do Algarve (AIA), visa com a apresentação de presente candidatura capacitar-se de ferramentas que lhe permitam melhorar a utilização de recursos e otimizar processos internos.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</si>
  <si>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</si>
  <si>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</si>
  <si>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</si>
  <si>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</si>
  <si>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</si>
  <si>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</si>
  <si>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</si>
  <si>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</si>
  <si>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 xml:space="preserve"> PI 1.1</t>
  </si>
  <si>
    <t>Growing Particle - instalação de unidade fabril</t>
  </si>
  <si>
    <t>ALG-02-0651-FEDER-035307</t>
  </si>
  <si>
    <t>Internacionalização dos Serviços do Vilamoura Sailing</t>
  </si>
  <si>
    <t>ALG-02-0752-FEDER-028021</t>
  </si>
  <si>
    <t>ALG-02-0752-FEDER-030656</t>
  </si>
  <si>
    <t>Carob World _ Internacionalização</t>
  </si>
  <si>
    <t>ALG-02-0752-FEDER-032699</t>
  </si>
  <si>
    <t>Internacionalização da Oferta de Turismo Náutco na Costa Algarvia</t>
  </si>
  <si>
    <t>ALG-02-0752-FEDER-034331</t>
  </si>
  <si>
    <t>Seacret Tours - Experiências integradas</t>
  </si>
  <si>
    <t>ALG-02-0752-FEDER-034413</t>
  </si>
  <si>
    <t>Portimar - Internacionalização B2B e B2C</t>
  </si>
  <si>
    <t>ALG-02-0752-FEDER-034582</t>
  </si>
  <si>
    <t>ALG-02-0752-FEDER-034737</t>
  </si>
  <si>
    <t>ALG-02-0752-FEDER-034930</t>
  </si>
  <si>
    <t>Hotel Vasco da Gama - Reforço do posicionamento junto dos mercados externos</t>
  </si>
  <si>
    <t>ALG-02-0752-FEDER-034937</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</si>
  <si>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</si>
  <si>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</si>
  <si>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</si>
  <si>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</si>
  <si>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</si>
  <si>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</si>
  <si>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</si>
  <si>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</si>
  <si>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</si>
  <si>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</si>
  <si>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</si>
  <si>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</si>
  <si>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</si>
  <si>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</si>
  <si>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</si>
  <si>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</si>
  <si>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</si>
  <si>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</si>
  <si>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</si>
  <si>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</si>
  <si>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</si>
  <si>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</si>
  <si>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ALG-06-4740-FSE-000023</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</si>
  <si>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</si>
  <si>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</si>
  <si>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</si>
  <si>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</si>
  <si>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</si>
  <si>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</si>
  <si>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</si>
  <si>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</si>
  <si>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</si>
  <si>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</si>
  <si>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</si>
  <si>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</si>
  <si>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</si>
  <si>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</si>
  <si>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</si>
  <si>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</si>
  <si>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</si>
  <si>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</si>
  <si>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</si>
  <si>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</si>
  <si>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</si>
  <si>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</si>
  <si>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</si>
  <si>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</si>
  <si>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</si>
  <si>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</si>
  <si>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</si>
  <si>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</si>
  <si>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</si>
  <si>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</si>
  <si>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</si>
  <si>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</si>
  <si>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</si>
  <si>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</si>
  <si>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</si>
  <si>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</si>
  <si>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</si>
  <si>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</si>
  <si>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</si>
  <si>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</si>
  <si>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</si>
  <si>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</si>
  <si>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</si>
  <si>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</si>
  <si>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</si>
  <si>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</si>
  <si>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</si>
  <si>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</si>
  <si>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</si>
  <si>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</si>
  <si>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</si>
  <si>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</si>
  <si>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</si>
  <si>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</si>
  <si>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</si>
  <si>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</si>
  <si>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</si>
  <si>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</si>
  <si>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</si>
  <si>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</si>
  <si>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</si>
  <si>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</si>
  <si>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</si>
  <si>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</si>
  <si>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</si>
  <si>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</si>
  <si>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</si>
  <si>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</si>
  <si>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</si>
  <si>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</si>
  <si>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</si>
  <si>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</si>
  <si>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</si>
  <si>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</si>
  <si>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</si>
  <si>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</si>
  <si>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</si>
  <si>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</si>
  <si>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</si>
  <si>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</si>
  <si>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</si>
  <si>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</si>
  <si>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</si>
  <si>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</si>
  <si>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</si>
  <si>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</si>
  <si>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</si>
  <si>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</si>
  <si>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</si>
  <si>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</si>
  <si>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</si>
  <si>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</si>
  <si>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</si>
  <si>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</si>
  <si>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</si>
  <si>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</si>
  <si>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</si>
  <si>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</si>
  <si>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</si>
  <si>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</si>
  <si>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</si>
  <si>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</si>
  <si>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</si>
  <si>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</si>
  <si>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</si>
  <si>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</si>
  <si>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</si>
  <si>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</si>
  <si>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</si>
  <si>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</si>
  <si>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</si>
  <si>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</si>
  <si>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</si>
  <si>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</si>
  <si>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</si>
  <si>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</si>
  <si>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</si>
  <si>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</si>
  <si>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</si>
  <si>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</si>
  <si>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ALG-01-0145-FEDER-028044</t>
  </si>
  <si>
    <t>ALG-01-0145-FEDER-028518</t>
  </si>
  <si>
    <t>ALG-01-0145-FEDER-028949</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</si>
  <si>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</si>
  <si>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</si>
  <si>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</si>
  <si>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</si>
  <si>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</si>
  <si>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</si>
  <si>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</si>
  <si>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</si>
  <si>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</si>
  <si>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</si>
  <si>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</si>
  <si>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</si>
  <si>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</si>
  <si>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</si>
  <si>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</si>
  <si>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</si>
  <si>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</si>
  <si>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ALG-02-0853-FEDER-024122</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</si>
  <si>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</si>
  <si>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</si>
  <si>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</si>
  <si>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</si>
  <si>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</si>
  <si>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</si>
  <si>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ALG-04-2316-FEDER-000020</t>
  </si>
  <si>
    <t>ALG-04-2316-FEDER-000021</t>
  </si>
  <si>
    <t>ALG-04-2316-FEDER-000027</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</si>
  <si>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</si>
  <si>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</si>
  <si>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</si>
  <si>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</si>
  <si>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</si>
  <si>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</si>
  <si>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</si>
  <si>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</si>
  <si>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</si>
  <si>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</si>
  <si>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</si>
  <si>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</si>
  <si>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</si>
  <si>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</si>
  <si>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</si>
  <si>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</si>
  <si>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</si>
  <si>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</si>
  <si>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</si>
  <si>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</si>
  <si>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</si>
  <si>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</si>
  <si>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</si>
  <si>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</si>
  <si>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</si>
  <si>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</si>
  <si>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</si>
  <si>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</si>
  <si>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</si>
  <si>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</si>
  <si>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</si>
  <si>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</si>
  <si>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</si>
  <si>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</si>
  <si>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</si>
  <si>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</si>
  <si>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</si>
  <si>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</si>
  <si>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</si>
  <si>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</si>
  <si>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</si>
  <si>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</si>
  <si>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</si>
  <si>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</si>
  <si>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</si>
  <si>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</si>
  <si>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</si>
  <si>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</si>
  <si>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</si>
  <si>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</si>
  <si>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</si>
  <si>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</si>
  <si>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</si>
  <si>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</si>
  <si>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</si>
  <si>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</si>
  <si>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</si>
  <si>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</si>
  <si>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</si>
  <si>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</si>
  <si>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</si>
  <si>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ALG-06-4740-FSE-000049</t>
  </si>
  <si>
    <t>A empresa considera crucial realizar investimentos em novos canais de comunicação eletrónica, equipamentos e divulgação promocional, para que seja possível assegurar o inicio da atividade.</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</si>
  <si>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</si>
  <si>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</si>
  <si>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</si>
  <si>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</si>
  <si>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ALG-06-5141-FEDER-000062</t>
  </si>
  <si>
    <t>Urbanvet</t>
  </si>
  <si>
    <t>ALG-06-5141-FEDER-000067</t>
  </si>
  <si>
    <t>ALG-06-5141-FEDER-000076</t>
  </si>
  <si>
    <t>À da Marta</t>
  </si>
  <si>
    <t>ALG-06-5141-FEDER-000079</t>
  </si>
  <si>
    <t>Café na Quinta do Monte</t>
  </si>
  <si>
    <t>ALG-06-5141-FEDER-000086</t>
  </si>
  <si>
    <t>Modernização da Marisqueira Mariscos e Petiscos</t>
  </si>
  <si>
    <t>ALG-06-5141-FEDER-000099</t>
  </si>
  <si>
    <t>ALG-01-0145-FEDER-028263</t>
  </si>
  <si>
    <t>ALG-01-0145-FEDER-028266</t>
  </si>
  <si>
    <t>WakeUp .: O despertar do oócito: reactivação transcricional após um estado quiescente prolongado.</t>
  </si>
  <si>
    <t>ALG-01-0145-FEDER-028441</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</si>
  <si>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</si>
  <si>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</si>
  <si>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</si>
  <si>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</si>
  <si>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</si>
  <si>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</si>
  <si>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</si>
  <si>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</si>
  <si>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</si>
  <si>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</si>
  <si>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</si>
  <si>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</si>
  <si>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</si>
  <si>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</si>
  <si>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</si>
  <si>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</si>
  <si>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</si>
  <si>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</si>
  <si>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</si>
  <si>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</si>
  <si>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</si>
  <si>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</si>
  <si>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</si>
  <si>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</si>
  <si>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</si>
  <si>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</si>
  <si>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</si>
  <si>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</si>
  <si>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</si>
  <si>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</si>
  <si>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</si>
  <si>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</si>
  <si>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ALG-01-0145-FEDER-030922</t>
  </si>
  <si>
    <t>SourUnion .: SourUnion - Análise da interacção entre o porta-enxerto laranjeira azeda e a variedade enxertada que provoca o declínio dos citrinos na presença do Citrus tristeza virus</t>
  </si>
  <si>
    <t>ALG-01-0145-FEDER-030957</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</si>
  <si>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</si>
  <si>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</si>
  <si>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</si>
  <si>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</si>
  <si>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</si>
  <si>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ALG-01-0145-FEDER-031599</t>
  </si>
  <si>
    <t>Microcontrol .: Utilização da capacidade terapêutica do microbioma para a melhoria da larvicultura de peixes</t>
  </si>
  <si>
    <t>ALG-01-0145-FEDER-031996</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</si>
  <si>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</si>
  <si>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</si>
  <si>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</si>
  <si>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</si>
  <si>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</si>
  <si>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</si>
  <si>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</si>
  <si>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</si>
  <si>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</si>
  <si>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</si>
  <si>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</si>
  <si>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</si>
  <si>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</si>
  <si>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Cerveja Artesanal | A fábrica da "Moça"</t>
  </si>
  <si>
    <t>ALG-05-3827-FEDER-000018</t>
  </si>
  <si>
    <t>ALG-05-3827-FEDER-000021</t>
  </si>
  <si>
    <t>Expansão e nova plataforma online LabPrint</t>
  </si>
  <si>
    <t>ALG-05-3827-FEDER-000024</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</si>
  <si>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</si>
  <si>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</si>
  <si>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</si>
  <si>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</si>
  <si>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</si>
  <si>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</si>
  <si>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</si>
  <si>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</si>
  <si>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</si>
  <si>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</si>
  <si>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</si>
  <si>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</si>
  <si>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</si>
  <si>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</si>
  <si>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</si>
  <si>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</si>
  <si>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</si>
  <si>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</si>
  <si>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</si>
  <si>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</si>
  <si>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</si>
  <si>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</si>
  <si>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</si>
  <si>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</si>
  <si>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</si>
  <si>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</si>
  <si>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ALG-06-5141-FEDER-000043</t>
  </si>
  <si>
    <t>Remodelação e Modernização de Ginásio</t>
  </si>
  <si>
    <t>ALG-06-5141-FEDER-000053</t>
  </si>
  <si>
    <t>Alojamento Local - Vida Consciente</t>
  </si>
  <si>
    <t>ALG-06-5141-FEDER-000058</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</si>
  <si>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</si>
  <si>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</si>
  <si>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</si>
  <si>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</si>
  <si>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</si>
  <si>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</si>
  <si>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</si>
  <si>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</si>
  <si>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</si>
  <si>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</si>
  <si>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</si>
  <si>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</si>
  <si>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</si>
  <si>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</si>
  <si>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</si>
  <si>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</si>
  <si>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</si>
  <si>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</si>
  <si>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</si>
  <si>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</si>
  <si>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</si>
  <si>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</si>
  <si>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</si>
  <si>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</si>
  <si>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</si>
  <si>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</si>
  <si>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</si>
  <si>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</si>
  <si>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</si>
  <si>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</si>
  <si>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</si>
  <si>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</si>
  <si>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</si>
  <si>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PI 11.2</t>
  </si>
  <si>
    <t>Capacitação institucional nas parcerias territoriais e setoriais</t>
  </si>
  <si>
    <t>ALG-64-2018-01</t>
  </si>
  <si>
    <t>Capacitação institucional - DLBC Rurais</t>
  </si>
  <si>
    <t>ALG-08-5864-FSE-000001</t>
  </si>
  <si>
    <t>ALG-08-5864-FSE-000002</t>
  </si>
  <si>
    <t>ALG-08-5864-FSE-000003</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</si>
  <si>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</si>
  <si>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</si>
  <si>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</si>
  <si>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</si>
  <si>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</si>
  <si>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</si>
  <si>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</si>
  <si>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</si>
  <si>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</si>
  <si>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</si>
  <si>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ALG-02-0752-FEDER-034719</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</si>
  <si>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</si>
  <si>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</si>
  <si>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</si>
  <si>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</si>
  <si>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</si>
  <si>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</si>
  <si>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</si>
  <si>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</si>
  <si>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</si>
  <si>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</si>
  <si>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</si>
  <si>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</si>
  <si>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</si>
  <si>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</si>
  <si>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</si>
  <si>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</si>
  <si>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</si>
  <si>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</si>
  <si>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t>SI-52-2017-27</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</si>
  <si>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</si>
  <si>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</si>
  <si>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</si>
  <si>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</si>
  <si>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</si>
  <si>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</si>
  <si>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</si>
  <si>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</si>
  <si>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</si>
  <si>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</si>
  <si>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</si>
  <si>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</si>
  <si>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</si>
  <si>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</si>
  <si>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</si>
  <si>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</si>
  <si>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</si>
  <si>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</si>
  <si>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</si>
  <si>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</si>
  <si>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</si>
  <si>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</si>
  <si>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</si>
  <si>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</si>
  <si>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</si>
  <si>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</si>
  <si>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</si>
  <si>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</si>
  <si>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</si>
  <si>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</si>
  <si>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</si>
  <si>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</si>
  <si>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</si>
  <si>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</si>
  <si>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</si>
  <si>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</si>
  <si>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</si>
  <si>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</si>
  <si>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</si>
  <si>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</si>
  <si>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</si>
  <si>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</si>
  <si>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</si>
  <si>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</si>
  <si>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</si>
  <si>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</si>
  <si>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</si>
  <si>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</si>
  <si>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</si>
  <si>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</si>
  <si>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</si>
  <si>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</si>
  <si>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</si>
  <si>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</si>
  <si>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</si>
  <si>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</si>
  <si>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</si>
  <si>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</si>
  <si>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</si>
  <si>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</si>
  <si>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</si>
  <si>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</si>
  <si>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</si>
  <si>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</si>
  <si>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</si>
  <si>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</si>
  <si>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</si>
  <si>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</si>
  <si>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</si>
  <si>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</si>
  <si>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</si>
  <si>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</si>
  <si>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</si>
  <si>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</si>
  <si>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</si>
  <si>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André Lourenço, Unipessoal, Lda.</t>
  </si>
  <si>
    <t>Associação Portuguesa dos Industriais de Calçado, Componentes e Artigos de Pele e seus Sucedâneos</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</si>
  <si>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</si>
  <si>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</si>
  <si>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</si>
  <si>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</si>
  <si>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</si>
  <si>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</si>
  <si>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</si>
  <si>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</si>
  <si>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</si>
  <si>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</si>
  <si>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</si>
  <si>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</si>
  <si>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</si>
  <si>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</si>
  <si>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</si>
  <si>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</si>
  <si>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</si>
  <si>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</si>
  <si>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</si>
  <si>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</si>
  <si>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</si>
  <si>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</si>
  <si>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</si>
  <si>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</si>
  <si>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</si>
  <si>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</si>
  <si>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</si>
  <si>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</si>
  <si>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</si>
  <si>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</si>
  <si>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</si>
  <si>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</si>
  <si>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</si>
  <si>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</si>
  <si>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</si>
  <si>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</si>
  <si>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</si>
  <si>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</si>
  <si>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Beautiful Bubble, Lda.</t>
  </si>
  <si>
    <t>Giolatto, Lda.</t>
  </si>
  <si>
    <t>Dream Cruises, Lda.</t>
  </si>
  <si>
    <t>Bikesul, Unipessoaç, Lda.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</si>
  <si>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</si>
  <si>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</si>
  <si>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</si>
  <si>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</si>
  <si>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</si>
  <si>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</si>
  <si>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</si>
  <si>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</si>
  <si>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</si>
  <si>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</si>
  <si>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</si>
  <si>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</si>
  <si>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</si>
  <si>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</si>
  <si>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</si>
  <si>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</si>
  <si>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A.N.J.E. - Associação Nacional de Jovens Empresários</t>
  </si>
  <si>
    <t>Terra da Perfeição, Lda.</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</si>
  <si>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</si>
  <si>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</si>
  <si>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</si>
  <si>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</si>
  <si>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</si>
  <si>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</si>
  <si>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</si>
  <si>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</si>
  <si>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</si>
  <si>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</si>
  <si>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</si>
  <si>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</si>
  <si>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</si>
  <si>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</si>
  <si>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</si>
  <si>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</si>
  <si>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</si>
  <si>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</si>
  <si>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</si>
  <si>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</si>
  <si>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</si>
  <si>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</si>
  <si>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</si>
  <si>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</si>
  <si>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</si>
  <si>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</si>
  <si>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</si>
  <si>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</si>
  <si>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</si>
  <si>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</si>
  <si>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</si>
  <si>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</si>
  <si>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</si>
  <si>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</si>
  <si>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</si>
  <si>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</si>
  <si>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</si>
  <si>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</si>
  <si>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</si>
  <si>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</si>
  <si>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</si>
  <si>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</si>
  <si>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</si>
  <si>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</si>
  <si>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</si>
  <si>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</si>
  <si>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</si>
  <si>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</si>
  <si>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</si>
  <si>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</si>
  <si>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</si>
  <si>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</si>
  <si>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</si>
  <si>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</si>
  <si>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</si>
  <si>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</si>
  <si>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</si>
  <si>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</si>
  <si>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</si>
  <si>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</si>
  <si>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</si>
  <si>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</si>
  <si>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</si>
  <si>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</si>
  <si>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</si>
  <si>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</si>
  <si>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</si>
  <si>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</si>
  <si>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</si>
  <si>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</si>
  <si>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</si>
  <si>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</si>
  <si>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</si>
  <si>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</si>
  <si>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</si>
  <si>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</si>
  <si>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</si>
  <si>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</si>
  <si>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</si>
  <si>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</si>
  <si>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</si>
  <si>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</si>
  <si>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</si>
  <si>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</si>
  <si>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</si>
  <si>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</si>
  <si>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</si>
  <si>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Portimar - Agência de Viagens e Turismo, Lda.</t>
  </si>
  <si>
    <t>Dream Wave - Actividades Marítimo - Turísticas,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</si>
  <si>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</si>
  <si>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</si>
  <si>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</si>
  <si>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</si>
  <si>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</si>
  <si>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</si>
  <si>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</si>
  <si>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</si>
  <si>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</si>
  <si>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</si>
  <si>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</si>
  <si>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</si>
  <si>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</si>
  <si>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</si>
  <si>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</si>
  <si>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</si>
  <si>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</si>
  <si>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</si>
  <si>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</si>
  <si>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</si>
  <si>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</si>
  <si>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</si>
  <si>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</si>
  <si>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</si>
  <si>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</si>
  <si>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</si>
  <si>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</si>
  <si>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</si>
  <si>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</si>
  <si>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</si>
  <si>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</si>
  <si>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</si>
  <si>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</si>
  <si>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Rolear - Automatizações, Estudos e Represenrações, S.A.</t>
  </si>
  <si>
    <t>Transcampo - Sociedade Imobiliária, Lda.</t>
  </si>
  <si>
    <t>Staroteis - Sociedade Hoteleira, S.A.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</si>
  <si>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</si>
  <si>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</si>
  <si>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</si>
  <si>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</si>
  <si>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</si>
  <si>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</si>
  <si>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</si>
  <si>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</si>
  <si>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</si>
  <si>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</si>
  <si>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</si>
  <si>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</si>
  <si>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</si>
  <si>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</si>
  <si>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</si>
  <si>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</si>
  <si>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</si>
  <si>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</si>
  <si>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</si>
  <si>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</si>
  <si>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</si>
  <si>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SAICT-45-2018-01</t>
  </si>
  <si>
    <t>NILMforIHEM .: Monitorização não-invasiva da carga aplicada à gestão inteligente  de energia em residências.</t>
  </si>
  <si>
    <t>ALG-01-0145-FEDER-039578</t>
  </si>
  <si>
    <t>ALG-01-0145-FEDER-039581</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</si>
  <si>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</si>
  <si>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</si>
  <si>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</si>
  <si>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</si>
  <si>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</si>
  <si>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ALG-01-0145-FEDER-039589</t>
  </si>
  <si>
    <t>ALG-01-0145-FEDER-039590</t>
  </si>
  <si>
    <t>ALG-02-0853-FEDER-025634</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</si>
  <si>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</si>
  <si>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</si>
  <si>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</si>
  <si>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</si>
  <si>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</si>
  <si>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</si>
  <si>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</si>
  <si>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</si>
  <si>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</si>
  <si>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</si>
  <si>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</si>
  <si>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</si>
  <si>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</si>
  <si>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</si>
  <si>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</si>
  <si>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</si>
  <si>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</si>
  <si>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</si>
  <si>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</si>
  <si>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</si>
  <si>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</si>
  <si>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</si>
  <si>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</si>
  <si>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</si>
  <si>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</si>
  <si>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</si>
  <si>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</si>
  <si>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</si>
  <si>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</si>
  <si>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</si>
  <si>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</si>
  <si>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</si>
  <si>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</si>
  <si>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</si>
  <si>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ALG-34-2018-12</t>
  </si>
  <si>
    <t>Programa de Parcerias para o Impacto</t>
  </si>
  <si>
    <t>ALG-06-4234-FSE-000002</t>
  </si>
  <si>
    <t>ALG-06-4234-FSE-000003</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</si>
  <si>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</si>
  <si>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</si>
  <si>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</si>
  <si>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</si>
  <si>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</si>
  <si>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</si>
  <si>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</si>
  <si>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</si>
  <si>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</si>
  <si>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</si>
  <si>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</si>
  <si>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</si>
  <si>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</si>
  <si>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</si>
  <si>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</si>
  <si>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</si>
  <si>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</si>
  <si>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</si>
  <si>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</si>
  <si>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</si>
  <si>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</si>
  <si>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</si>
  <si>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</si>
  <si>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</si>
  <si>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</si>
  <si>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</si>
  <si>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</si>
  <si>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</si>
  <si>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</si>
  <si>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</si>
  <si>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</si>
  <si>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</si>
  <si>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</si>
  <si>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</si>
  <si>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</si>
  <si>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</si>
  <si>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</si>
  <si>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</si>
  <si>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</si>
  <si>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</si>
  <si>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</si>
  <si>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ALG-01-0247-FEDER-041827</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</si>
  <si>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</si>
  <si>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</si>
  <si>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</si>
  <si>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</si>
  <si>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</si>
  <si>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ALG-02-0853-FEDER-041251</t>
  </si>
  <si>
    <t>ALG-02-0853-FEDER-041489</t>
  </si>
  <si>
    <t>ALG-02-0853-FEDER-041699</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</si>
  <si>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</si>
  <si>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Vale Comércio - Reis Oliveira Ópticas</t>
  </si>
  <si>
    <t>Vale Comércio - Rogério Custódio, Lda.</t>
  </si>
  <si>
    <t>Loja de Artesanato, Doces Regionais e Merchandising de Alcoutim</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</si>
  <si>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</si>
  <si>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</si>
  <si>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</si>
  <si>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</si>
  <si>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</si>
  <si>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</si>
  <si>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</si>
  <si>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</si>
  <si>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</si>
  <si>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</si>
  <si>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</si>
  <si>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</si>
  <si>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</si>
  <si>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</si>
  <si>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</si>
  <si>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</si>
  <si>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</si>
  <si>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</si>
  <si>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</si>
  <si>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</si>
  <si>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</si>
  <si>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</si>
  <si>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</si>
  <si>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ALG-07-5266-FSE-000012</t>
  </si>
  <si>
    <t>ALG-07-5266-FSE-000013</t>
  </si>
  <si>
    <t>ALG-66-2017-25</t>
  </si>
  <si>
    <t>Cursos de Educação e Formação de Jovens (CEF)</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</si>
  <si>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</si>
  <si>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ALG-01-0247-FEDER-040812</t>
  </si>
  <si>
    <t>ALG-02-0752-FEDER-040810</t>
  </si>
  <si>
    <t>ALG-05-3560-FSE-000001</t>
  </si>
  <si>
    <t>SI-47-2018-18</t>
  </si>
  <si>
    <t>SI-52-2018-27</t>
  </si>
  <si>
    <t>Plano de expansão internaciona HNC</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</si>
  <si>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</si>
  <si>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</si>
  <si>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</si>
  <si>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</si>
  <si>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</si>
  <si>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</si>
  <si>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</si>
  <si>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</si>
  <si>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</si>
  <si>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</si>
  <si>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</si>
  <si>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</si>
  <si>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</si>
  <si>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</si>
  <si>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</si>
  <si>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</si>
  <si>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</si>
  <si>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</si>
  <si>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</si>
  <si>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</si>
  <si>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</si>
  <si>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</si>
  <si>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</si>
  <si>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</si>
  <si>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</si>
  <si>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</si>
  <si>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</si>
  <si>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</si>
  <si>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</si>
  <si>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</si>
  <si>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</si>
  <si>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</si>
  <si>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</si>
  <si>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</si>
  <si>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</si>
  <si>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</si>
  <si>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ALG-01-0145-FEDER-039547</t>
  </si>
  <si>
    <t>Valorização económica e transferência do conhecimento científico e tecnológico</t>
  </si>
  <si>
    <t>ALG-46-2018-10</t>
  </si>
  <si>
    <t>ALG-01-0246-FEDER-000001</t>
  </si>
  <si>
    <t>ALG-01-0247-FEDER-035234</t>
  </si>
  <si>
    <t>ALG-01-0247-FEDER-040813</t>
  </si>
  <si>
    <t>Polo Tecnológico do Algarve</t>
  </si>
  <si>
    <t>SI-47-2018-24</t>
  </si>
  <si>
    <t>SI-47-2016-26</t>
  </si>
  <si>
    <t>ALG-18-2018-31</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</si>
  <si>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</si>
  <si>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</si>
  <si>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</si>
  <si>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</si>
  <si>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</si>
  <si>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</si>
  <si>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</si>
  <si>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</si>
  <si>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</si>
  <si>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ALG-05-3321-FSE-000027</t>
  </si>
  <si>
    <t>ALG-05-3321-FSE-000028</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</si>
  <si>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</si>
  <si>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</si>
  <si>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</si>
  <si>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</si>
  <si>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</si>
  <si>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</si>
  <si>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</si>
  <si>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</si>
  <si>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</si>
  <si>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</si>
  <si>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</si>
  <si>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</si>
  <si>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</si>
  <si>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</si>
  <si>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</si>
  <si>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</si>
  <si>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</si>
  <si>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</si>
  <si>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</si>
  <si>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</si>
  <si>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ALG-06-5141-FEDER-000110</t>
  </si>
  <si>
    <t>Alojamento Margarida Pacheco</t>
  </si>
  <si>
    <t>ALG-06-5141-FEDER-000121</t>
  </si>
  <si>
    <t>Modernização do Al-Gharb Tavira Guest House</t>
  </si>
  <si>
    <t>ALG-06-5141-FEDER-000124</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</si>
  <si>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</si>
  <si>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</si>
  <si>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</si>
  <si>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</si>
  <si>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</si>
  <si>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</si>
  <si>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</si>
  <si>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</si>
  <si>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Valter Manuel Guerreiro Mendes - Unipessoal, Lda.</t>
  </si>
  <si>
    <t>Frirrevenda - Comércio de Equipamento Hoteleiro, Lda.</t>
  </si>
  <si>
    <t>Samicofra - Equipamentos para Construção Civil, Lda.</t>
  </si>
  <si>
    <t>Associação CVI - Centro de Vida Independente</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</si>
  <si>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</si>
  <si>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</si>
  <si>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</si>
  <si>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</si>
  <si>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</si>
  <si>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</si>
  <si>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</si>
  <si>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</si>
  <si>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</si>
  <si>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</si>
  <si>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</si>
  <si>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</si>
  <si>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</si>
  <si>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</si>
  <si>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</si>
  <si>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</si>
  <si>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</si>
  <si>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</si>
  <si>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</si>
  <si>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</si>
  <si>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</si>
  <si>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</si>
  <si>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</si>
  <si>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</si>
  <si>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</si>
  <si>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</si>
  <si>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</si>
  <si>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</si>
  <si>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</si>
  <si>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</si>
  <si>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</si>
  <si>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</si>
  <si>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</si>
  <si>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</si>
  <si>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</si>
  <si>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</si>
  <si>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</si>
  <si>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</si>
  <si>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</si>
  <si>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</si>
  <si>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</si>
  <si>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</si>
  <si>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</si>
  <si>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</si>
  <si>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</si>
  <si>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</si>
  <si>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</si>
  <si>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</si>
  <si>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</si>
  <si>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ALG-05-3827-FEDER-000033</t>
  </si>
  <si>
    <t>ALG-05-3827-FEDER-000035</t>
  </si>
  <si>
    <t>Lua Artesã, Unipessoal, Lda.</t>
  </si>
  <si>
    <t>Projeto de Internacionalização da Gravidade</t>
  </si>
  <si>
    <t>CMP - Cimentos Maceira e Pataias, S.A.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</si>
  <si>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</si>
  <si>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</si>
  <si>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</si>
  <si>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</si>
  <si>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</si>
  <si>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</si>
  <si>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ALG-02-0651-FEDER-044102</t>
  </si>
  <si>
    <t>Fivemotion 2020</t>
  </si>
  <si>
    <t>ALG-02-0752-FEDER-042917</t>
  </si>
  <si>
    <t>ALG-02-0752-FEDER-042972</t>
  </si>
  <si>
    <t>ALG-02-0752-FEDER-043001</t>
  </si>
  <si>
    <t>ALG-02-0752-FEDER-043218</t>
  </si>
  <si>
    <t>ALG-02-0752-FEDER-043261</t>
  </si>
  <si>
    <t>ALG-02-0752-FEDER-043342</t>
  </si>
  <si>
    <t>ALG-02-0752-FEDER-043512</t>
  </si>
  <si>
    <t>ALG-02-0752-FEDER-043558</t>
  </si>
  <si>
    <t>ALG-02-0752-FEDER-043605</t>
  </si>
  <si>
    <t>ALG-02-0752-FEDER-043612</t>
  </si>
  <si>
    <t>SI-52-2018-31</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</si>
  <si>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</si>
  <si>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</si>
  <si>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</si>
  <si>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</si>
  <si>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</si>
  <si>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</si>
  <si>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</si>
  <si>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</si>
  <si>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</si>
  <si>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</si>
  <si>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</si>
  <si>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</si>
  <si>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</si>
  <si>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Internacionalização da Seabookings - Experience the Sea in the Mediterranean</t>
  </si>
  <si>
    <t>Usual Tendency - Unipessoal, Lda.</t>
  </si>
  <si>
    <t>Searchprof, Lda.</t>
  </si>
  <si>
    <t>Open Media - Design e Publicações S.A.</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</si>
  <si>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</si>
  <si>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</si>
  <si>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</si>
  <si>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</si>
  <si>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</si>
  <si>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</si>
  <si>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ALG-02-0853-FEDER-044340</t>
  </si>
  <si>
    <t>ALG-02-0853-FEDER-044700</t>
  </si>
  <si>
    <t>SI-C2-2018-32</t>
  </si>
  <si>
    <t>Celoli - Actividades Turísticas, Lda.</t>
  </si>
  <si>
    <t>Filipe Martins - Gestão de Negócios, Unipessoal , Lda.</t>
  </si>
  <si>
    <t>Gracer - Sociedade de Turismo do Algarve S.A.</t>
  </si>
  <si>
    <t>Altura Beach Club - apoio de praia e espaço de restauração</t>
  </si>
  <si>
    <t>Aquashow Indoor Park</t>
  </si>
  <si>
    <t>Padaria e Pastelaria Saudável</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</si>
  <si>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</si>
  <si>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</si>
  <si>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</si>
  <si>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</si>
  <si>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</si>
  <si>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</si>
  <si>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</si>
  <si>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ALG-53-2018-22</t>
  </si>
  <si>
    <t>Choose Guadiana</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</si>
  <si>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</si>
  <si>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</si>
  <si>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</si>
  <si>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</si>
  <si>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</si>
  <si>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</si>
  <si>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Club House Palmares Golf ? Palmares Beach &amp; Golf Resort</t>
  </si>
  <si>
    <t>ALG-02-0853-FEDER-045029</t>
  </si>
  <si>
    <t>ALG-34-2019-02</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</si>
  <si>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</si>
  <si>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</si>
  <si>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</si>
  <si>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</si>
  <si>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</si>
  <si>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</si>
  <si>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</si>
  <si>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</si>
  <si>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</si>
  <si>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</si>
  <si>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</si>
  <si>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</si>
  <si>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</si>
  <si>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</si>
  <si>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ALG-37-2019-03</t>
  </si>
  <si>
    <t>ALG-06-4437-FSE-000003</t>
  </si>
  <si>
    <t>ALG-42-2018-05</t>
  </si>
  <si>
    <t>UCCI Saúde Mental - Residência Apoio Moderado da ACASO</t>
  </si>
  <si>
    <t>ERPI e Centro de Dia - Alzheimer e outras demências - Sta Casa Castro Marim</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</si>
  <si>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</si>
  <si>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</si>
  <si>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</si>
  <si>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</si>
  <si>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ALG-06-4842-FEDER-000005</t>
  </si>
  <si>
    <t>Edificar e equipar uma Residência de Apoio Máximo para adultos com elevado grau de incapacidade psicossocial por doença mental grave, clinicamente estabilizados sem suporte familiar ou social adequado.</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</si>
  <si>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</si>
  <si>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</si>
  <si>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</si>
  <si>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</si>
  <si>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</si>
  <si>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</si>
  <si>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</si>
  <si>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</si>
  <si>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</si>
  <si>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</si>
  <si>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</si>
  <si>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</si>
  <si>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</si>
  <si>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</si>
  <si>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</si>
  <si>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</si>
  <si>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</si>
  <si>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Concepção do plano de negócios da Agrosimbiose</t>
  </si>
  <si>
    <t>Elaboração do plano de negócios e acompanhamento no arranque da atividade</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</si>
  <si>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</si>
  <si>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</si>
  <si>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</si>
  <si>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</si>
  <si>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</si>
  <si>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</si>
  <si>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</si>
  <si>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</si>
  <si>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</si>
  <si>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</si>
  <si>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</si>
  <si>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Citrusplants 2020 internacionalização</t>
  </si>
  <si>
    <t>Internacionalização da Sun House Management, S.A. - Alfamar Beach &amp; Sport Resort e Suite Hotel Monte Gordo</t>
  </si>
  <si>
    <t>Laranja Global - Captação de novos clientes em novos segmentos no mercado internacional</t>
  </si>
  <si>
    <t>Inter Wood&amp;Furniture 2016-2018 - Internacionalização sustentada das empresas da fileira da madeira e mobiliário</t>
  </si>
  <si>
    <t>SKY2020 - Novas oportunidades e novos clientes no mercado europeu</t>
  </si>
  <si>
    <t>Omnibees Export</t>
  </si>
  <si>
    <t>Algarve Riders International</t>
  </si>
  <si>
    <t>Consultoria para a identificação de oportunidades de internacionalização da André Lourenço, Unipessoal, Lda.</t>
  </si>
  <si>
    <t>Internacionalizar +Algarve 2.0 Turismo</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</si>
  <si>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</si>
  <si>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</si>
  <si>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</si>
  <si>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</si>
  <si>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</si>
  <si>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</si>
  <si>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</si>
  <si>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</si>
  <si>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</si>
  <si>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</si>
  <si>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</si>
  <si>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</si>
  <si>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</si>
  <si>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</si>
  <si>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Plaza Innovation</t>
  </si>
  <si>
    <t>Giolato 2020 - Alimentação com inovação</t>
  </si>
  <si>
    <t>Animaris 2020 - Qualificação</t>
  </si>
  <si>
    <t>Passeios em Catamaran de luxo à vela na marina de Albufeira</t>
  </si>
  <si>
    <t>Pine Villas Rur - Urban Resort</t>
  </si>
  <si>
    <t>Dengun: Qualificar e inovar</t>
  </si>
  <si>
    <t>M5SAR .: Mobile Five Senses Augmented Reality System For Museums</t>
  </si>
  <si>
    <t>Algarve Store &amp; Business Online</t>
  </si>
  <si>
    <t>Tru Intelligence For Smart Restaurants and Hotels</t>
  </si>
  <si>
    <t>Animaris Global</t>
  </si>
  <si>
    <t>Tee Times Global</t>
  </si>
  <si>
    <t>Internacionalização da I. Gonçalves &amp; M. Duarte</t>
  </si>
  <si>
    <t>Alteração global - Flor da Rocha</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</si>
  <si>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</si>
  <si>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Qualificar a Industrial Farense</t>
  </si>
  <si>
    <t>Vale Indústria - Óptica Jóia</t>
  </si>
  <si>
    <t>Vale Indústria - Frirrevenda</t>
  </si>
  <si>
    <t>Vale Indústria - Samicofra</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</si>
  <si>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</si>
  <si>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</si>
  <si>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</si>
  <si>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</si>
  <si>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</si>
  <si>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</si>
  <si>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</si>
  <si>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Modernização e expansão da atividade da Casa Modesta</t>
  </si>
  <si>
    <t>Modernização Turismo Rural</t>
  </si>
  <si>
    <t>Café Fresco</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</si>
  <si>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</si>
  <si>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</si>
  <si>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</si>
  <si>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</si>
  <si>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</si>
  <si>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</si>
  <si>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</si>
  <si>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</si>
  <si>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</si>
  <si>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</si>
  <si>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</si>
  <si>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</si>
  <si>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</si>
  <si>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ALG-01-0247-FEDER-033595</t>
  </si>
  <si>
    <t>Siemens S.A.</t>
  </si>
  <si>
    <t>ALG-02-0651-FEDER-042011</t>
  </si>
  <si>
    <t>ALG-51-2018-19</t>
  </si>
  <si>
    <t>ALG-02-0752-FEDER-041991</t>
  </si>
  <si>
    <t>ALG-02-0752-FEDER-042007</t>
  </si>
  <si>
    <t>Algarve Craft &amp; Food, Criar|Experimentar|Internacionalizar</t>
  </si>
  <si>
    <t>Internacionalizar + Algarve 2.0 Agroalimentar, Mar, Tic + Industriais Criativas</t>
  </si>
  <si>
    <t>ALG-02-0853-FEDER-045675</t>
  </si>
  <si>
    <t>ALG-02-0853-FEDER-045676</t>
  </si>
  <si>
    <t>ALG-02-0853-FEDER-045808</t>
  </si>
  <si>
    <t>SI-53-2019-07</t>
  </si>
  <si>
    <t>Tee Times - Agência de Viagens e Turismo, Unipessoal Lda.</t>
  </si>
  <si>
    <t>Quinta da Eira Antiga, Unipessoal Lda.</t>
  </si>
  <si>
    <t>Hubel Verde - Engenharia Agronómica S.A.</t>
  </si>
  <si>
    <t>Tee Times - Qualificação PME - TT Digital Marketing Plataform</t>
  </si>
  <si>
    <t>Qualificação da Quinta da Eira Antiga- Criação de marca, implementação de estratégia de promoção e certificação</t>
  </si>
  <si>
    <t>Hubel Verde - reforço da competitividade</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</si>
  <si>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</si>
  <si>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</si>
  <si>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</si>
  <si>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</si>
  <si>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</si>
  <si>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</si>
  <si>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</si>
  <si>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</si>
  <si>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</si>
  <si>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</si>
  <si>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</si>
  <si>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</si>
  <si>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</si>
  <si>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</si>
  <si>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</si>
  <si>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</si>
  <si>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</si>
  <si>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</si>
  <si>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</si>
  <si>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</si>
  <si>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</si>
  <si>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</si>
  <si>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</si>
  <si>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</si>
  <si>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</si>
  <si>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</si>
  <si>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</si>
  <si>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</si>
  <si>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</si>
  <si>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</si>
  <si>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</si>
  <si>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</si>
  <si>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</si>
  <si>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</si>
  <si>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</si>
  <si>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</si>
  <si>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</si>
  <si>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</si>
  <si>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</si>
  <si>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</si>
  <si>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</si>
  <si>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</si>
  <si>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</si>
  <si>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</si>
  <si>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</si>
  <si>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</si>
  <si>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</si>
  <si>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</si>
  <si>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</si>
  <si>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</si>
  <si>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</si>
  <si>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</si>
  <si>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</si>
  <si>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</si>
  <si>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</si>
  <si>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</si>
  <si>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</si>
  <si>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</si>
  <si>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</si>
  <si>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</si>
  <si>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</si>
  <si>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</si>
  <si>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</si>
  <si>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</si>
  <si>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ALG-03-1406-FEDER-000004</t>
  </si>
  <si>
    <t>Requalificação dos Percursos Pedonais na ligação entre a Vila da Luz e as Quatro Estradas (EN 125)</t>
  </si>
  <si>
    <t>ALG-03-1406-FEDER-000006</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</si>
  <si>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</si>
  <si>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</si>
  <si>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ALG-05-3559-FSE-000009</t>
  </si>
  <si>
    <t>ALG-59-2018-29</t>
  </si>
  <si>
    <t>BMSB - Algarve Sunboat Trips, Lda.</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</si>
  <si>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</si>
  <si>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</si>
  <si>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</si>
  <si>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</si>
  <si>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</si>
  <si>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</si>
  <si>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</si>
  <si>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</si>
  <si>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</si>
  <si>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</si>
  <si>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</si>
  <si>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</si>
  <si>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</si>
  <si>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</si>
  <si>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</si>
  <si>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</si>
  <si>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</si>
  <si>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</si>
  <si>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</si>
  <si>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</si>
  <si>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</si>
  <si>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</si>
  <si>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Scorpioncosmo, Unipessoal Lda.</t>
  </si>
  <si>
    <t>Factor Triplo, Lda.</t>
  </si>
  <si>
    <t>Factor Global</t>
  </si>
  <si>
    <t>Promoção Internacional de Plataforma Cloud</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</si>
  <si>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</si>
  <si>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</si>
  <si>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</si>
  <si>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</si>
  <si>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</si>
  <si>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</si>
  <si>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</si>
  <si>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</si>
  <si>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</si>
  <si>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</si>
  <si>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ALG-18-2019-15</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</si>
  <si>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</si>
  <si>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</si>
  <si>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</si>
  <si>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</si>
  <si>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</si>
  <si>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</si>
  <si>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</si>
  <si>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</si>
  <si>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</si>
  <si>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</si>
  <si>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ALG-02-0752-FEDER-045167</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</si>
  <si>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</si>
  <si>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</si>
  <si>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</si>
  <si>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</si>
  <si>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</si>
  <si>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</si>
  <si>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ALG-37-2019-19</t>
  </si>
  <si>
    <t>ALG-06-4437-FSE-000004</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</si>
  <si>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</si>
  <si>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</si>
  <si>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</si>
  <si>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</si>
  <si>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</si>
  <si>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</si>
  <si>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</si>
  <si>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ALG-01-0247-FEDER-039896</t>
  </si>
  <si>
    <t>Necton - Companhia Portuguesa de Culturas Marinhas, S.A.</t>
  </si>
  <si>
    <t>Zebrabloom: Desenvolvimento de produtos comerciais formulados com microalgas para o enriquecimento de presas vivas para a nutrição de  peixe-zebra.</t>
  </si>
  <si>
    <t>Faro, Olhão</t>
  </si>
  <si>
    <t>ALG-02-0853-FEDER-046277</t>
  </si>
  <si>
    <t>Hostel Conii Portugal, Lda.</t>
  </si>
  <si>
    <t>Vale Comércio - Hostel Conii</t>
  </si>
  <si>
    <t>ALG-18-2019-14</t>
  </si>
  <si>
    <t>Município de Monchique</t>
  </si>
  <si>
    <t>ALG-05-3118-FSE-000005</t>
  </si>
  <si>
    <t>ALG-05-3118-FSE-000006</t>
  </si>
  <si>
    <t>ALG-05-3118-FSE-000007</t>
  </si>
  <si>
    <t>ALG-05-3118-FSE-000013</t>
  </si>
  <si>
    <t>ALG-05-3118-FSE-000015</t>
  </si>
  <si>
    <t>Realização de estágios profissionais, em contexto real de trabalho que crie condições para uma rápida e fácil integração no mercado de trabalho de jovens com qualificação superior.</t>
  </si>
  <si>
    <t>Possibilitar aos jovens com qualificação superior a realização de um estágio profissional, em contexto real de trabalho, que crie condições para uma mais rápida e fácil integração no mercado de trabalho. Promover novas formações e novas competências profissionais, que possam potenciar a modernização dos serviços públicos. Garantir o início de um processo de aquisição de experiência profissional em contacto e aprendizagem com as regras, as boas p</t>
  </si>
  <si>
    <t>O programa de estágios profissionais no Município de Lagos tem como objetivo potenciar a integração de jovens no mercado de trabalho, melhorar as suas qualificações e o seu conhecimento do contexto da administração local.</t>
  </si>
  <si>
    <t>Esta operação pretende fomentar o contacto de 7 jovens com qualificações superiores que, no momento, não trabalham, não estudam nem se encontram em qualquer processo de formação, com outros trabalhadores e atividades, contribuindo, desta forma, para a melhoria das suas capacidades e perfil de emprego e permitindo, deste modo, reforçar os recursos humanos das equipas, em áreas estratégicas e prioritárias na política definida pelo município.</t>
  </si>
  <si>
    <t>Integração de 4 jovens desempregados, no mercado laboral, licenciados nas áreas de Contabilidade, Desporto, Direito e Recursos Humanos. Estes jovens serão integrados na Divisão Administrativa e Financeira (Contabilidade e Recursos Humanos), no Setor do Desporto e Juventude e no Gabinete Jurídico.</t>
  </si>
  <si>
    <t>ALG-05-3928-FEDER-000033</t>
  </si>
  <si>
    <t>ALG-02-0853-FEDER-046178</t>
  </si>
  <si>
    <t>ALG-02-0853-FEDER-046353</t>
  </si>
  <si>
    <t>ALG-02-0853-FEDER-046373</t>
  </si>
  <si>
    <t>ALG-04-2316-FEDER-000040</t>
  </si>
  <si>
    <t>ALG-05-3118-FSE-000008</t>
  </si>
  <si>
    <t>ALG-05-3118-FSE-000009</t>
  </si>
  <si>
    <t>ALG-05-3118-FSE-000010</t>
  </si>
  <si>
    <t>ALG-05-3118-FSE-000012</t>
  </si>
  <si>
    <t>ALG-05-3118-FSE-000014</t>
  </si>
  <si>
    <t>ALG-05-3928-FEDER-000034</t>
  </si>
  <si>
    <t>ALG-05-3928-FEDER-000036</t>
  </si>
  <si>
    <t>ALG-06-4436-FSE-000005</t>
  </si>
  <si>
    <t>ALG-06-4436-FSE-000006</t>
  </si>
  <si>
    <t>ALG-06-4436-FSE-000009</t>
  </si>
  <si>
    <t>ALG-06-4436-FSE-000010</t>
  </si>
  <si>
    <t>ALG-06-4436-FSE-000014</t>
  </si>
  <si>
    <t>ALG-07-5673-FEDER-000016</t>
  </si>
  <si>
    <t>ALG-07-5673-FEDER-000017</t>
  </si>
  <si>
    <t>ALG-07-5673-FEDER-000018</t>
  </si>
  <si>
    <t>ALG-07-5673-FEDER-000019</t>
  </si>
  <si>
    <t>ALG-08-5864-FSE-000006</t>
  </si>
  <si>
    <t>ALG-09-6177-FEDER-000012</t>
  </si>
  <si>
    <t>ALG-09-6177-FEDER-000013</t>
  </si>
  <si>
    <t>SI-C2-2019-09</t>
  </si>
  <si>
    <t>Champagne Cruises Luxury Excursions - Novo Serviço de animação Marítimo-Turística</t>
  </si>
  <si>
    <t>Champagne Cruises Luxury Excursions: Projeto de aquisição de uma embarcação de recreio (versátil, com acabamentos superiores e aproveitamento de fontes de energia renováveis) com capacidade para 50pax para realização de excursões pela Costa Algarvia e Ria Formosa.</t>
  </si>
  <si>
    <t>Monitorização, Gestão, Dinamização e Divulgação do Plano de Ação de Regeneração Urbana de Lagos</t>
  </si>
  <si>
    <t>Permite a inserção na vida ativa de 20 jovens que não trabalham ou estudam, evitando o isolamento, desmotivação e marginalização, através de formação em contexto real de trabalho, contribuindo para melhorar perfis de empregabilidade e facilitar a integração no mercado laboral. Contribui ainda para melhorar a qualidade dos serviços prestados pela autarquia aos seus munícipes, agentes económicos e outras partes interessadas.</t>
  </si>
  <si>
    <t>Serão integrados nos estágio jovens licenciados que estejam inscritos nos serviços de emprego do IEFP, I.P.,como desempregados e que tenham até 30 anos, inclusiva,aferidos à data de início do estágio,no caso de pessoas com deficiência e ou incapacidade,até 35 anos.O projecto tem como objectivos possibilitar a estes a realização de um estágio profissional,em contexto real de trabalho criar condições para a integração no mercado de trabalho.</t>
  </si>
  <si>
    <t>A operação consiste na realização de 8 estágios profissionais, com duração de 12 meses.</t>
  </si>
  <si>
    <t>Requalificação da Fonte Férrea em Cachopo</t>
  </si>
  <si>
    <t>Revitalização Urbana na Zona da Igreja da Nossa Senhora da Assunção em Giões</t>
  </si>
  <si>
    <t>Renovação urbana da zona envolvente da igreja, desenvolvendo-se no espaço publico adjacente, composto por um largo. No espaço público vamos proceder à substituição da pavimentação existente por calçada à portuguesa, sendo implantado no espaço um cruzeiro e MUPPI outdoor digital Interativo Hotspot WIFI para promoção dos produtos e recursos endógenos existentes e a instalação de rede WIFI para que os utilizadores acedam a título gratuito às TIC.</t>
  </si>
  <si>
    <t>Combate às discriminações e aos estereótipos</t>
  </si>
  <si>
    <t>ALG-36-2019-08</t>
  </si>
  <si>
    <t>Combate às discriminações e aos estereótipos - Formação de públicos estratégicos</t>
  </si>
  <si>
    <t>“Konkrets + Igual” é um projeto para públicos estratégicos que, pela posição que ocupam nos contextos em que se movem,não só podem como devem desempenhar um papel fulcral no combate ao complexo e enraizado fenómeno da discriminação de género que resulta, não raras vezes, em violência. Serão realizadas 13 ações em 4 concelhos que, com a integração de 195 participantes, contribuirão ativamente para um combate mais eficiente ao flagelo.</t>
  </si>
  <si>
    <t>Com esta operação a Turisforma irá desenvolver ações de Formação que possibilitam sensibilizar e capacitar os destinatários para serem agentes com o objetivo de promover a Igualdade de Género, bem como combater ativamente a discriminação em razão da orientação sexual, identidade e expressão de género e características sexuais.</t>
  </si>
  <si>
    <t>Remodelação e Ampliação da EB1 N.º1 de Silves</t>
  </si>
  <si>
    <t>Remodelação e Ampliação da EB1 de Alcantarilha</t>
  </si>
  <si>
    <t>Requalificação e Ampliação da Escola EB1 + JI de Santo Estevão</t>
  </si>
  <si>
    <t>Remodelação e ampliação do Jardim de Infância dos Montes de Alvor</t>
  </si>
  <si>
    <t>A Escola Básica n.º 1 de Silves, trata-se de um complexo escolar a necessitar de remodelação e ampliação, um dos edifícios apresenta danos estruturais graves e irreparáveis, os restantes encontram-se degradados, na mesma situação encontram-se também os espaços exteriores da escola.
Pretende-se a melhoria de toda a infra-estrutura escolar, adequando-a às necessidades atuais da comunidade escolar.</t>
  </si>
  <si>
    <t>A Escola Básica – E.B.1 de Alcantarilha trata-se de uma escola degradada e que apresenta carência de espaços, problemas ao nível do conforto térmico, acústico e do controlo da luminosidade interior, o espaço exterior necessita de materiais e equipamentos adequados e de protecção.
Pretende-se com a operação de remodelação e ampliação a melhoria de toda a infra-estrutura escolar, adequando-a às necessidades atuais da comunidade escolar.</t>
  </si>
  <si>
    <t>A Escola EB1 e Pré-escolar dado ser um edifício muito antigo, o seu estado de conservação não permite responder às exigências atuais do ensino, como tal pretende-se contribuir com esta intervenção para o aumento das condições apropriadas aos alunos, criando melhores condições, modernizar as salas de aula, melhorar as condições dos espaços, funcionais e ao nível do conforto térmico e acústico.</t>
  </si>
  <si>
    <t>A presente candidatura consiste na remodelação e modernização de um estabelecimento de ensino e educação- Jardim de Infância dos Montes de Alvor, tendo em vista a melhoria das suas condições físicas, ambientais e de funcionamento.</t>
  </si>
  <si>
    <t>ALG-64-2019-07</t>
  </si>
  <si>
    <t>Capacitação institucional nas parcerias territoriais e setoriais
 - Reforço da capacitação de atores e redes de promoção de ações de desenvolvimento</t>
  </si>
  <si>
    <t>A Região Inteligente Algarve, enquanto projeto transversal, agregador de outros, como são as Smart Cities, o Smart Destination ou a Smart Mobility, possibilitará o envolvimento dos atores regionais e a sua capacitação, alavancando o desenvolvimento regional e contribuindo para a RIS3 Algarve, motivando uma dinâmica de futuro baseada na inovação, na qualificação e na competitividade, reforçando a capacidade de afirmação da Região.</t>
  </si>
  <si>
    <t>ISS, IP- OI - Assistência Técnica</t>
  </si>
  <si>
    <t>ALG-77-2020-04</t>
  </si>
  <si>
    <t>Assistência Técnica III - CRESC ALGARVE 2020</t>
  </si>
  <si>
    <t>Esta operação visa apoiar o ISS,I.P. na prossecução das competências que lhe estão atribuídas no âmbito do Contrato de delegação de Competências celebrado com o CRESC ALGARVE 2020.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</si>
  <si>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PO. A operação diz respeito ao exercício de 2020 e inclui despesas repartidas por três grandes rubricas: Despesas com o pessoal, aquisição de bens e serviços e despesas de capital.</t>
  </si>
  <si>
    <t>Consultoria para o reforçodas capacidades de gestão de marketing</t>
  </si>
  <si>
    <t>Konkrets,Lda.</t>
  </si>
  <si>
    <t>Associação Portuguesa de Ética Empresarial</t>
  </si>
  <si>
    <t>Competir - Formação e Serviços, S.A.</t>
  </si>
  <si>
    <t>Associação Portuguesa de Apoio à Vítima</t>
  </si>
  <si>
    <t>O Polo Tecnológico do Algarve visa apoiar a consolidação e desenvolvimento de centros de valorização e transferência de tecnologias, e a implementação de um parque de ciência e tecnoçogia.
Face ao objetivo proposto, são previstos na presente operação ações de cariz material e imaterial, com vista à recuperação de edifícios para acolhimento das empresas, à aquisição de equipamento, e à dinamização de ações de valorização de conhecimento.</t>
  </si>
  <si>
    <t>Citropedr'alva, Lda.</t>
  </si>
  <si>
    <t>Consultoria para concepção do plano de negócios da Xpto Xpert Energy</t>
  </si>
  <si>
    <t>Consultoria para concepção do plano de negócios para a empresa 11 Tapas, Lda.</t>
  </si>
  <si>
    <t>concepção do plano de negócios da Rebelambition, Lda.</t>
  </si>
  <si>
    <t>Controlcopy - Vale empreededorismo</t>
  </si>
  <si>
    <t>Internacionalização da Four Gold Winds resorts - Martinhal Beach Resort &amp; Hotel</t>
  </si>
  <si>
    <t>Serviços de consultoria na área de prospeção de mercado</t>
  </si>
  <si>
    <t>Vale internacionalização - Quadrante - Prospeção e Presença em Mercados Internacionais</t>
  </si>
  <si>
    <t>Bikesull International</t>
  </si>
  <si>
    <t>Consultoria para a gestãp de marketing</t>
  </si>
  <si>
    <t>Desenvolvimento de requisitos para a plataforma de gestão da relação com os clientes</t>
  </si>
  <si>
    <t>Consultoria para a realização de estudo de viabilidade de novos investimentos</t>
  </si>
  <si>
    <t>Bikesul keep on going - projeto de implementação e promoção da nova atividade de cicloturismo a desenvolver no Algarve pela Bikesul.</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</si>
  <si>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</si>
  <si>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</si>
  <si>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Pine Villas visa a requalificação de edifício devoluto na Quinta do Pinhão em Lagos para instalação de uma nova unidade de alojamento turistico, animação turistica, restauração e promoção gastronómica.</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</si>
  <si>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</si>
  <si>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A Carob World  pretende criar uma unidade industrial agroalimentar para a produção de produtos com base em alfarroba, produtos inovadores e benéficos para a saúde, valorizado um recurso endógeno da região do Algarve.</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</si>
  <si>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</si>
  <si>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</si>
  <si>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</si>
  <si>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Growing Particle - Qualificação</t>
  </si>
  <si>
    <t>A Growing Particle vai instalar uma unidade de desenvolvimento e produção de produtos para o tratamento de água e produtos de limpeza para o mercado nacional e internacional.</t>
  </si>
  <si>
    <t>Definição de estratégia tecnológica da Finanquest com vista à digitalização do processo de venda e relacionamento com o mercado</t>
  </si>
  <si>
    <t>Vale Comércio - Ibéricafrio</t>
  </si>
  <si>
    <t>A candidatura Vale Comércio Reis Oliveira Ópticas visa o investimento em áreas capazes de alavancar o crescimento estrutural da Empresa pela via digital, nomeadamente Economia Digital e TIC, bem como Criação de Marcas e Design.</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</si>
  <si>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</si>
  <si>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</si>
  <si>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Nomad Mermaid, Unipessoal, Lda.</t>
  </si>
  <si>
    <t>Nomad Luxury sailing</t>
  </si>
  <si>
    <t>A Nomad Mermaid vai investir num catamaran de luxo Fontaine Pajot Saba 50 Maestro, que será o maior catamaran do género, em todo o Algarve, a operar com atividades maritimo-turisticas programadas, com uma oferta premium direcionada para um segmento de turistas exigentes e elevado poder de compra.</t>
  </si>
  <si>
    <t>A Bluefleet vai investir num novo catamaran com caraterísticas inovadoras para o mercado de Lagos, com capacidade para 50 passageiros, que permitirá criar dois novos programas que poderão funcionar durante todo o ano. O investimento inclui também inovações no marketing e vendas.</t>
  </si>
  <si>
    <t>Bluefleet - Atividades Turísticas, Lda.</t>
  </si>
  <si>
    <t>Bluefleet - Aumento da capacidfade da frota e desenvolvimento dos canais de venda automática</t>
  </si>
  <si>
    <t>Geoff Meadows Cruises, Unipessoal, Lda.</t>
  </si>
  <si>
    <t>Consultoria para a realização do plano de nagócios para expansão da atividade</t>
  </si>
  <si>
    <t>O Clube Portugal Exportador é composto por um plano de promoção externa a realizar em 2020, incluído numa estratégia dirigida a um conjunto de PME nacionais que partilham o mesmo perfil exportador abrangendo feiras internacionais e missões inversas.</t>
  </si>
  <si>
    <t>A Fator Triplo propõe-se desenvolver uma estratégia de internacionalização com abordagem a 4 mercados internacionais: Alemanha,  França, Suiça e Reino Unido.</t>
  </si>
  <si>
    <t>O presente projeto refere-se à estratégia e objetivos a alcançar para a internacionalização da Sirius Robots. A marca é detida pela Searchprof e é, a nível regional, pioneira em I&amp;D de robótica avançada, inteligência artificial e robótica de consumo.</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</si>
  <si>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</si>
  <si>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O projeto da Dolphin Seafaris visa promover a internacionalização da marca, com atividades direcionadas para o mercado B2B e B2C.</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</si>
  <si>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</si>
  <si>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objetivo central do projeto projetoInternacionalizar +Algarve 2.0 Turismo é potenciar o sucesso da internacionalização das PME's da região do Algarve, enquadradas no domínio da RIS3 ALGARVE Turismo.</t>
  </si>
  <si>
    <t>O projeto Internacionalizar + Algarve 2.0 Agroalimentar, Mar, TIC e Indústrias Criativas tem o objetivo de 'potenciar o sucesso da internacionalização das PME da região do Algarve, enquadradas nos domínios da RIS3 ALGARVE Agroalimentar, Mar e TIC e Indústrias Criativas.</t>
  </si>
  <si>
    <t>O projecto Algarve Craft &amp; Food - Criar | Experimentar | Internacionalizar tem como objectivo estimular o desenvolvimento e a internacionalização das indústrias culturais e criativas baseadas no artesanato e produtos agroalimentares locais do Algarve.</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</si>
  <si>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</si>
  <si>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Aquisição de consultoria para a abertura de canais de exportação, desenvolvendo um novo modelo empresarial, no que respeita à internacionalização, reforçando a sua competitividade da André Lourenço, Unipessoal, Lda.</t>
  </si>
  <si>
    <t>A Ideias Frescas, empresa do setor das TIC, pretende exportar os seus serviços para os mercados da Irlanda, Reino Unido e Espanha.</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</si>
  <si>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</si>
  <si>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No ano em que cumpre 15 anos de atividade (2018), a Dreamwave, com operações em Albufeira, pretende iniciar o desenvolvimento de um plano de comunicação estruturado, vocacioando para reforçar o seu posicionamento nos mercados externos.</t>
  </si>
  <si>
    <t>Bikesul Keep On Going - Internacionalização da atividade de animação turística, segmento cycling &amp; walking da BikeSul.</t>
  </si>
  <si>
    <t>A Carob World pretende promover internacionalmente a produção de produtos com base em alfarroba, produtos inovadores e benéficos para a saúde, valorizado um recurso endógeno da região do Algarve.</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</si>
  <si>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</si>
  <si>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</si>
  <si>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A Skyimage pretende posicionar-se a nível internacional desenvolvendo uma estratégia de prospeção direta nos mercados externos com maior potencial na atual conjuntura económica.</t>
  </si>
  <si>
    <t>O projeto de internacionalização da Activbookings visa a realização de ações de prospeção e promoção internacional direcionada para os mercados de Espanha, França, Reino Unido, Holanda e Alemanha.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</si>
  <si>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</si>
  <si>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da Cacial tem como objetivo captar novos clientes para o comércio de citrinos nos mercados internacionais no centro e norte da Europa.</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</si>
  <si>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</si>
  <si>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O projeto da Laranjatours visa o desenvolvimento de uma estratégia de internacionalização para captação de novos clientes em novos segmentos de mercado nos principais mercados emissores do centro e norte da Europa.</t>
  </si>
  <si>
    <t>Sonel: Captação de novos clientes nos mercados internacionais</t>
  </si>
  <si>
    <t>O projeto da Sonel Algarve visa a promoção internacional e captação de novos segmentos turísticos para o novo Hotel Lagos Avenida, com uma estratégia direcionada para os mercados externos da Alemanha, Reino Unido e Espanha.</t>
  </si>
  <si>
    <t>ALG-02-0853-FEDER-046165</t>
  </si>
  <si>
    <t>ALG-02-0853-FEDER-046257</t>
  </si>
  <si>
    <t>ALG-02-0853-FEDER-046272</t>
  </si>
  <si>
    <t>ALG-02-0853-FEDER-046315</t>
  </si>
  <si>
    <t>ALG-02-0853-FEDER-046316</t>
  </si>
  <si>
    <t>Victor Van-Der-Valt  - Panificação e Pastelaria Unipessoal, Lda</t>
  </si>
  <si>
    <t>Pão do Norte :: Nova Unidade Produtiva</t>
  </si>
  <si>
    <t>Criação de um nova unidade produtiva, concretizando a sua estrategia de posicicionamento competitivo no mercado, através da introdução de novos e inovadores produtos de padaria e pastelaria na região sul e a nível internacional</t>
  </si>
  <si>
    <t>Projeto de aquisição de embarcação eletro-solar para exploração da costa e rio Arade</t>
  </si>
  <si>
    <t>Dotar a empresa dos meios necessários para que se torne um player efetivo no setor da atividade marítimo-turística no Algarve, proporcionando experiências únicas aos seus clientes, sem impacto ambiental e explorando as energias renováveis de forma eficiente e responsável.</t>
  </si>
  <si>
    <t>Caixilharia Metálica com Incorporação de Vidro em Série para o mercado-nicho da Construção Sustentável Modular Pré-fabricada</t>
  </si>
  <si>
    <t>Produção Custom-Made de Portões em Perfil de Alumínio Estrutural Eletro-Soldado</t>
  </si>
  <si>
    <t>O promotor pretende reunir todas as valências e capacidade produtiva de forma a iniciar a produção em série de caixilharia metálica. Reunindo estes pressupostos, a empresa pretende integrar a cadeia de fornecimento do mercado-nicho da construção sustentável modular pré-fabricada.</t>
  </si>
  <si>
    <t>A NMVMartins desenvolveu, nos últimos anos, um modelo de portão residencial em perfil de alumínio estrutural eletro-soldado, cujo processo de produção pretende otimizar com este projeto, de forma a comercializar este produto distinto nos canais B2B (revendedores) e B2C (cliente final).</t>
  </si>
  <si>
    <t>ALG-04-2316-FEDER-000043</t>
  </si>
  <si>
    <t>ALG-04-2316-FEDER-000046</t>
  </si>
  <si>
    <t>ALG-04-2316-FEDER-000047</t>
  </si>
  <si>
    <t>Centro de Incubação e Empreendedorismo  (1ª Fase) - Reabilitação do Edifício Quatro Olhos - Retrosaria Tradicional</t>
  </si>
  <si>
    <t>Recuperação e Consolidação do Troço da Muralha da Cerca Abaluartada - Malha Urbana de Castro Marim</t>
  </si>
  <si>
    <t>Requalificação do Espaço Multifuncional Envolvente à Casa do Sal - Castro Marim</t>
  </si>
  <si>
    <t>A intervenção inclui 2 componentes, projeto e construção, subdivididas em várias ações e fases. Dignifica um Quarteirão no Centro da Vila e uma Retrosaria Tradicional. A intervenção está prevista no PARU, ponto base para a concretização da mesma.</t>
  </si>
  <si>
    <t>A operação permite valorizar, consolidar e reabilitar o troço da muralha da cerca abaluartada, a qual faz parte do conjunto arquitetónico do Forte de S. Sebastião, classificado como monumento nacional, e que historicamente ligava o Forte ao Castelo de Castro Marim. Antes da intervenção, a muralha apresenta vários sinais de degradação e instabilidade a nível de estrutura.</t>
  </si>
  <si>
    <t>A operação engloba a requalificação do espaço multifuncional envolvente à Casa do Sal, um espaço exterior público,localizado na Zona Poente de Castro Marim.Pretende uma utilização multifuncional do espaço e a melhoria das condições de circulação viária e pedonal numa área central e de acesso a locais com interesse histórico arquitetónico da vila. Esta requalificação visa a melhoria do ambiente urbano e das condições de fruição da área a intervir.</t>
  </si>
  <si>
    <t>ALG-05-3559-FSE-000014</t>
  </si>
  <si>
    <t>ALG-05-3559-FSE-000017</t>
  </si>
  <si>
    <t xml:space="preserve">O presente projeto visa a contratação de um quadro superior altamente qualificado no âmbito da estratégia de inovação da empresa, nomeadamente pela qualificação através da introdução de novos processos e métodos organizacionais. </t>
  </si>
  <si>
    <t>A Sea4Us é uma biotecnológica que pretende escalar a descoberta de novos compostos terapêuticos e abertura de uma nova linha de I&amp;D direcionada focada na procura de novas terapêuticas direcionadas para a doença de Alzheimer.</t>
  </si>
  <si>
    <t>Rota Serrana de Autocaravanismo (4ª fase) - ASAS de Alferce, Aljezur, Ameixial e Salir</t>
  </si>
  <si>
    <t>ALG-05-3928-FEDER-000037</t>
  </si>
  <si>
    <t>Demonstração, Valorização e Promoção de Produtos Locais, Gastronomia, Tradição e Arte</t>
  </si>
  <si>
    <t>ALG-05-3928-FEDER-000039</t>
  </si>
  <si>
    <t>Rota Serrana de Autocaravanismo (5ª fase) - Asa de Marmelete</t>
  </si>
  <si>
    <t>ALG-05-3928-FEDER-000040</t>
  </si>
  <si>
    <t>Realização de 12 programas com intuito de demonstração sobre o potencial de utilização dos produtos locais, induzindo novas iniciativas económicas e a consolidação e qualificação das existentes, nas áreas da transformação, gastronomia e do aproveitamento turístico em actividades de experienciarão e outros usos.
Para o efeito serão adquiridos serviços e editados materiais promocionais e de suporte à realização das actividades.</t>
  </si>
  <si>
    <t>ALG-06-4232-FSE-000012</t>
  </si>
  <si>
    <t>ALG-06-4232-FSE-000016</t>
  </si>
  <si>
    <t>ALG-06-4232-FSE-000017</t>
  </si>
  <si>
    <t>ALG-06-4232-FSE-000018</t>
  </si>
  <si>
    <t>ALG-06-4232-FSE-000025</t>
  </si>
  <si>
    <t>ALG-06-4232-FSE-000026</t>
  </si>
  <si>
    <t>ALG-32-2019-12</t>
  </si>
  <si>
    <t>CLDS 4G Vila do Bispo - Dignitate</t>
  </si>
  <si>
    <t>Concentrar a intervenção nos grupos populacionais que evidenciam fragilidades mais significativas, promovendo a mudança das pessoas tendo em conta os seus fatores de vulnerabilidade, capacitando e aumentando as competências sociais da população em risco; Promover hábitos de vida saudável que englobem a saúde física e psíquica; Potenciar o desenvolvimento de competências emocionais e interpessoais do público alvo.</t>
  </si>
  <si>
    <t>«Castro Marim (COM)Vida»</t>
  </si>
  <si>
    <t>O «Castro Marim (COM)Vida» pretende apostar na capacitação, informação e intervenção em fragilidades pessoais e sociais identificadas em crianças, jovens, suas famílias, e idosos isolados, com vista à promoção da igualdade de oportunidades no acesso aos recursos e diminuição da exclusão social, potenciando a autonomia e a melhoria da qualidade de vida dos destinatários. A atuação é realizada em parceria num trabalho multissetorial e de proximida</t>
  </si>
  <si>
    <t>Projeto 20</t>
  </si>
  <si>
    <t>O Projeto 20 CLDS 4G, coordenado pela ADR–CCS da Quinta de S. Pedro, intervém no desemprego e pobreza, propondo uma ação estruturada de forma muito direta e efetiva, em concertação com as fragilidades e potencialidades do território. É uma resposta sistémica e colaborativa, que aposta no potencial de cada família e de cada indivíduo, tornando-os protagonistas da sua própria narrativa e do desenvolvimento local do concelho de Lagoa – Algarve.</t>
  </si>
  <si>
    <t>Albufeira GerAção</t>
  </si>
  <si>
    <t>ALG-71-2020-02</t>
  </si>
  <si>
    <t>Ensino profissional para jovens - Cursos de Especialização Tecnológica (CET)</t>
  </si>
  <si>
    <t>ALG-07-5571-FSE-000004</t>
  </si>
  <si>
    <t>ALG-07-5571-FSE-000005</t>
  </si>
  <si>
    <t>ALG-07-5571-FSE-000006</t>
  </si>
  <si>
    <t>ALG-01-0247-FEDER-047261</t>
  </si>
  <si>
    <t>ALG-01-0247-FEDER-047262</t>
  </si>
  <si>
    <t>SI-47-2019-10</t>
  </si>
  <si>
    <t>HTA Helicópteros - Operações Actividades e Serviço Aéreo, Lda.</t>
  </si>
  <si>
    <t>O objetivo de divulgação deste projeto baseia-se na promoção, para fins de comercialização, das características e demonstrações do produto final. Nesses sentido o consorcio não planeja realizar a divulgação técnica ou cientifica dos desenvolvimentos tecnológicos alcançados, dado o elevado TRL final.</t>
  </si>
  <si>
    <t>ALG-02-08B9-FEDER-048105</t>
  </si>
  <si>
    <t>ALG-02-08B9-FEDER-048296</t>
  </si>
  <si>
    <t>Fernando Alegre, Lda.</t>
  </si>
  <si>
    <t>Nuno Miguel Vieira Martins, Unipessoal Lda.</t>
  </si>
  <si>
    <t>CRII - Qualificação e inovação das PME</t>
  </si>
  <si>
    <t>SI-D1-2020-14</t>
  </si>
  <si>
    <t>WeCare4U</t>
  </si>
  <si>
    <t>Muse COVID Albufeira</t>
  </si>
  <si>
    <t>Ambition &amp; Honesty - Equipamentos Médicos, Lda.</t>
  </si>
  <si>
    <t>Muse's Soul, Unipessoal Lda.</t>
  </si>
  <si>
    <t>O objectivo da presente candidatura é instalar na Região do Algarve uma unidade fabril de produção de mascaras faciais cirurgicas,  EN 14683:2019, Tipo II, descartáveis  e hipoalergénicas, isentas d elatex de borracha natural, com uma filtragem bacteriana igual ou superior a 98%.</t>
  </si>
  <si>
    <t>Conseguir fazer chegar a todos os necessitados, com especial incidencia na zona do algarve, as mascaras cirurgicas.</t>
  </si>
  <si>
    <t>Casa da Criança do Rogil - Associação para a Promoção Social, Cultural e Desportiva de Infância do Rogil</t>
  </si>
  <si>
    <t>Casa do Povo de S. Bartolomeu de Messines</t>
  </si>
  <si>
    <t>Irmandade da Santa Casa da Misericórdia de Vila do Bispo</t>
  </si>
  <si>
    <t>SMI - Somos Mesmo Inclusivos</t>
  </si>
  <si>
    <t>ALG-06-4232-FSE-000013</t>
  </si>
  <si>
    <t>ALG-06-4232-FSE-000015</t>
  </si>
  <si>
    <t>Sendo Aljezur um concelho com baixa densidade populacional e muito dispersa, o projeto vem colmatar faltas de respostas no combate à pobreza, isolamento e exclusão social.
Será objetivo do CLDS 4G, orientar, qualificar, capacitar e integrar os destinatários do projeto, para que os mesmos sejam agentes ativos no seu processo de mudança.</t>
  </si>
  <si>
    <t>Interligar, incluir, aconselhar, acompanhar, encaminhar, integrar, potenciar, e proteger são os pilares do SMI, que irá atuar em grande proximidade com as entidades, associações e IPSS locais, na criação de uma sinergia de respostas transversais a aplicar localmente em todo o concelho. Pretende-se ativar de forma integral a rede social que atua junto dos agregados familiares, crianças e pessoas com deficiência e incapacidade que se encontram em</t>
  </si>
  <si>
    <t>SerrAdentro</t>
  </si>
  <si>
    <t>GLDS 4 G TIAR - Trabalho, Inclusão, Ação em Rede</t>
  </si>
  <si>
    <t>CLDS 4G "Olhão em Rede"</t>
  </si>
  <si>
    <t>"Raízes para o Futuro" - Plano de Ação do CLDS-4G do Concelho de Alcoutim</t>
  </si>
  <si>
    <t>Oficinas do Futuro</t>
  </si>
  <si>
    <t>ALG-06-4232-FSE-000019</t>
  </si>
  <si>
    <t>ALG-06-4232-FSE-000020</t>
  </si>
  <si>
    <t>ALG-06-4232-FSE-000022</t>
  </si>
  <si>
    <t>ALG-06-4232-FSE-000023</t>
  </si>
  <si>
    <t>ALG-06-4232-FSE-000024</t>
  </si>
  <si>
    <t>O projeto SerrAdentro pretende promover a inclusão social no concelho de Monchique através de uma ação concertada da Rede Social que permita impulsionar a empregabilidade e o empreendedorismo, a capacitação e fortalecimento das famílias, a proteção e desenvolvimento pessoal das crianças e jovens, bem como atenuar problemáticas associadas à solidão e isolamento social da população idosa, visando um envelhecimento ativo e de qualidade.</t>
  </si>
  <si>
    <t>A luta contra a pobreza e a exclusão social a promoção do emprego a melhoria das condições de vida, o investimento nas crianças na sua educação e formação, quebrar o ciclo vicioso da desigualdade, são os objetivos do CLDS4GTIAR .O TRABALHO como estrutura com significado orientação e coerência a INCLUSÃO como um conjunto de ações que garante a participação igualitária de todos e todas na sociedade a AÇÃOemREDE como uma teia de vínculos e relações</t>
  </si>
  <si>
    <t>Olhão, com base num conjunto de indicadores, foi considerado como apresentando um perfil territorial de vulnerabilidade face às situações críticas de pobreza, particularmente a infantil, sendo que a intervenção do CLDS 4G Olhão acontecerá a nível concelhio e infra concelhia. 
Serão objetivos centrais do CLDS 4G orientar e capacitar os destinatários do projeto, para que os mesmos sejam agentes ativos no seu processo de mudança.</t>
  </si>
  <si>
    <t>O Plano de Ação apresenta como objetivos gerais a promoção da empregabilidade, a capacitação e o empreendedorismo no território; a promoção do desenvolvimento saudável, equilibrado e da identidade pessoal e direitos das crianças e jovens; e a promoção e estímulo do envelhecimento ativo, estilo de vida saudáveis e a vigilância da saúde, assim como o combate à solidão e ao isolamento e a promoção do voluntariado.</t>
  </si>
  <si>
    <t>O eixo 1, intervém junto dos jovens absentistas que frequentam as escolas,através da criação de oficinas temáticas, e integrá-los nas mesmas para adquirirem competências em diversas áreas e projetá-las para o mercado de trabalho. O GAE, dinamiza ações para orientação profissional e ofertas de emprego e formação sendo este aberto ao público. O eixo 2 irá incidir nas famílias para trabalhar as competências parentais e parentalidade positiva.</t>
  </si>
  <si>
    <t>ALG-01-0247-FEDER-046092</t>
  </si>
  <si>
    <t>SI-47-2019-08</t>
  </si>
  <si>
    <t>Tekever Space - Sistemas Espaciais, Lda.</t>
  </si>
  <si>
    <t>ALG-02-0752-FEDER-045148</t>
  </si>
  <si>
    <t>PortugalFoods - Projeto Conjunto de Internacionalização do setor agroalimentar: reforço da aposta em novos mercados e em novas formas de abordagem</t>
  </si>
  <si>
    <t>Associação Integralar - Intervenção de Excelência no Sector Agro-Alimentar</t>
  </si>
  <si>
    <t>Promovido pela PortugalFoods, este projeto visa proporcionar ao setor agroalimentar nacional o acesso a mercados diversos e relevantes através da implementação, num conjunto de empresas, de um plano de ações de internacionalização, incrementando a competitividade e base exportadora do setor.</t>
  </si>
  <si>
    <t>ALG-02-08B9-FEDER-048634</t>
  </si>
  <si>
    <t>ALG-02-08B9-FEDER-048984</t>
  </si>
  <si>
    <t>ALG-02-08B9-FEDER-050020</t>
  </si>
  <si>
    <t>ALG-02-08B9-FEDER-050310</t>
  </si>
  <si>
    <t>ALG-02-08B9-FEDER-050469</t>
  </si>
  <si>
    <t>ALG-02-08B9-FEDER-050508</t>
  </si>
  <si>
    <t>ALG-02-08B9-FEDER-052357</t>
  </si>
  <si>
    <t>ALG-02-08B9-FEDER-053451</t>
  </si>
  <si>
    <t>ALG-02-08B9-FEDER-055269</t>
  </si>
  <si>
    <t>ALG-02-08B9-FEDER-055410</t>
  </si>
  <si>
    <t>ALG-02-08B9-FEDER-055614</t>
  </si>
  <si>
    <t>ALG-02-08B9-FEDER-056546</t>
  </si>
  <si>
    <t>ALG-02-08B9-FEDER-056623</t>
  </si>
  <si>
    <t>ALG-02-08B9-FEDER-057480</t>
  </si>
  <si>
    <t>ALG-02-08B9-FEDER-057814</t>
  </si>
  <si>
    <t>ALG-02-08B9-FEDER-057957</t>
  </si>
  <si>
    <t>ALG-02-08B9-FEDER-058262</t>
  </si>
  <si>
    <t>ALG-02-08B9-FEDER-058672</t>
  </si>
  <si>
    <t>ALG-02-08B9-FEDER-058751</t>
  </si>
  <si>
    <t>ALG-02-08B9-FEDER-059583</t>
  </si>
  <si>
    <t>ALG-02-08B9-FEDER-060370</t>
  </si>
  <si>
    <t>ALG-02-08B9-FEDER-060614</t>
  </si>
  <si>
    <t>ALG-02-08B9-FEDER-060926</t>
  </si>
  <si>
    <t>ALG-02-08B9-FEDER-060943</t>
  </si>
  <si>
    <t>ALG-02-08B9-FEDER-061487</t>
  </si>
  <si>
    <t>ALG-02-08B9-FEDER-061718</t>
  </si>
  <si>
    <t>ALG-02-08B9-FEDER-062171</t>
  </si>
  <si>
    <t>ALG-02-08B9-FEDER-062714</t>
  </si>
  <si>
    <t>ALG-02-08B9-FEDER-062853</t>
  </si>
  <si>
    <t>ALG-02-08B9-FEDER-062887</t>
  </si>
  <si>
    <t>ALG-02-08B9-FEDER-062944</t>
  </si>
  <si>
    <t>ALG-02-08B9-FEDER-063768</t>
  </si>
  <si>
    <t>ALG-02-08B9-FEDER-064572</t>
  </si>
  <si>
    <t>ALG-02-08B9-FEDER-064596</t>
  </si>
  <si>
    <t>ALG-02-08B9-FEDER-065275</t>
  </si>
  <si>
    <t>ALG-02-08B9-FEDER-065912</t>
  </si>
  <si>
    <t>ALG-02-08B9-FEDER-065963</t>
  </si>
  <si>
    <t>ALG-02-08B9-FEDER-066774</t>
  </si>
  <si>
    <t>ALG-02-08B9-FEDER-066846</t>
  </si>
  <si>
    <t>ALG-02-08B9-FEDER-067240</t>
  </si>
  <si>
    <t>ALG-02-08B9-FEDER-067658</t>
  </si>
  <si>
    <t>ALG-02-08B9-FEDER-067744</t>
  </si>
  <si>
    <t>ALG-02-08B9-FEDER-068135</t>
  </si>
  <si>
    <t>ALG-02-08B9-FEDER-068225</t>
  </si>
  <si>
    <t>ALG-02-08B9-FEDER-068296</t>
  </si>
  <si>
    <t>ALG-02-08B9-FEDER-068359</t>
  </si>
  <si>
    <t>ALG-02-08B9-FEDER-068545</t>
  </si>
  <si>
    <t>ALG-02-08B9-FEDER-068700</t>
  </si>
  <si>
    <t>ALG-02-08B9-FEDER-068705</t>
  </si>
  <si>
    <t>ALG-02-08B9-FEDER-068813</t>
  </si>
  <si>
    <t>ALG-02-08B9-FEDER-068929</t>
  </si>
  <si>
    <t>ALG-02-08B9-FEDER-068946</t>
  </si>
  <si>
    <t>ALG-02-08B9-FEDER-069076</t>
  </si>
  <si>
    <t>ALG-02-08B9-FEDER-069237</t>
  </si>
  <si>
    <t>ALG-02-08B9-FEDER-069239</t>
  </si>
  <si>
    <t>ALG-02-08B9-FEDER-069342</t>
  </si>
  <si>
    <t>ALG-02-08B9-FEDER-069500</t>
  </si>
  <si>
    <t>ALG-02-08B9-FEDER-069508</t>
  </si>
  <si>
    <t>ALG-02-08B9-FEDER-069780</t>
  </si>
  <si>
    <t>ALG-02-08B9-FEDER-070223</t>
  </si>
  <si>
    <t>ALG-02-08B9-FEDER-071036</t>
  </si>
  <si>
    <t>ALG-02-08B9-FEDER-071056</t>
  </si>
  <si>
    <t>ALG-02-08B9-FEDER-071115</t>
  </si>
  <si>
    <t>ALG-02-08B9-FEDER-071511</t>
  </si>
  <si>
    <t>ALG-02-08B9-FEDER-071599</t>
  </si>
  <si>
    <t>SI-B9-2020-16</t>
  </si>
  <si>
    <t>Novos produtos combate COVID-19</t>
  </si>
  <si>
    <t>Reforço da capacidade produtiva da Zennonline</t>
  </si>
  <si>
    <t>Dotação de Meios de Higiene</t>
  </si>
  <si>
    <t>Equipamentos protecao COVID19</t>
  </si>
  <si>
    <t>Adaptação da Actividade ao contexto Covid -19</t>
  </si>
  <si>
    <t>KW Adapta-se ao COVID-19</t>
  </si>
  <si>
    <t>Adaptação do Grupo Conforhoteis ao contexto COVID-19</t>
  </si>
  <si>
    <t>Adaptaçao dos Estabelecimentos À Pandemia Covid 19</t>
  </si>
  <si>
    <t>Adaptação da atividade da empresa ao contexto COVID-19</t>
  </si>
  <si>
    <t>Implementação das medidas Covid-19</t>
  </si>
  <si>
    <t>Projecto Adaptação do Estabelecimento À Covid 19</t>
  </si>
  <si>
    <t>Adaptação do negócio à retoma pós pandemia.</t>
  </si>
  <si>
    <t>Investimento COVID - 19 Zoomarine</t>
  </si>
  <si>
    <t>O presente projeto tem como objetivo dotar a empresa de capacidade para produção de novos equipamentos de proteção no combate ao novo coronavirus CODIV-19, para utilização comunitária no dia a dia.</t>
  </si>
  <si>
    <t>Reforço da capacidade produtiva da Zennonline de forma a que esta consiga adaptar a sua produção à disponibilização de produtos relevantes para combater a pandemia COVID-19.</t>
  </si>
  <si>
    <t>Dotação do hotel com os meios necessários para proteção dos clientes, fornecedores e colaboradores</t>
  </si>
  <si>
    <t>Realização de investimento, na qualificação de processos na adaptação dos estabelecimentos do camping, adaptando às novas condições do contexto da doença COVID-19, com a aquisição de equipamentos de proteção e prevenção e produtos de desinfecção e limpeza para camping, colaboradores e clientes.</t>
  </si>
  <si>
    <t>Munir o estabelicimento comercial de equipamentos e soluçoes com o intuito de minimizar o risco de contagio e maximizar a proteção dos clientes e colaboradores. Os equipamentos em questão serão maquinas automaticas de pagamento, dispensadores de gel, sistemas de limpeza e desinfecao.</t>
  </si>
  <si>
    <t>Resort de 5 estrelas localizado no algarve que necessita adptar as suas instalações às novas regras sanitárias.</t>
  </si>
  <si>
    <t>O presente projeto visa criar as condições necessárias de retoma da atividade económica da empresa, nomeadamente, higienização de espaços, desinfetação, garantindo o cumprimento das normas estabelecidas e das recomendações das autoridades competentes.</t>
  </si>
  <si>
    <t>O projeto visa contribuir para a adaptação da atividade do Grupo Conforhoteis ao novo contexto COVID-19, de forma a poder oferecer aos seus clientes uma estadia e experiência turística de qualidade nas suas unidades hoteleiras em Albufeira, em linha com as recomendações das Autoridades Competentes.</t>
  </si>
  <si>
    <t>O projecto visa salvaguardar a saúde de clientes,fornecedores e funcionários,bem como estimular a confiança entre estes,dos efeitos da pandemia Covid19,através de um esforço de investimento em reorganização do estabelecimento,higienização do mesmo e aquisição de equipamento q contribua para o efeito</t>
  </si>
  <si>
    <t>Proceder à adaptação dos seus equipamentos, métodos de organização do trabalho e de relacionamento com clientes e fornecedores às novas condições de distanciamento físico no contexto da pandemia COVID -19, garantindo o cumprimento das normas estabelecidas e das recomendações das autoridades.</t>
  </si>
  <si>
    <t>Aquisição de equipamentos para a implementação de todas as medidas necessárias para a higienização e limpeza dos espaços públicos, clientes e funcionários a adoptar no âmbito das novas medidas Covid-19.</t>
  </si>
  <si>
    <t>O projecto da Distrimessines visa dotar o estabelecimento que explora de valências que permitam mitigar o efeito da pandemia Covid19 na sua actividade operacional, protegendo a saúde de clientes, fornecedores e funcionários, através da reorganização do espaço de trabalho e aquisição de equipamento.</t>
  </si>
  <si>
    <t>Adaptação do negocio a realidade pós pandemia</t>
  </si>
  <si>
    <t>Com o presente projeto, a empresa pretende desenvolver medidas de prevenção exigidas pelas autoridades sanitárias, no âmbito da pandemia coronavirus COVID-19.</t>
  </si>
  <si>
    <t>O projecto tem como base preparar a empresa para a sua abertura instalando e adaptando a mesma de meios, para as medidas covid.
Este investimento tem como objectivo proporcionar aos seus clientes todos os meios necessários para que dentro da legislação em vigor.</t>
  </si>
  <si>
    <t>Adaptação da atividade empresarial ao contexto da doença COVID-19</t>
  </si>
  <si>
    <t>Dotar o Restaurante de medidas de segurança e higiene para clientes e funcionarios de acordo com instruções da DGS, HST e HCCP</t>
  </si>
  <si>
    <t>Tee Times - Adaptar PME - Qualificação PME</t>
  </si>
  <si>
    <t>Adaptação às medidas COVID-19</t>
  </si>
  <si>
    <t>Adaptar Campismo Armação Covid19</t>
  </si>
  <si>
    <t>PME Adaptar - Hotel Quinta do Lago</t>
  </si>
  <si>
    <t>Adaptar Covid-19</t>
  </si>
  <si>
    <t>Tertúlia Algarvia | Nova 'Normalidade'</t>
  </si>
  <si>
    <t>Restabelecimento das condições de funcionamento</t>
  </si>
  <si>
    <t>Produtos para controlar o Covid19</t>
  </si>
  <si>
    <t>Adapt Thai</t>
  </si>
  <si>
    <t>Adaptação do Hotel Memmo Baleeira ao contexto COVID-19</t>
  </si>
  <si>
    <t>Adaptação dos restaurantes à retoma da actividade</t>
  </si>
  <si>
    <t>Adaptação às novas condições no contexto COVID-19</t>
  </si>
  <si>
    <t>Projecto de Apoio á implementação de medidas de higiene e segurança.</t>
  </si>
  <si>
    <t>Marlagos - adaptação empresarial</t>
  </si>
  <si>
    <t>Criação de Condições de trabalho adaptadas ao processo pandémico da COVID19</t>
  </si>
  <si>
    <t>Adaptar QB Concept</t>
  </si>
  <si>
    <t>Adaptação da atividade às novas condições do contexto da doença Covid-19.</t>
  </si>
  <si>
    <t>Projecto de adaptação às condições de saúde - COVID-19</t>
  </si>
  <si>
    <t>Adaptação COVID-19</t>
  </si>
  <si>
    <t>Prevenção ao combate do Covid 19</t>
  </si>
  <si>
    <t>Criação de novo website com componente de loja online, ferramentas digitais para optimização de procedimentos e alteração de layout da receção com aquisição de balcão de atendimento.</t>
  </si>
  <si>
    <t>Adaptação COVID 19</t>
  </si>
  <si>
    <t>Adaptação às Normas de Higienização e Segurança no contecto COVID-19</t>
  </si>
  <si>
    <t>Equipamentos e produtos para adaptação a Covid19. Redução de superfícies de contacto em zonas comuns.</t>
  </si>
  <si>
    <t>Adaptar Monte Gordo Hotel Apartamentos &amp; Spa</t>
  </si>
  <si>
    <t>Novo produto COVID-19</t>
  </si>
  <si>
    <t>Aumento da capacidade de produção de divisórias para locais de prestação de serviços de saúde</t>
  </si>
  <si>
    <t>Prevenção da propagação do contágio por covid-19</t>
  </si>
  <si>
    <t>Adptação da atividade ao contexto Covid-19</t>
  </si>
  <si>
    <t>Eunice amélia Santos Adaptar PME</t>
  </si>
  <si>
    <t>A Tee Times com este projecto tem como objectivo efetuar no âmbito do plano de reativação faseada definido pelo Governo, o regresso ao trabalho dos nossos funcionários na maior segurança ao mesmo tempo ter rigor na abertura ao público com a maior segurança possível no âmbito da Pandemia Covid-19</t>
  </si>
  <si>
    <t>O  projeto visa criar as condições críticas de adaptação da unidade hoteleira às novas condições em contexto COVID-19, assentando no reforço de medidas de redução do risco de transmissão do vírus e higienização, de modo a garantir o cumprimento das normas estabelecidas e das recomendações da DGS.</t>
  </si>
  <si>
    <t>O presente projeto visa criar as condições necessárias de retoma da atividade económica da empresa, nomeadamente, higienização de espaços, desinfestação, planos de contigência empresarial, de modo a garantindo o cumprimento das normas estabelecidas e das recomendações da DGS.</t>
  </si>
  <si>
    <t>Este projeto consubstancia-se na adoção de diversas medidas e investimentos que se encontram alinhadas com as recomendações gerais da OMS e da DGS e que terão um forte impacto na saúde e no bem-estar das pessoas e na operacionalidade da empresa.</t>
  </si>
  <si>
    <t>Adaptação das instalações de forma a proteger e cliente e colaboradores do COVID-19</t>
  </si>
  <si>
    <t>A presente operação de adaptação ao contexto Covid19, enquadra-se nas diferentes interações do Parque de Campismo de Armação com os clientes, fornecedores e colaboradores, através da instalação de equipamentos de controlo e distanciamento social, bem como, criando orientações documentais aplicáveis.</t>
  </si>
  <si>
    <t>A pandemia COVID19 obrigou o Hotel Quinta do Lago a adaptar as áreas públicas, promovendo e incentivando o cumprimento das medidas de prevenção da pandemia, a reorganizar os circuitos e adequação dos espaços, a par da revisão completa dos procedimentos de higienização dos mesmos.</t>
  </si>
  <si>
    <t>A pandemia COVID19 impôs sobre os Hotéis Ria Park a necessidade de adaptar as áreas públicas, de modo a promover o cumprimento das medidas de prevenção da pandemia, reorganizando os circuitos e a adequação dos espaços, bem como a revisão completa dos procedimentos de higienização e segurança.</t>
  </si>
  <si>
    <t>Tornar os espaços seguros para todos os que neles trabalham, assim como para os seus clientes e fornecedores, nomeadamente através da implementação de alterações e medidas de higienização, reorganização e de adaptação dos locais de trabalho</t>
  </si>
  <si>
    <t>No contexto de adaptação às novas normas e regulamentações estabelecidas, no contexto da prevenção da pandemia COVID-19, este projeto visa a qualificação da empresa Healthy Hair, Lda. na adaptação do seu estabelecimento e método organizacional à nova conjuntura atual.</t>
  </si>
  <si>
    <t>O projeto Tertúlia Algarvia | Nova 'Normalidade', tem como objetivo adaptar o estabelecimento, métodos de trabalho, e relacionamento com clientes e fornecedores em função do contexto da pandemia COVID 19, e bem assim adaptar a empresa às novas condições de mercado.</t>
  </si>
  <si>
    <t>O investimento visa adaptar o modelo de negócio da empresa ao comércio eletrónico B2B como resposta ao distanciamento social no contexto subsequente à crise COVID-19. O objetivo é recuperar a proximidade com os clientes, garantindo a sustentabilidade económica e a manutenção dos postos de trabalho.</t>
  </si>
  <si>
    <t>A candidatura tem como objetivo minorar os custos acrescidos para um restabelecimento célere das condições de funcionamento da empresa no contexto da pandemia (Covid-19), assegurando o cumprimento das normas estabelecidas e das recomendações das autoridades competentes.</t>
  </si>
  <si>
    <t>Adaptação de espaços e aquisição de equipamentos com vista à criação de novas condições de trabalho, face ao contexto da doença COVID-19.</t>
  </si>
  <si>
    <t>O projeto, promovido pela DOP, visa a produção de equipamentos de proteção destinados a combater a pandemia da COVID-19: (1) viseiras personalizadas, (2) etiquetas para produtos de desinfeção e (3) produtos de sinalética de proteção com o objetivo de responder às necessidades atuais da sociedade.</t>
  </si>
  <si>
    <t>O objetivo é adequar toda a operação da empresa, nos 3 estabelecimentos que explora na Marina de Vilamoura, à realidade do setor, em virtude das recomendações dla DGS para o setor. Pretendemos manter os elevados padrões de excelência, e assim continuar a merecer a confiança dos seus clientes.</t>
  </si>
  <si>
    <t>Reforço da competitividade do hotel Memmo Baleeira através de um plano de adaptação e investimento para fazer face à pandemia COVID-19, através de novas métodologias de trabalho e relacionamento com clientes e fornecedores e cumprimento de recomendações de distanciamento social</t>
  </si>
  <si>
    <t>A empresa pretende, com a implementação das medidas de salvaguarda de protecção do seu pessoal e dos clientes e de higienização dos espaços de trabalho, dar segurança aos seus colaboradores e clientes numa retoma gradual da actividade.</t>
  </si>
  <si>
    <t>Adaptação da atividade empresarial às novas condições no contexto da doença COVID-19, com o cumprimento dos requisitos de saúde pública para minimizar os riscos de propagação e contágio nos seus estabelecimentos com atendimento ao público, nas suas viaturas e locais de cerimónias fúnebres.</t>
  </si>
  <si>
    <t>O projecto destina-se a aquisição de equipamentos que possam minimizar o impacto do COVID 19, na reabertura da actividade da empresa.</t>
  </si>
  <si>
    <t>Qualificar o serviço prestado garantindo a segurança de pessoas, através da adaptação dos estabelecimentos, da respectiva organização do trabalho e recepção, e da capacidade de higienização instalada para fazer face à necessidade de controlo e protecção de pessoas situação decorrente da COVID-19.</t>
  </si>
  <si>
    <t>A empresa sustenta a sua atividade ao nível do aluguer de embarcações e de artigos recreativos e desportivos, náuticos, aquáticos e subaquáticos e para isso necessita de preparar as instalações para poder receber os eventuais clientes.</t>
  </si>
  <si>
    <t>A QB Concept pretende com o presente projeto obter financiamento de forma a adaptar os seus estabelecimentos ao atual contexto pandémico provocado pela COVID-19, garantindo o cumprimento das normas e recomendações em vigor.</t>
  </si>
  <si>
    <t>O Projecto prende-se com a adaptação dos postos de trabalho e condições de trabalho no atendimento ao público e nos trabalhos a realizar nos clientes. Pretende-se investir na aquisição de produtos e serviços que minizem o contacto direto entre pessoas (colaboradores, clientes, fornecedores, etc).</t>
  </si>
  <si>
    <t>A empresa tem necessidade de adaptar os seus métodos de trabalho bem como no relacionamento com os clientes. Deste modo tem de desenvolver uma loja online para manter o distanciamento físico e adquirir uma máquina de gestão troco automático para evitar contacto entre fornecedor e cliente.</t>
  </si>
  <si>
    <t>Adaptação da empresa a novos métodos de organização do trabalho, relacionamento com colaboradores e terceiros, relativamente ás novas condições de distanciamento físico e higienização no contexto da pandemia COVID-19, garantido o cumprimento das normas estabelecidas pelas autoridades competentes.</t>
  </si>
  <si>
    <t>Reorganização e adaptação dos locais de trabalho no contexto do COVID-19. Aquisição de equipamentos e instalação de máquinas de pagamento.</t>
  </si>
  <si>
    <t>Projeto visa promover a adaptação do estabelecimento, e dispositivos de controlo, da Visualforma garantindo o cumprimento das orientações e boas práticas das autoridades competentes no contexto da pandemia COVID-19, designadamente medidas de higiene, segurança e distanciamento físico.</t>
  </si>
  <si>
    <t>Adaptação do nosso negócio e métodos de organização do trabalho e de relacionamento com os clientes e fornecedores.</t>
  </si>
  <si>
    <t>A candidatura a este apoio visa dotar a empresa de meios que por um lado permitam, em linha com as orientações da DGS, garantir a segurança de todos os seus colaboradores e clientes, e por outro abrir vias de negócio alternativas (online) para que a estabilidade financeira possa ser assegurada.</t>
  </si>
  <si>
    <t>Reorganização e adaptação dos locais de trabalho no contexto do COVID-19. Aquisição de equipamentos e instalação de máquina de pagamento.</t>
  </si>
  <si>
    <t>A empresa pretende assegurar o cumprimento de todas as normas em vigor relacionadas com o Covid-19 e garantir todas as condições de segurança para a saúde dos seus colaboradores e clientes, através da instalação de equipamentos de higienização e fornecimento de equipamentos individuais de proteção.</t>
  </si>
  <si>
    <t>Adaptação de equipamento e procedimentos passíveis de reduzir o risco de contaminação por COVID 19 de todos os nossos colaboradores e clientes.</t>
  </si>
  <si>
    <t>O projeto assenta na adaptação dos métodos de organização do trabalho e de relacionamento com clientes e fornecedores, às novas condições no contexto da doença COVID 19, do Monte Gordo Hotel Apartamentos &amp; Spa 4**, garantindo o cumprimento das normas estabelecidas e recomendações de atuação.</t>
  </si>
  <si>
    <t>O presente projeto visa capacitar a empresa de meios para dar resposta à pandemia COVID-19, de forma célere e eficaz.</t>
  </si>
  <si>
    <t>O projeto pretende dotar a empresa de soluções que minimizem as fontes de contágio pelo covid, protegendo utentes e funcionários.</t>
  </si>
  <si>
    <t>O beneficiário pretende implementar espaços fisicos que garantam não só o dsitanciamento fisico como a savalguarda das condiçoes de trabalho e de saíde dos seus clientes, colaboradores e público.</t>
  </si>
  <si>
    <t>O beneficiário no seguimento do levantamento progressivo das restrições impostas ao exercício da sua atividade económica no âmbito do Covid19, definiu um leque de medidas de adaptação às novas condições de distanciamento físico e de relacionamento com clientes e fornecedores que pretende implementar</t>
  </si>
  <si>
    <t>ALG-06-4232-FSE-000014</t>
  </si>
  <si>
    <t>ALG-06-4232-FSE-000021</t>
  </si>
  <si>
    <t>CLDS 4G Lagos</t>
  </si>
  <si>
    <t>Pensar na pobreza infantil fez-nos partir para o projecto sabendo que tínhamos por missão intervir quer nos factores perpetuadores da pobreza geracional,quer nos que a poderão reverter. A ciência demonstrou como a intervenção deve começar numa idade precoce,e a importância do trabalho com os adultos significativos. Só assim garantimos,no futuro, adultos com mais oportunidades de ser saudáveis,felizes e com uma vida mais produtiva e participativa</t>
  </si>
  <si>
    <t>Pegada Triangular</t>
  </si>
  <si>
    <t>ALG-06-4436-FSE-000015</t>
  </si>
  <si>
    <t>ALG-36-2020-03</t>
  </si>
  <si>
    <t>Combate às discriminações e aos estereótipos - Ações de sensibilização e campanhas</t>
  </si>
  <si>
    <t>Promoção de campanhas, ações de sensibilização, informação, divulgação e produção de conhecimento sobre as temáticas da Igualdade de Género, prevenção e combate à violência doméstica e de género e tráfico de seres humanos, conforme preconizam os objetivos e medidas de política pública dos 3 planos da Estratégia Nacional para a Igualdade e a Não Discriminação e o IV Plano de Ação para a Prevenção e o Combate ao Tráfico de Seres Humanos.</t>
  </si>
  <si>
    <t>ALG-01-02B7-FEDER-069318</t>
  </si>
  <si>
    <t>CRII - Atividades de I&amp;D empresarial</t>
  </si>
  <si>
    <t>SI-B7-2020-15</t>
  </si>
  <si>
    <t>ALG-02-08B9-FEDER-064918</t>
  </si>
  <si>
    <t>ALG-02-08B9-FEDER-068277</t>
  </si>
  <si>
    <t>ALG-02-08B9-FEDER-068413</t>
  </si>
  <si>
    <t>ALG-02-08B9-FEDER-068575</t>
  </si>
  <si>
    <t>ALG-02-08B9-FEDER-068620</t>
  </si>
  <si>
    <t>ALG-02-08B9-FEDER-068648</t>
  </si>
  <si>
    <t>ALG-02-08B9-FEDER-068943</t>
  </si>
  <si>
    <t>ALG-02-08B9-FEDER-069032</t>
  </si>
  <si>
    <t>ALG-02-08B9-FEDER-069079</t>
  </si>
  <si>
    <t>ALG-02-08B9-FEDER-069086</t>
  </si>
  <si>
    <t>ALG-02-08B9-FEDER-069167</t>
  </si>
  <si>
    <t>ALG-02-08B9-FEDER-069282</t>
  </si>
  <si>
    <t>ALG-02-08B9-FEDER-069305</t>
  </si>
  <si>
    <t>ALG-02-08B9-FEDER-069332</t>
  </si>
  <si>
    <t>ALG-02-08B9-FEDER-069335</t>
  </si>
  <si>
    <t>ALG-02-08B9-FEDER-069336</t>
  </si>
  <si>
    <t>ALG-02-08B9-FEDER-069423</t>
  </si>
  <si>
    <t>ALG-02-08B9-FEDER-069428</t>
  </si>
  <si>
    <t>ALG-02-08B9-FEDER-069515</t>
  </si>
  <si>
    <t>ALG-02-08B9-FEDER-069615</t>
  </si>
  <si>
    <t>ALG-02-08B9-FEDER-069646</t>
  </si>
  <si>
    <t>ALG-02-08B9-FEDER-069660</t>
  </si>
  <si>
    <t>ALG-02-08B9-FEDER-069700</t>
  </si>
  <si>
    <t>ALG-02-08B9-FEDER-069702</t>
  </si>
  <si>
    <t>ALG-02-08B9-FEDER-069735</t>
  </si>
  <si>
    <t>ALG-02-08B9-FEDER-069829</t>
  </si>
  <si>
    <t>ALG-02-08B9-FEDER-069903</t>
  </si>
  <si>
    <t>ALG-02-08B9-FEDER-070102</t>
  </si>
  <si>
    <t>ALG-02-08B9-FEDER-070199</t>
  </si>
  <si>
    <t>ALG-02-08B9-FEDER-070297</t>
  </si>
  <si>
    <t>ALG-02-08B9-FEDER-070308</t>
  </si>
  <si>
    <t>ALG-02-08B9-FEDER-070323</t>
  </si>
  <si>
    <t>ALG-02-08B9-FEDER-070342</t>
  </si>
  <si>
    <t>ALG-02-08B9-FEDER-070359</t>
  </si>
  <si>
    <t>ALG-02-08B9-FEDER-070384</t>
  </si>
  <si>
    <t>ALG-02-08B9-FEDER-070385</t>
  </si>
  <si>
    <t>ALG-02-08B9-FEDER-070408</t>
  </si>
  <si>
    <t>ALG-02-08B9-FEDER-070436</t>
  </si>
  <si>
    <t>ALG-02-08B9-FEDER-070459</t>
  </si>
  <si>
    <t>ALG-02-08B9-FEDER-070472</t>
  </si>
  <si>
    <t>ALG-02-08B9-FEDER-070475</t>
  </si>
  <si>
    <t>ALG-02-08B9-FEDER-070522</t>
  </si>
  <si>
    <t>ALG-02-08B9-FEDER-070550</t>
  </si>
  <si>
    <t>ALG-02-08B9-FEDER-070601</t>
  </si>
  <si>
    <t>ALG-02-08B9-FEDER-070708</t>
  </si>
  <si>
    <t>ALG-02-08B9-FEDER-070746</t>
  </si>
  <si>
    <t>ALG-02-08B9-FEDER-070825</t>
  </si>
  <si>
    <t>ALG-02-08B9-FEDER-070878</t>
  </si>
  <si>
    <t>ALG-02-08B9-FEDER-070884</t>
  </si>
  <si>
    <t>ALG-02-08B9-FEDER-070911</t>
  </si>
  <si>
    <t>ALG-02-08B9-FEDER-070923</t>
  </si>
  <si>
    <t>ALG-02-08B9-FEDER-070942</t>
  </si>
  <si>
    <t>ALG-02-08B9-FEDER-071065</t>
  </si>
  <si>
    <t>ALG-02-08B9-FEDER-071075</t>
  </si>
  <si>
    <t>ALG-02-08B9-FEDER-071214</t>
  </si>
  <si>
    <t>ALG-02-08B9-FEDER-071280</t>
  </si>
  <si>
    <t>ALG-02-08B9-FEDER-071477</t>
  </si>
  <si>
    <t>ALG-02-08B9-FEDER-071494</t>
  </si>
  <si>
    <t>ALG-02-08B9-FEDER-071504</t>
  </si>
  <si>
    <t>ALG-02-08B9-FEDER-071510</t>
  </si>
  <si>
    <t>ALG-02-08B9-FEDER-071515</t>
  </si>
  <si>
    <t>ALG-02-08B9-FEDER-071532</t>
  </si>
  <si>
    <t>ALG-02-08B9-FEDER-071533</t>
  </si>
  <si>
    <t>ALG-02-08B9-FEDER-071538</t>
  </si>
  <si>
    <t>ALG-02-08B9-FEDER-071567</t>
  </si>
  <si>
    <t>ALG-02-08B9-FEDER-071575</t>
  </si>
  <si>
    <t>ALG-02-08B9-FEDER-071576</t>
  </si>
  <si>
    <t>ALG-02-08B9-FEDER-071579</t>
  </si>
  <si>
    <t>ALG-02-08B9-FEDER-071595</t>
  </si>
  <si>
    <t>ALG-02-08B9-FEDER-071596</t>
  </si>
  <si>
    <t>ALG-02-08B9-FEDER-071597</t>
  </si>
  <si>
    <t>ALG-02-08B9-FEDER-071598</t>
  </si>
  <si>
    <t>ALG-02-08B9-FEDER-071608</t>
  </si>
  <si>
    <t>ALG-02-08B9-FEDER-071620</t>
  </si>
  <si>
    <t>ALG-02-08B9-FEDER-071623</t>
  </si>
  <si>
    <t>ALG-02-08B9-FEDER-071635</t>
  </si>
  <si>
    <t>ALG-02-08B9-FEDER-071643</t>
  </si>
  <si>
    <t>ALG-02-08B9-FEDER-071647</t>
  </si>
  <si>
    <t>ALG-02-08B9-FEDER-071648</t>
  </si>
  <si>
    <t>ALG-02-08B9-FEDER-071791</t>
  </si>
  <si>
    <t>ALG-02-08B9-FEDER-071822</t>
  </si>
  <si>
    <t>ALG-02-08B9-FEDER-071834</t>
  </si>
  <si>
    <t>ALG-02-08B9-FEDER-071835</t>
  </si>
  <si>
    <t>ALG-02-08B9-FEDER-071836</t>
  </si>
  <si>
    <t>ALG-02-08B9-FEDER-071857</t>
  </si>
  <si>
    <t>ALG-02-08B9-FEDER-071886</t>
  </si>
  <si>
    <t>ALG-02-08B9-FEDER-071892</t>
  </si>
  <si>
    <t>ALG-02-08B9-FEDER-071893</t>
  </si>
  <si>
    <t>ALG-02-08B9-FEDER-071894</t>
  </si>
  <si>
    <t>ALG-02-08B9-FEDER-071895</t>
  </si>
  <si>
    <t>ALG-02-08B9-FEDER-071900</t>
  </si>
  <si>
    <t>ALG-02-08B9-FEDER-071902</t>
  </si>
  <si>
    <t>ALG-02-08B9-FEDER-071910</t>
  </si>
  <si>
    <t>ALG-02-08B9-FEDER-071917</t>
  </si>
  <si>
    <t>ALG-02-08B9-FEDER-071925</t>
  </si>
  <si>
    <t>ALG-02-08B9-FEDER-071928</t>
  </si>
  <si>
    <t>ALG-02-08B9-FEDER-071951</t>
  </si>
  <si>
    <t>ALG-02-08B9-FEDER-071959</t>
  </si>
  <si>
    <t>ALG-02-08B9-FEDER-071962</t>
  </si>
  <si>
    <t>ALG-02-08B9-FEDER-071967</t>
  </si>
  <si>
    <t>ALG-02-08B9-FEDER-071970</t>
  </si>
  <si>
    <t>ALG-02-08B9-FEDER-072007</t>
  </si>
  <si>
    <t>ALG-02-08B9-FEDER-072008</t>
  </si>
  <si>
    <t>ALG-02-08B9-FEDER-072015</t>
  </si>
  <si>
    <t>ALG-02-08B9-FEDER-072036</t>
  </si>
  <si>
    <t>ALG-02-08B9-FEDER-072039</t>
  </si>
  <si>
    <t>ALG-02-08B9-FEDER-072049</t>
  </si>
  <si>
    <t>ALG-02-08B9-FEDER-072050</t>
  </si>
  <si>
    <t>ALG-02-08B9-FEDER-072055</t>
  </si>
  <si>
    <t>ALG-02-08B9-FEDER-072057</t>
  </si>
  <si>
    <t>ALG-02-08B9-FEDER-072064</t>
  </si>
  <si>
    <t>ALG-02-08B9-FEDER-072066</t>
  </si>
  <si>
    <t>Qualificação das PME</t>
  </si>
  <si>
    <t>Este projeto visa adaptar a empresa às novas condições do contexto da doença COVID-19, garantindo o cumprimento das normas estabelecidads e das recomendações das autoridades competentes.</t>
  </si>
  <si>
    <t>PAIS- PO</t>
  </si>
  <si>
    <t>RCTS100 .: Rede Ciência, Tecnologia e Sociedade a 100 Gbit-s</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</si>
  <si>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</si>
  <si>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Criação de Fundo de Fundos de Capital - Quase - Capital</t>
  </si>
  <si>
    <t>Projecto Conjunto de Internacionalização das PME 17-18</t>
  </si>
  <si>
    <t>Lisboa Feiras Congressos e Eventos - FCE-Associação Empresarial</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</si>
  <si>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</si>
  <si>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Portugal Fresh - 2019-2020</t>
  </si>
  <si>
    <t>Lisboa Feiras Congressos e Eventos - FCE- Associação Empresarial</t>
  </si>
  <si>
    <t>Criação de Fundo de Fundos de Dívida - Garantia</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</si>
  <si>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</si>
  <si>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</si>
  <si>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</si>
  <si>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Aquisição de bens-produtos e servços no ambito do atual contexto COVID-19</t>
  </si>
  <si>
    <t>Aquisição de equipamentos de higienização; Aquisição de TPA-POS; Colocação de informação e orientação aos colaboradores e ao público; Serviços de consultoria para redesenho do layout das instalações e adaptação do modelo de negócio; Aquisição de «SaaS» Custos com pedidos de pagamento e candidatura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</si>
  <si>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</si>
  <si>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Ciclovia - Ecovia do Litoral Sul - Troço TV3 - Tavira - Cabanas</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</si>
  <si>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</si>
  <si>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</si>
  <si>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Museu Zer0 - Centro de Arte Digital</t>
  </si>
  <si>
    <t>Projeto Museu da Paisagem - Vila do Bispo Go</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</si>
  <si>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</si>
  <si>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</si>
  <si>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</si>
  <si>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</si>
  <si>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</si>
  <si>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Ecovia e Ciclovia da Costa Vicentina (Vila do Bispo- Aljezur)</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</si>
  <si>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</si>
  <si>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</si>
  <si>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</si>
  <si>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 presente operação pretende candidatar um conjunto de ações de monitorização, gestão e divulgação do Plano de Ação de Regeneração Urbana da Cidade de Lagos, contratualizado a 25-10-2016.</t>
  </si>
  <si>
    <t>IEFP - Apoios à Contratação de Adultos - 2014-2015</t>
  </si>
  <si>
    <t>IEFP - Estágios para Adultos - 2014-2016</t>
  </si>
  <si>
    <t>Integração de jovens e-ou adultos no mercado laboral - Apoios à Contratação para Adultos - Algarve</t>
  </si>
  <si>
    <t>Integração de jovens e-ou adultos no mercado laboral - PEPAL</t>
  </si>
  <si>
    <t>A C.M.Loulé propôs-se realizar 18 estágios com vista a promover a integração sustentável dos-as jovens qualificados-as no mercado de trabalho, o desenvolvimento e competitividade económica e local, energia, educação, saúde, ação social e cultura. É convicção que a realização dos mesmos terá reflexos tanto no desenvolvimento de competências do-a estagiário-a, como na própria organização da Autarquia e serviço prestado ao-à munícipe.</t>
  </si>
  <si>
    <t>O Município de Portimão com a presente operação pretende realizar 16 estágios profissionais (ao abrigo do Programa de Estágios Profissionais na Administração Local), nas seguintes áreas de atividade: Proteção Civil e do Ambiente; Planeamento do Território e Informação Geográfica e Cadastral; Habitação e Desenvolvimento Social e Saúde; Transportes-Via Pública-Mobilidade-Trânsito e; Turismo.</t>
  </si>
  <si>
    <t>Integração de jovens e-ou adultos no mercado laboral - Estágios Profissionais</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</si>
  <si>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</si>
  <si>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O projeto, conforme previsto na al. a) do artigo 6.º da Portaria n.º 105-2017, de 10 de março, tem como objetivo a expansão de uma empresa de consultoria especializada no segmento Turismo e Eventos, assim como a criação do próprio emprego.</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</si>
  <si>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</si>
  <si>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IEFP - Vida Ativa para Desempregados - 2015-2016</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</si>
  <si>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</si>
  <si>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</si>
  <si>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</si>
  <si>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</si>
  <si>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</si>
  <si>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</si>
  <si>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</si>
  <si>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</si>
  <si>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SÊKAI-1820</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</si>
  <si>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</si>
  <si>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Cozinha Comunitária - Partilhada em Salir</t>
  </si>
  <si>
    <t>Pretende-se recuperar um espaço de excelência que contém várias funcionalidades para a população residente e visitante-turista. Numa política consertada pela execução de vários projetos, e pelas valências associadas pensa-se que irá contribuir para aumentar a fixação de novas atividades económicas, para fixação da população e criação de emprego uma vez que mais visitantes-turistas permanecerão, se deslocarão à freguesia.</t>
  </si>
  <si>
    <t>Realização de ações de melhoria, visando uma melhoria dos resultados escolares-sucesso escolar, assim como a inclusão de todos os alunos. Combate à indisciplina e ao abandono.</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</si>
  <si>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</si>
  <si>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Informação às famílias-indivíduos sobre direitos-deveres do cidadão; Sinalização-encaminhamento em situação de carência de bens-serviços; Ocupação de tempos livres de crianças e jovens; Intervenção-Capacitação familiar e parental em situações de exclusão social, dependência e dificuldade de integração social, através de processos de educação-qualificação, construção-(re)orientação de projetos de vida e do reforço de competências-relações sociais</t>
  </si>
  <si>
    <t>O projeto permitirá apoiar desempregados a obter competências pessoais-sociais essenciais para a sua empregabilidade;sensibilizar as empresas para a importância do seu papel na coesão social;estimular posturas empreendedoras a alunos do secundário;realizar orientação vocacional a jovens que abandonam o sistema educativo;apoiar famílias através do coaching parental;promover estilos de vida saudáveis, cidadania e cultura a crianças-jovens.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</si>
  <si>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</si>
  <si>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</si>
  <si>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Projetos inovadores-experimentais na área social</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</si>
  <si>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</si>
  <si>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</si>
  <si>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Projetos inovadores-experimentais na área social - Projetos para a sustentabilidade, inovação e experimentação social - Programa de Parcerias para o Impacto</t>
  </si>
  <si>
    <t>Formação Públicos Estratégicos com objetivo de qualificar profissionais com intervenção no domínio da promoção da igualdade entre mulheres e homens,incluindo prevenção-combate à discriminação salarial e assédio no local de trabalho,à segregação sexual das escolhas educativas-profissões,promoção da proteção na parentalidade e conciliação da vida profissional,pessoal e familiar,representação equilibrada na tomada de decisão de forma intersetorial.</t>
  </si>
  <si>
    <t>Como contributo para os objetivos da ENIND -  Estratégia Nacional para a Igualdade e a Não Discriminação 2018-2030 o projeto COMPETIR Todos em Igualdade,visa qualificar profissionais de diversas áreas de competências e em diferentes domínios de atuação,sobre as questões que perpassam a igualdade-desigualdade de género e,assim criar agentes de mudança locais,numa relação de proximidade com as comunidades que integram e em que atuam.</t>
  </si>
  <si>
    <t>Esta operação pretende dinamizar diversas ações de formação em concelhos da Região do Algarve, seguindo o ref. 4 (TAV 90) da CIG e o ref. requisitado pela ARS Algarve (AGRVD APAV 18), adaptado a partir do ref. 17 (AGRVD 30) da CIG. Serão dinamizadas 6 ações: 3 TAV (90) e 2 AGRVD (18), envolvendo 118 formandos-as que trabalham de forma direta e indireta com vítimas de violência doméstica.</t>
  </si>
  <si>
    <t xml:space="preserve"> Combate à violência de género-doméstica</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</si>
  <si>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</si>
  <si>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Combate à violência de género-doméstica</t>
  </si>
  <si>
    <t>Combate à violência de género-doméstica
 - Instrumentos Específicos de Proteção das Vítimas e de Acompanhamento dos Agressores na Violência Doméstica</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</si>
  <si>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</si>
  <si>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</si>
  <si>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</si>
  <si>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</si>
  <si>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</si>
  <si>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</si>
  <si>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Turismo no Espaço Rural, Casa de Campo, no Castelo da Nave, Monchique, para, 4 quartos, capacidade de 8-10 pessoas, com requisitos do D.L. n.º 38-2008, 7 de março e PDM de Monchique.</t>
  </si>
  <si>
    <t>Candidatura ao abrigo da Port. 105-2017 de 10 de março e alterada pela Port.178-2018 de 20 junho – Ricardo e David Gonçalves, Lda. e nome comercial Auto Vasco da Gama.</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</si>
  <si>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</si>
  <si>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</si>
  <si>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Os Cursos de Educação e Formação (CEF) ministrados pela Escola Profissional Cândido Guerreiro são do Tipo 3 - Operador-a de Manutenção de Campos de Golfe (Golf Keeper) e do Tipo 2 - Operador-a de Distribuição.</t>
  </si>
  <si>
    <t>Intervenções específicas e inovadoras dirigidas à melhoria da qualidade e eficiência do sistema de educação-formação de âmbito regional</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</si>
  <si>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</si>
  <si>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</si>
  <si>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</si>
  <si>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</si>
  <si>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</si>
  <si>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Os Cursos de Especialização Tecnológica (CET), são cursos pós-secundários, não superiores, que conferem uma qualificação profissional de nível 5 do quadro nacional de qualificações, e são regulados pelo Decreto-Lei n.º 88-2006, de 23 de maio</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</si>
  <si>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</si>
  <si>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O Plano de formação proposto vai ao encontro das reais necessidades do sector do Turismo, Hotelaria e Restauração, designadamente da formação de quadros intermédios, destacando-se:
- Taxa de conclusão de 64%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</si>
  <si>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80%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</si>
  <si>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81% do total dos alunos inscritos no ano lectivo de 2017-2018.
Taxa de atividade registada em 2018 de 89,8%, correspondendo a 81%  a alunos empregados e 8,8% a alunos que prosseguiram estudos.</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</si>
  <si>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</si>
  <si>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</si>
  <si>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</si>
  <si>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</si>
  <si>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</si>
  <si>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Assistência Técnica 2015-2016 – PO Algarve - TP, I.P.</t>
  </si>
  <si>
    <t>ANI - Assistência Técnica - 2015-2016</t>
  </si>
  <si>
    <t>IAPMEI - Assistência Técnica - 2015-2016</t>
  </si>
  <si>
    <t>AICEP - Assistência Técnica - 2015-2016</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</si>
  <si>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</si>
  <si>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Tavirfood, Lda.</t>
  </si>
  <si>
    <t>Adaptar Tavirfood</t>
  </si>
  <si>
    <t>A Tavirfood pretende com o presente projeto obter financiamento de forma a adaptar os seus estabelecimentos ao atual contexto pandémico provocado pela COVID-19, garantindo o cumprimento das normas e recomendações em vigor.</t>
  </si>
  <si>
    <t>Associação Naval do Guadiana</t>
  </si>
  <si>
    <t>Investimentos de aptação da organização face à situação de Risco e contigencias do Virus COVID-19</t>
  </si>
  <si>
    <t>Adaptar The Prime Energize Hotel</t>
  </si>
  <si>
    <t>Criação de Medidas de Higiene e Segurança relativa ao processo de desconfinamento</t>
  </si>
  <si>
    <t>Programa Adaptar</t>
  </si>
  <si>
    <t>O projeto assenta na adaptação dos métodos de organização do trabalho e de relacionamento com clientes e fornecedores, às novas condições no contexto da doença COVID 19, do The Prime Energize Hotel, em Monte Gordo, garantindo o cumprimento das normas estabelecidas e recomendações de atuação.</t>
  </si>
  <si>
    <t>Custo inerentes ao processo de desconfinamento criando condições de higiene, segurança, assim como asdaptação do espaço.</t>
  </si>
  <si>
    <t>Aquisição de equipamento de proteção nomeadamente, estruturas em Inox e vidro, Ozonizadores e dispensadores, no âmbito da proteção de funcionários e clientes contra a propagação do vírus COVID-19.</t>
  </si>
  <si>
    <t>Staroteis - Sociedade Hoteleira, S.A</t>
  </si>
  <si>
    <t>Luna Hotel Save</t>
  </si>
  <si>
    <t>O presente projeto visa implementar as regras de segurança definidas pelas autoridades competentes e diagnosticadas internamente. Pretende-se minimizar o potencial de contagio pelo Covid-19, para todos os envolvidos na atividade da empresa e ajudar a melhorar o nível de confiança dos clientes.</t>
  </si>
  <si>
    <t>Criação de mediddas de higiene e segurança relativa ao processo de desconfinamento.</t>
  </si>
  <si>
    <t>Magiclândia - Gestão de Restaurantes, S.A.</t>
  </si>
  <si>
    <t>Criação de condições de higiene e segurança  inerente ao processo de desconfinamento.</t>
  </si>
  <si>
    <t>A. Barbosa Neves - Serviços Médicos, Lda.</t>
  </si>
  <si>
    <t>José Maria Guerreiro Viegas</t>
  </si>
  <si>
    <t>Pátea Holidays - Promoção Turística, Lda.</t>
  </si>
  <si>
    <t>Adaptação do Estabelecimento ao Covid-19 - Normas e Equipamentos de Segurança</t>
  </si>
  <si>
    <t>Projeto de Adaptação do Hotel Pinhal do Sol</t>
  </si>
  <si>
    <t>Adaptar Pateo Village à realidade Covid</t>
  </si>
  <si>
    <t>Este projeto pretende adaptar o estabelecimento de hotelaria de modo a permitir uma segura reabertura ao público.</t>
  </si>
  <si>
    <t>Adaptar o empreendimento turistico à nova realidade covid, por forma a conseguir a desinfecção e protecção pelo distanciamento.</t>
  </si>
  <si>
    <t>N &amp; L - Hóteis, Lda.</t>
  </si>
  <si>
    <t>Gelados - Actividades Hoteleiras, Lda.</t>
  </si>
  <si>
    <t>Adega da Marina - Actividades Hoteleiras, Lda.</t>
  </si>
  <si>
    <t>Carrondo &amp; Soares, Lda.</t>
  </si>
  <si>
    <t>Adaptação da Atividade ao COVID 19</t>
  </si>
  <si>
    <t>Adaptação ao contexto COVID-19 dos apoios de Praia e Balnear da praia de Santo António e do Hotel Apolo em Vila Real de Santo António</t>
  </si>
  <si>
    <t>Adaptar PME</t>
  </si>
  <si>
    <t>No contexto da pandemia COVID 19 este projeto tem como objetivo operacionalizar e adaptar a uma nova realidade de relacionamento com os clientes, construindo a confiança e ambiente seguro com a introdução da evidencia de uma maior higienização, limpeza e circulação no nosso estabelecimento.</t>
  </si>
  <si>
    <t>Projeto de adaptação de unidade balnear 1 da Praia de Santo António e do Hotel Apolo em Vila Real de Santo António à utilização segura dos utentes e pessoal em contexto COVID-19</t>
  </si>
  <si>
    <t>Adaptação da empresa a novos métodos de organização do trabalho e de relacionamento com terceiros, relativamente ás novas condições de distanciamento físico e higienização no contexto da pandemia COVID-19, garantido o cumprimento das normas estabelecidas pelas autoridades competentes.</t>
  </si>
  <si>
    <t>Dream Clean, Lda.</t>
  </si>
  <si>
    <t>Mediax - Mediação Imobiliária, Lda.</t>
  </si>
  <si>
    <t>Adaptação da atividade empresarial ao contexto Covid-19</t>
  </si>
  <si>
    <t>O objetivo com esta candidatura é dar continuidade ao plano de desconfinamento de uma forma mais segura e de forma a garantir a segurança dos intervenientes na atividade da empresa, desde gerência, colaboradores e clientes.</t>
  </si>
  <si>
    <t>Implementaçaõ das normas aconselhadas pelas Autoridades competentes à Covid-19</t>
  </si>
  <si>
    <t>Projecto Adaptar</t>
  </si>
  <si>
    <t>Belive COVID-19</t>
  </si>
  <si>
    <t>Adaptação do Restaurante Robertos Chicken Piri-piri ao contexto COVID-19</t>
  </si>
  <si>
    <t>Projecto de adaptação da empresa | COVID-19</t>
  </si>
  <si>
    <t>Monchique - Adaptação da unidade produtiva ao contexto COVID-19</t>
  </si>
  <si>
    <t>Aquisição de equipamento de proteção nomeadamente, acrilicos, dispensadores, bancadas, Casa em madeira para isolamento, no âmbito da proteção de funcionários e clientes contra a propagação do vírus COVID-19.</t>
  </si>
  <si>
    <t>Adaptação do restaurante Robertos Chicken Piri-piri ao contexto COVID-19 com reorganização do layout das instalações, instalação de dispositivos de controlo e distanciamento físico, aquisição de equipamentos contactless e instalação de informação e sinalética para colaboradores e clientes.</t>
  </si>
  <si>
    <t>O presente projeto visa criar as condições críticas de adaptação da empresa aos desafios do contexto da doença
COVID-19, essencialmente no reforço de medidas de redução do risco de transmissão do vírus e higienização, de
modo a garantir o cumprimento das recomendações da DGS.</t>
  </si>
  <si>
    <t>Este projeto da Fisio Miguel Arez, Lda incorpora os investimentos necessários à adaptação do seu estabelecimento, à adoção de novos métodos de trabalho de modo a prestar os cuidados de saúde adequados a todos os seus pacientes, tendo em vista a proteção da Saúde Pública.</t>
  </si>
  <si>
    <t>Este projeto visa a adaptação do estabelecimento, dos métodos de organização do trabalho e de relacionamento com clientes e fornecedores às novas condições de distanciamento físico no contexto da COVID-19, garantindo o cumprimento das normas estabelecidas e recomendações das autoridades competentes.</t>
  </si>
  <si>
    <t>O presente projeto visa capacitar a empresa WGP de equipamentos de proteção, garantindo que empresa passe a ter capacidade de resposta à pandemia COVID-19, de forma célere e eficaz, no regresso ao trabalho.</t>
  </si>
  <si>
    <t>Sociedade da Água de Monchique S.A.</t>
  </si>
  <si>
    <t>Físio Miguel Arez, Unipessoal, Lda.</t>
  </si>
  <si>
    <t>Guerra de Talheres, Lda.</t>
  </si>
  <si>
    <t>Verão garantido - Hotelaria e Turismo, Unipessoal, Lda.</t>
  </si>
  <si>
    <t>Roberto &amp; Matias, Lda.</t>
  </si>
  <si>
    <t>Lab21, Oficina de Prótese dentária, Unipessoal, Lda.</t>
  </si>
  <si>
    <t>Físio Miguel Arez - Adapação da atividade empresarial ao contexto COVID-19</t>
  </si>
  <si>
    <t>Re-organização e adaptação da empresa, adaptação das relações com clientes e fornecedores</t>
  </si>
  <si>
    <t>Retomar Seguro</t>
  </si>
  <si>
    <t>qualificação de processos, adaptação de processos e métodos de organização do trabalho bem como reformulação de contacto com o cliente e fornecedores</t>
  </si>
  <si>
    <t>Com este projeto pretende-se criar condições tanto para os colaboradores como para os clientes de modo a permitir a reabertura dos estabelecimentos de restauração com total segurança.</t>
  </si>
  <si>
    <t>Investimento no âmbito de preparação das instalações para retoma de atividade, após paragem devido ao surto COVID-19, cumprido com os procedimentos emitidos pela DGS.</t>
  </si>
  <si>
    <t>Projecto de Investimento da Starsul na Protecção dos seus Colaboradores e Clientes contra o Covid-19</t>
  </si>
  <si>
    <t>Adaptar Oceanus</t>
  </si>
  <si>
    <t>Adaptação ao contexto Covid-19</t>
  </si>
  <si>
    <t>COVID-19</t>
  </si>
  <si>
    <t>COVID19 - Farmácia de Bensafrim</t>
  </si>
  <si>
    <t>Siesta Campers | Regresso à 'Normalidade'</t>
  </si>
  <si>
    <t>Desmaterialização de processos de Checkin, Pedidos na Restauração e gestão de vouchers virtuais.</t>
  </si>
  <si>
    <t>Adaptação Normas DGS Covid-19</t>
  </si>
  <si>
    <t>Bom dia</t>
  </si>
  <si>
    <t>Reorganização da Farmácia Maria Paula em contexto COVID-19</t>
  </si>
  <si>
    <t>Face às diretrizes da DGS,o projeto visa dotar a empresa dos meios necessários à adaptação de métodos de organização do trabalho e relacionamento com clientes,fornecedores e parceiros,cumprindo as novas condições de distanciamento físico,de forma a garantir confiança,mantendo o serviço de excelência</t>
  </si>
  <si>
    <t>O objectivo do "Projecto de Investimento da Starsul na Protecção dos seus Colaboradores e Clientes contra o Covid-19" passa por tornar as 4 localizações da Starsul em locais higienizados e de acesso seguro no âmbito da pandemia Covid-19, tanto para os seus colaboradores como para os seus clientes.</t>
  </si>
  <si>
    <t>Pretende-se a dotação dos meios necessários para a higienização do espaço, promovendo a
salubridade, proteção e segurança dos vários utentes do mesmo. Para tal aposta-se na aquisição de equipamentos diversos, destancando-se o robot SpeedyCare UV, no reforço da informação e sinalética.</t>
  </si>
  <si>
    <t>Com este projeto a empresa pretende melhor capacitar o seu estabelecimento bem como adaptar os seus métodos de organização de trabalho e de relacionamento com os seus clientes, fornecedores e funcionários às novas condições exigidas por força do Covid-19</t>
  </si>
  <si>
    <t>Com este projeto a empresa visa capacitar o seu estabelecimento bem como adaptar os seus métodos de organização de trabalho e de relacionamento com os seus clientes, fornecedores e funcionários às novas condições exigidas por força do Covid-19</t>
  </si>
  <si>
    <t>Adaptação do estabelecimento ao contxto Covid-19</t>
  </si>
  <si>
    <t>Aquisição de equipamento de proteção nomeadamente, desenvolvimento de componente software,Termómetro, barreiras em acrilico, Dispensadores, Licença para emissão de chaves dos quartos, Equipa. Ozono, no âmbito da proteção de funcionários e clientes contra a propagação do vírus COVID-19.</t>
  </si>
  <si>
    <t>Aquisição de bens e serviços de protecção, higiene e limpeza de forma à empresa se poder adaptar à nova realidade mundial</t>
  </si>
  <si>
    <t>dotar a empresa de equipamentos e serviços por forma a garantir a as recomendações da DGS para assegurar impacto mínimo ou zero da pandemia covid-19 nos alojamentos locais explorados pela empresa.</t>
  </si>
  <si>
    <t>O projeto Siesta Campers | Regresso à 'Normalidade', tem como objetivo adaptar o estabelecimento, métodos de trabalho, e relacionamento com clientes e fornecedores em função do contexto da pandemia COVID 19, e a empresa às novas condições de mercado.</t>
  </si>
  <si>
    <t>Empresa com sede em Lisboa mas com estabelecimento no Algarve que pretende retomar a atividade Hoteleira apos a Pandemia.</t>
  </si>
  <si>
    <t>Desmaterialização de processos hoteleiros com contacto fisico e inerente potencial de contágio, através de plataformas virtuais de preenchimento, registo, pedido e gestão das reservas, pedidos e vouchers.</t>
  </si>
  <si>
    <t>Este projeto consiste no investimento em equipamentos para abrir o ginásio com segurança de acordo com as normas da DGS</t>
  </si>
  <si>
    <t>Adaptação de espaços e metodologias de trabalho em contexto COVID 19</t>
  </si>
  <si>
    <t>Casa de Repouso para pessoas idosas que pretende reorganizar o espaço de forma a que os seus utentes possam receber as visitas de familiares, de acordo com as orientações da DGS</t>
  </si>
  <si>
    <t>O investimento previsto nesta candidatura tem como objetivo a reorganização da Farmácia Maria Paula em contexto COVID-19 para o cumprimento das normas e recomendações das autoridades competentes, designadamente, medidas de segurança e distanciamento físico.</t>
  </si>
  <si>
    <t>E.R.S. - Exploração de Restaurantes e Similares, Unipessoal, Lda.</t>
  </si>
  <si>
    <t>Marinagel - Similares de Hotelaria, S.A.</t>
  </si>
  <si>
    <t>Restflight - Serviços de Catering, Unipessoal, Lda.</t>
  </si>
  <si>
    <t>World Wide Design - Soluções Web que Funcionam, Unipessoal, Lda.</t>
  </si>
  <si>
    <t>Vagatur - Sociedade de Exploração Turística e Hoteleira, Lda.</t>
  </si>
  <si>
    <t>Seewest - Administração e Manutenção de Propriedades, Lda.</t>
  </si>
  <si>
    <t>Starul - Comércio de Automóveis, S.A.</t>
  </si>
  <si>
    <t>Bidezanove - Gestão Hoteleira e Similares, Lda.</t>
  </si>
  <si>
    <t>Tiffamao Restauração, Lda.</t>
  </si>
  <si>
    <t>Yolagos Restauração, Lda.</t>
  </si>
  <si>
    <t>Olivalmar, Lda.</t>
  </si>
  <si>
    <t>Descontrair &amp; Descansar, Lda.</t>
  </si>
  <si>
    <t>Ecubal - Empresa Cultural de Barros Brancos, S.A.</t>
  </si>
  <si>
    <t>Enjoy Your Stay, Unipessoal, Lda.</t>
  </si>
  <si>
    <t>Brasfone, Lda.</t>
  </si>
  <si>
    <t>Kind and Lovely, Lda.</t>
  </si>
  <si>
    <t>Sabores Mexicanos El Torito, Lda.</t>
  </si>
  <si>
    <t>Longevity Eellness Worldwide, Lda.</t>
  </si>
  <si>
    <t>Alvor Santa - exploração Turística, S.A.</t>
  </si>
  <si>
    <t>Bom Dia - actividades Marítimas, Lda.</t>
  </si>
  <si>
    <t>Casa de Repouso e Saúde S. Brás, Lda.</t>
  </si>
  <si>
    <t>Pitangasol - Comércio e Turismo, Lda.</t>
  </si>
  <si>
    <t>Farmácia Maria Paula, Unipessoal, Lda.</t>
  </si>
  <si>
    <t>Mouralar - Sociedade de Investimentos Turísticos, Lda.</t>
  </si>
  <si>
    <t>Palma Batista - Farmácia, Unipessoal, Lda.</t>
  </si>
  <si>
    <t>Clipsa - Clínica Particular de Saúde, Lda.</t>
  </si>
  <si>
    <t>Eunice Amélia Alves de Castro Pina dos Santos</t>
  </si>
  <si>
    <t>Pinkpigments Unipessoal, Lda.</t>
  </si>
  <si>
    <t>Pinkpigments - Adaptar PME</t>
  </si>
  <si>
    <t>Imoprisandre - Construção, gestão e Administração de Imóveis, S.A.</t>
  </si>
  <si>
    <t>Adelina &amp; Machadinho, Lda.</t>
  </si>
  <si>
    <t>Quinta Style Property Services - Gestão de Projectos de Construção, Lda.</t>
  </si>
  <si>
    <t>Esfera de Negócios - Unipessoal, Lda.</t>
  </si>
  <si>
    <t>Farmácia Silva de Maria de Fátima Silva Cabrita Correia, Unipessoal, Lda.</t>
  </si>
  <si>
    <t>Oceanifarma, Lda.</t>
  </si>
  <si>
    <t>Verde Aplaudido, Unipessoal, Lda.</t>
  </si>
  <si>
    <t>The Prime II Energize, Lda.</t>
  </si>
  <si>
    <t>Vitoleta - Refeições Rápidas, Unipessoal, Lda.</t>
  </si>
  <si>
    <t>Bellekens, Silva &amp; Rodrigues, Lda.</t>
  </si>
  <si>
    <t>Infor - Romba - Comércio de Material Informático, Lda.</t>
  </si>
  <si>
    <t>HL - Hospital de Loulé, S.A.</t>
  </si>
  <si>
    <t>Gracer - sociedade de Turismo do Algarve, S.A.</t>
  </si>
  <si>
    <t>My Choice Algarve, Lda.</t>
  </si>
  <si>
    <t>Noptis Sul - Sistemas de Comunicações, Lda.</t>
  </si>
  <si>
    <t>Logicaltulip, Lda.</t>
  </si>
  <si>
    <t>Barata, Claro &amp; Inácio, Empreendimentos Turísticos, Lda.</t>
  </si>
  <si>
    <t>Grampiam - Investimentos Hoteleiros, S.A.</t>
  </si>
  <si>
    <t>Vale do garrão - Urbanização e Construção, Lda.</t>
  </si>
  <si>
    <t>Gago Leiria, Lda.</t>
  </si>
  <si>
    <t>Janela de Ideias - Publicidade e Marketing, Lda.</t>
  </si>
  <si>
    <t>Zennonline Comunicação e Design, Unipessoal, Lda.</t>
  </si>
  <si>
    <t>Mourastock III - Investimentos Turísticos e Hoteleiros, S.A.</t>
  </si>
  <si>
    <t>Turiscampo - Sociedade de empreendimentos Turísticos Parques do Algarve, Lda.</t>
  </si>
  <si>
    <t>Superolhão - Supermercados, Lda.</t>
  </si>
  <si>
    <t>Sunseasand, S.A.</t>
  </si>
  <si>
    <t>Varandas Mouras - mediação Imobiliária, Lda.</t>
  </si>
  <si>
    <t>Conforhoteis - Gestão de Hoteis, Lda.</t>
  </si>
  <si>
    <t>Supereulália - Supermercados, Lda.</t>
  </si>
  <si>
    <t>Irmãos Duarte Correia, Panificação, Lda.</t>
  </si>
  <si>
    <t>Carpimódulo - Carpintaria, Lda.</t>
  </si>
  <si>
    <t>A.G.T. - Sociedade de gestão e Turismo, S.A.</t>
  </si>
  <si>
    <t>Distrimessines - Supermercados, Lda.</t>
  </si>
  <si>
    <t>Quinta da Ombria, S.A.</t>
  </si>
  <si>
    <t>Mundo Aquático - Parques Oceanográficos de Entretenimento, S.A.</t>
  </si>
  <si>
    <t>Ribeira do Poço - Exploração de restaurantes, Lda.</t>
  </si>
  <si>
    <t>Gabomiguel - Administração e Exploração de Imóveis, Lda.</t>
  </si>
  <si>
    <t>Soazilope - Comércio de produtos para Hotelaria, Lda.</t>
  </si>
  <si>
    <t>Arestaromática, Lda.</t>
  </si>
  <si>
    <t>Casa de Repouso Senhora da Guia, Lda.</t>
  </si>
  <si>
    <t>Opção Relâmpago Publicidade, Lda.</t>
  </si>
  <si>
    <t>Sapvillas, Lda.</t>
  </si>
  <si>
    <t>Dop - Digital Offset Print - Impressão de Publicações, Lda.</t>
  </si>
  <si>
    <t>Thai - Restaurante Tailandês de Vilamoura, Lda.</t>
  </si>
  <si>
    <t>Código Apetecível, Lda.</t>
  </si>
  <si>
    <t>Agência Funerária Luis Correia &amp; Correia, Unipessoal, Lda.</t>
  </si>
  <si>
    <t>Thaibeach - Tabuinhas, Lda.</t>
  </si>
  <si>
    <t>Enseadas e Falésias - Investimentos Turísticos, S.A.</t>
  </si>
  <si>
    <t>Brás , carmona &amp; Santos, Lda.</t>
  </si>
  <si>
    <t>Subnauta - Comércio e Aluguer de Embarcações e Artigos Náuticos, S.A.</t>
  </si>
  <si>
    <t>Adaptar PME: Lindafalua SA (Holiday Inn Algarve)</t>
  </si>
  <si>
    <t>Adaptar Details Hotels &amp; Resorts</t>
  </si>
  <si>
    <t>O projeto visa dotar a empresa dos meios necessários à adaptação da sua atividade empresarial às novas condições da doença COVID-19, através da reorganização e adequação das suas instalações e implementação de novos métodos do trabalho e de relacionamento com os seus clientes e parceiros.</t>
  </si>
  <si>
    <t>AdaptaInov</t>
  </si>
  <si>
    <t>Aquisição de Maquinas Pagamento Autoomático - Maquina Zarph Modelo 604</t>
  </si>
  <si>
    <t>Adaptação do Empreendimento Turístico de acordo com o Plano de Contingência face à Pandemia da doença COVID-19.</t>
  </si>
  <si>
    <t>Investimento realizado com o intuito de adaptar a empresa às novas necessidades originadas pela a pandemia Covid 19.</t>
  </si>
  <si>
    <t>Devido à pandemia de contágio pelo vírus COVID-19, a nossa empresa, encerrou a sala do estabelecimento comercial. Porém, face ao levantamento do estado de emergencia, tornou-se possível a retoma da atividade. Para o efeito, a empresa viu-se obrigada a reinventar o modelo de execução da atividade.</t>
  </si>
  <si>
    <t>Four Seasons - Ajuste dos métodos de organização do trabalho e de relacionamento com clientes e fornecedores às novas condições de contexto da pandemia da doença COVID - 19, garantindo o cumprimento das normas estabelecidas e das recomendações das autoridades competentes.</t>
  </si>
  <si>
    <t>O projeto destina-se a aquisição de maquinas de pagamento automático.</t>
  </si>
  <si>
    <t>Adaptação do Empreendimento Turístico de acordo com o Plano de Contingência face á Pandemia da doença COVID-19.
Aplicação de diversas medidas de proteção e segurança de colaboradores e clientes entre as quais através da aquisição e instalação de equipamentos de higienização, distanciamento social.</t>
  </si>
  <si>
    <t>Favoritocean - Exploração de restaurantes, Lda.</t>
  </si>
  <si>
    <t>Magic Eme - Gestão de Restaurantes, S.A.</t>
  </si>
  <si>
    <t>Four Seasons Country Club (Propriedades), Sociedade Unipessoal, Lda.</t>
  </si>
  <si>
    <t>Pão da Aldeia, Lda.</t>
  </si>
  <si>
    <t>Jumbriveste II - Investimentos Imobiliários, Lda.</t>
  </si>
  <si>
    <t>Mediterran - Food &amp; Beverage, Lda.</t>
  </si>
  <si>
    <t>Adaptação do Empreendimento Turístico de acordo com o Plano de Contingência face á Pandemia da doença COVID-19.</t>
  </si>
  <si>
    <t>Plano de Contingência COVID-19</t>
  </si>
  <si>
    <t>Adaptação da atividade empresarial ao contexto COVID-19</t>
  </si>
  <si>
    <t>LDN -  Unipessoal, LDA, Empresa de Apoio Domiciliário.</t>
  </si>
  <si>
    <t>Adaptar PME - Labprint</t>
  </si>
  <si>
    <t>A empresa possui uma rede de Quiosques presente em grandes superfícies comerciais com espaços reduzidos. Este projeto visa aumentar a segurança dos colaboradores e clientes por via da redução dos colaboradores da sede que se deslocam aos pontos de venda para proceder à gestão da operação.</t>
  </si>
  <si>
    <t>Plano de contingência para abertura de cinemas.</t>
  </si>
  <si>
    <t>Adaptação dos procedimentos e layout do serviço, de acordo com as indicações da Direcção Geral de Saúde, de modo a garantirmos a protecção de clientes e colaboradores, evitando a propagação do vírus.</t>
  </si>
  <si>
    <t>A LND, é uma empresa licenciada pela Seg.Social que presta serviços de Apoio domiciliário na região do Algarve. Com a Candidatura pretende obter apoio para o investimento em serviços e equipamentos necessários à adaptação, das instalações e métodos de organização do trabalho, ao contexto atual.</t>
  </si>
  <si>
    <t>Uma Farmácia é um espaço fechado, com elevado de risco de contágio entre Clientes, Colaboradores e Fornecedores. Este projeto pretende por isso, reforçar as condições de segurança sanitária e minimizar os riscos decorrentes do processo de atendimento, em particular, junto de portadores de COVID19.</t>
  </si>
  <si>
    <t>A Moduslab realiza um conjunto diversificado de análises clínicas. O projeto pretende reforçar as condições de segurança sanitária do Laboratório e Postos de Colheita, com minimização dos riscos decorrentes do processo de colheita e realização de análises, alguns deles  portadores de COVID19.</t>
  </si>
  <si>
    <t>O projeto tem por objetivo a realização de investimento para a adaptação do Hotel Faro às novas condições de operação, no contexto da doença COVID-19.</t>
  </si>
  <si>
    <t>FBR - Explorações Hoteleiras Unipessoal, Lda.</t>
  </si>
  <si>
    <t>Mónica &amp; Barreto, S.A.</t>
  </si>
  <si>
    <t>Tabacaria Baixinha, Unipessoal, Lda.</t>
  </si>
  <si>
    <t>Marinas de Barlavento - Empreendimentos Turísticos, S.A.</t>
  </si>
  <si>
    <t>Algarcine - Empresa de Cinemas, Lda.</t>
  </si>
  <si>
    <t>Nara - Projectos, Construção e Turismo, Lda.</t>
  </si>
  <si>
    <t>LND, Unipessoal, Lda.</t>
  </si>
  <si>
    <t>Sisgarbe - Soluções de Informática, Lda.</t>
  </si>
  <si>
    <t>Farmácia da Penha, Lda.</t>
  </si>
  <si>
    <t>Moduslab - Centro de Análises Clínicas, Lda.</t>
  </si>
  <si>
    <t>Hotmanagement - Exploração e Gestão Hoteleira, Lda.</t>
  </si>
  <si>
    <t>Adaptar Ecocompósitos</t>
  </si>
  <si>
    <t>Adaptar PME - Bluefleet</t>
  </si>
  <si>
    <t>Adaptação da atividade da Zarcotel ao COVID19</t>
  </si>
  <si>
    <t>Adaptação às medidas preventivas Covid19 - Slide &amp; Splash</t>
  </si>
  <si>
    <t>Adaptar - COVID-19</t>
  </si>
  <si>
    <t>Adapatar PME - Golden &amp; Greener Sea Lda</t>
  </si>
  <si>
    <t>Adaptar PME M7 - Silvia Mendonça</t>
  </si>
  <si>
    <t>Petimar, Lda - Dois Restaurantes e um Snack-Bar</t>
  </si>
  <si>
    <t>Adaptação do espaço e da organização do trabalho ao novos requisitos no contexto do COVID-19, com vista a uma melhoria simultânea dos mesmos</t>
  </si>
  <si>
    <t>Adaptar Hotel-Apartamentos Dunamar</t>
  </si>
  <si>
    <t>Dream Gestão de Caixa</t>
  </si>
  <si>
    <t>Gestão de Caixa Central</t>
  </si>
  <si>
    <t>Aquisição de equipamentos para adaptação da atividade em contexto do Covid-19</t>
  </si>
  <si>
    <t>No âmbito da Pandemia Covid-19, a empresa vê-se na necessidade de adoptar um conjunto de medidas necessários para combater a Pandemia, e proteger os seus clientes e funcionários.</t>
  </si>
  <si>
    <t>O Programa "Adaptação da atividade da Zarcotel ao COVID19" é fundamental para a reabertura no verão de 2020. Com a aquisição de equipamentos e serviços previstos no Quadro de Investimentos, a empresa preencherá vários dos requisitos indispensáveis à operacionalidade da sua atividade.</t>
  </si>
  <si>
    <t>Aquisição de material especializado para adaptação da actividade do parque aquático Slide &amp; Splash ao contexto da doença COVID-19</t>
  </si>
  <si>
    <t>O projeto visa adaptar o espaço e dotar a empresa de meios técnicos e equipamentos de proteção de modo a garantir a segurança de todos os funcionarios, clientes e fornecedores.</t>
  </si>
  <si>
    <t>Visa adaptação da atividade empresarial às novas condições do contexto da doença COVID-19, garantindo o cumprimento das normas estabelecidas e das recomendações das autoridades competentes, por via da adaptação do estabelecimento, métodos de organização de trabalho e de relacionamento com clientes.</t>
  </si>
  <si>
    <t>A Fast Fit Auto investirá na adaptação dos seus processos de negócio à recomendações e necessidades impostas pela Covid 19. É intenção da empresa proteger e diminuir o risco de contágios dos seus colaboradores e clientes, contribuindo activamente no combate e mitigação do risco inerente à Pandemia.</t>
  </si>
  <si>
    <t>A Goden Sea vai investir na mudança dos seus processos de negócio, de forma a proteger e diminuir o risco de contágio dos seus colaboradores e clientes. Pretende-se contribuir activamente no combate à Pandemia do COVID19 através da Economia Digital.</t>
  </si>
  <si>
    <t>A M7 Silvia Mendonça vai investir na mudança dos seus processos de negócio, no sentido de mitigar proteger e diminuir o risco de contágio dos seus colaboradores e clientes. Pretende-se contribuir activamente no combate à Pandemia do COVID19 através da Economia Digital.</t>
  </si>
  <si>
    <t>A Petimar é uma empresa de 4 sócios, com uma oferta distinta em 3 espaços na vila de Sagres, na área da Restauração e Bar.
Com a Candidatura pretende obter apoio para o investimento em equipamentos necessários à adaptação, das instalações e métodos de organização do trabalho, ao contexto atual.</t>
  </si>
  <si>
    <t>A 11 Tapas sendo uma taberna típica regional vai contribuir activamente para o combate à Pandemia, do COVID 19, investindo na transformação digital dos seus processos de negócio, de forma a proteger e diminuir o risco de contágios dos seus colaboradores, clientes e outros parceiros de negócio.</t>
  </si>
  <si>
    <t>A Messinagro investirá na reformulação do seu modelo de negócio, em sistemas de pagamento automático e num sistema de picking automático de forma reduzir os contactos dos seus colaboradores com os produtos a serem comercializados, reduzindo o contacto com superfícies potencialmente infectadas.</t>
  </si>
  <si>
    <t>Adaptação do espaço e da organização do trabalho ao novos requisitos no contexto do COVID-19, com vista a uma melhoria simultânea dos mesmos.</t>
  </si>
  <si>
    <t>O projeto assenta na adaptação dos métodos de organização do trabalho e de relacionamento com clientes e fornecedores, às novas condições no contexto da doença COVID 19, do Hotel-Apartamentos Dunamar 4**, garantindo o cumprimento das normas estabelecidas e recomendações de atuação.</t>
  </si>
  <si>
    <t>Este projeto visa minorar os custos acrescidos com o restabelecimento rápido das condições de funcionamento da empresa e proceder a métodos de organização do trabalho e de relacionamento com clientes às novas condições de distanciamento físico no contexto da pandemia COVID-19.</t>
  </si>
  <si>
    <t>Este projeto visa minorar os custos acrescidos com o restabelecimento rápido das condições de funcionamento da empresa, e a proceder a métodos de organização do trabalho e de relacionamento com clientes às novas condições de distanciamento físico no contexto da pandemia COVID-19.</t>
  </si>
  <si>
    <t>A empresa pretende candidatar-se no projeto para fazer face aos custos inerentes à adaptabilidade, segurança, saude e higiene  para o desenvolvimento da atividade da sua empresa e para o bem estar dos seus clientes, pessoal e colaboradores, devido ao surto Covid.</t>
  </si>
  <si>
    <t>Modernização do espaço comercial e redução da interação humana no âmbito da atual pandemia.</t>
  </si>
  <si>
    <t xml:space="preserve">Bluefleet - Atividades Turísticas, Lda.  </t>
  </si>
  <si>
    <t>L. Barreto &amp; M. Barata, Lda.</t>
  </si>
  <si>
    <t>Algartemático - Gestão e Inovação Turística, S.A.</t>
  </si>
  <si>
    <t>Zarcotel - Indústria Hoteleira, S.A.</t>
  </si>
  <si>
    <t>Passeiodisseia, Lda.</t>
  </si>
  <si>
    <t>Growin Portugal, Unipessoal, Lda.</t>
  </si>
  <si>
    <t>Correia &amp; Santinha, Lda.</t>
  </si>
  <si>
    <t>Muse's Soul, Unipessoal, Lda.</t>
  </si>
  <si>
    <t>Geoflicks, Lda.</t>
  </si>
  <si>
    <t>Rujopa - Actividades Marítimo-Turísticas, Unipessoal, Lda.</t>
  </si>
  <si>
    <t>Mar Salado Monte Gordo, Lda.</t>
  </si>
  <si>
    <t>Momentos Combinados, Unipessoal, Lda.</t>
  </si>
  <si>
    <t>Alxama, Lda.</t>
  </si>
  <si>
    <t>Fast Fit Auto, Unipessoal, Lda.</t>
  </si>
  <si>
    <t>Golden &amp; Greener Sea, Unipessoal, Lda.</t>
  </si>
  <si>
    <t>Dfexclusive - Consultoria e Contabilidade, Unipessoal, Lda.</t>
  </si>
  <si>
    <t>Sílvia da Rocha, Unipessoal, Lda.</t>
  </si>
  <si>
    <t>Petimar, Lda.</t>
  </si>
  <si>
    <t>Segmento Dedicado, Lda.</t>
  </si>
  <si>
    <t>ECDE - International, Lda.</t>
  </si>
  <si>
    <t>Messinagro - Produtos e Assistência à Agricultura, Lda.</t>
  </si>
  <si>
    <t>Mogal - Investimentos Hoteleiros e Turísticos, S.A.</t>
  </si>
  <si>
    <t>Gs Design, Lda.</t>
  </si>
  <si>
    <t>Praia Verde Beach Resort, Lda.</t>
  </si>
  <si>
    <t>Hernandez Brothers, Lda.</t>
  </si>
  <si>
    <t>Alain Hernandez Viegas, Unipessoal, Lda.</t>
  </si>
  <si>
    <t>Diniz Mota &amp; Loureiro, Lda.</t>
  </si>
  <si>
    <t>Inoformat Adaptar Me</t>
  </si>
  <si>
    <t>Adaptar Covid Skyimage</t>
  </si>
  <si>
    <t>Adaptar Gs Design</t>
  </si>
  <si>
    <t>Adaptar PME 11 Tapas, Lda.</t>
  </si>
  <si>
    <t>Adaptar Imergencies</t>
  </si>
  <si>
    <t>Segmentos Dedicados Adaptar PME</t>
  </si>
  <si>
    <t>Adaptar Dfexlusive - Formação</t>
  </si>
  <si>
    <t>Safe Air .: Desenvolvimento de um novo sistema AVAC aplicado na melhoria da qualidade do ar interior para promoção de bem estar em ambientes mais limpos, seguros e saudáveis</t>
  </si>
  <si>
    <t>ALG-01-02B7-FEDER-069693</t>
  </si>
  <si>
    <t>ALG-01-02B7-FEDER-070156</t>
  </si>
  <si>
    <t>Novo sistema AVAC, aplicado na melhoria da qualidade do ar interior para promoção de bem-estar em ambientes mais limpos, seguros e saudáveis. O novo sistema será implementado numa câmara experimental, e o  estudo  efetuado através de softwar que simula o sistema térmico humano e o escoamento interno</t>
  </si>
  <si>
    <t>ALG-02-0853-FEDER-071761</t>
  </si>
  <si>
    <t>ALG-02-0853-FEDER-071856</t>
  </si>
  <si>
    <t>ALG-02-08B9-FEDER-071948</t>
  </si>
  <si>
    <t>ALG-02-08B9-FEDER-071991</t>
  </si>
  <si>
    <t>Osb Solutions, Unipessoal, Lda.</t>
  </si>
  <si>
    <t>Gonçalves &amp; Duarte - Transportes, Lda.</t>
  </si>
  <si>
    <t>Equipa Quatro - Comércio e Construções, Lda.</t>
  </si>
  <si>
    <t>Adaptação da Atividade da Equipa Quatro à nova realidade criada pela Covid-19</t>
  </si>
  <si>
    <t>Este projeto visa apoiar a Equipa4 na adaptação do seu estabelecimento, métodos de organização do trabalho e de relacionamento com clientes e fornecedores, às novas condições criadas pelo COVID-19, garantindo o cumprimento das normas estabelecidas e das recomendações das autoridades competentes.</t>
  </si>
  <si>
    <t>Associação de Socorros Mútuos João de Deus</t>
  </si>
  <si>
    <t>A ASM João de Deus, de Silves, irá adaptar a sua atividade através de investimentos em novos métodos de organização do trabalho e de relacionamento com clientes e fornecedores, garantindo o cumprimento das normas e recomendações das Autoridades de Saúde para controlar a pandemia COVID19.</t>
  </si>
  <si>
    <t>Ampliação do percurso pedociclável nas Ruas Machado dos Santos e Dr. João Matos Proença</t>
  </si>
  <si>
    <t>Construção de Novo Terminal Rodoviário</t>
  </si>
  <si>
    <t>Plano de promoção da intermodalidade do Algarve - 1ªFase</t>
  </si>
  <si>
    <t>ALG-03-1406-FEDER-000008</t>
  </si>
  <si>
    <t>ALG-03-1406-FEDER-000009</t>
  </si>
  <si>
    <t>ALG-03-1406-FEDER-000011</t>
  </si>
  <si>
    <t>A intervenção inclui 1 componente, construção. Trata-se de uma intervenção importante para ampliar a rede de percursos acessíveis apostando também na requalificação da zona, proporcionando o aumento de zonas específicas para utentes de mobilidade condicionada, melhorando tanto a segurança dos peões como das vias.</t>
  </si>
  <si>
    <t>A intervenção inclui 2 componentes, construção e projeto. A intervenção passa pela construção do novo terminal rodoviário, com o propósito de ampliar a interface dos transportes públicos coletivos de passageiros em meio urbano, no sentido que se trata de uma infraestrutura de que o concelho necessita há algum tempo.</t>
  </si>
  <si>
    <t>A presente candidatura visa a elaboração de um Estudo que defina um tarifário intermodal para o sistema de transportes públicos da Região do Algarve, o qual deverá abranger o serviço de transporte público rodoviário e ferroviário.</t>
  </si>
  <si>
    <t>Projetos inovadores/experimentais na área social</t>
  </si>
  <si>
    <t>ALG-34-2019-17</t>
  </si>
  <si>
    <t>Algarve For All</t>
  </si>
  <si>
    <t>ALG-06-4234-FSE-000026</t>
  </si>
  <si>
    <t>Info.Cuidador</t>
  </si>
  <si>
    <t>ALG-06-4234-FSE-000028</t>
  </si>
  <si>
    <t>ALG-06-4234-FSE-000029</t>
  </si>
  <si>
    <t>All Sports</t>
  </si>
  <si>
    <t>ALG-06-4234-FSE-000033</t>
  </si>
  <si>
    <t>ALG-06-4234-FSE-000035</t>
  </si>
  <si>
    <t>Todo Piso Será Palco</t>
  </si>
  <si>
    <t>ALG-06-4234-FSE-000036</t>
  </si>
  <si>
    <t>ALG-06-4234-FSE-000037</t>
  </si>
  <si>
    <t>ECOS – Oficina Ecológica de Cooperação Social</t>
  </si>
  <si>
    <t>ALG-06-4234-FSE-000039</t>
  </si>
  <si>
    <t>Zing Planet- Algarve</t>
  </si>
  <si>
    <t>ALG-06-4234-FSE-000040</t>
  </si>
  <si>
    <t>Património Vivo para Memória Futura</t>
  </si>
  <si>
    <t>ALG-06-4234-FSE-000041</t>
  </si>
  <si>
    <t>Dá-me a tua pata</t>
  </si>
  <si>
    <t>ALG-06-4234-FSE-000042</t>
  </si>
  <si>
    <t>Familias UP</t>
  </si>
  <si>
    <t>ALG-06-4234-FSE-000044</t>
  </si>
  <si>
    <t>ALG-06-4234-FSE-000045</t>
  </si>
  <si>
    <t>Fábrica do Empreendedor</t>
  </si>
  <si>
    <t>ALG-06-4234-FSE-000048</t>
  </si>
  <si>
    <t>TOuR-in</t>
  </si>
  <si>
    <t>ALG-06-4234-FSE-000049</t>
  </si>
  <si>
    <t>O projeto Algarve For All é um projeto de promoção do turismo acessível e inclusão social através da: i) Qualificação da oferta turística; ii) Qualificação da procura turística; iii) Desmistificação dos preconceitos e estereótipos sobre as pessoas com deficiência ou algum tipo de característica diferenciadora/ necessidades especiais; iv) Desenvolvimento do potencial turístico acessível do Algarve.</t>
  </si>
  <si>
    <t>A nossa proposta de projeto a candidatar à medida “Parcerias para o Impacto –CRESC ALGARVE 2020” (Portugal Inovação Social) centra-se no Cuidador Informal/Pessoa Cuidada. A intervenção recorre ao uso das Novas Tecnologias de Informação e Comunicação – apoio e aconselhamento através de video-chamada em diversas áreas de saúde, Enfermagem, Psicologia, Fisioterapia, Terapia Ocupacional, Terapia da Fala e Assistência Social.</t>
  </si>
  <si>
    <t>O Espaço Saúde 360 Algarve tem como objetivo principal resolver um problema social com elevada prevalência nacional e regional, a iliteracia em saúde, especialmente nos grupos mais vulneráveis. Uma vez que a iliteracia em saúde tem impacto direto no bem-estar e na qualidade de vida dos cidadãos.</t>
  </si>
  <si>
    <t>Combater a exclusão social e os índices agravados de autoestima e autoconceito de crianças/jovens com medidas de apoio educativas através da participação em actividades desportivas com a mesma faixa etária, fora do horário escolar e em clubes desportivos nos concelhos de Tavira, Castro Marim e Vila Real de Santo António.</t>
  </si>
  <si>
    <t>IIES de replicacao para o combate ao desemprego jovem e falta de formação, com foco em populações vítimas de discriminação étnico-racial. O Jornalismo e o Empreendedorismo digital serão as ferramentas de inclusão social, com planos de formação contínua e criação de laboratórios de capacitacao incubados em Instituições de Ensino e Bairros carenciados da região do Algarve. Pretende-se capacitar 1500 jovens.</t>
  </si>
  <si>
    <t>Com a denominação de Todo Piso Será Palco, o projeto atua como meio de capacitação e promotor de  oportunidades de desenvolvimento de competências em jovens, dos 10 aos 30 anos, residentes no concelho de Olhão, em situação de risco, exclusão social e sem perspetivas de futuro, que os permita alcançar uma mudança de atitudes e de comportamentos face ao próprio projeto de vida, integrando-os socialmente, através da dança.</t>
  </si>
  <si>
    <t>A iniciativa ECOS é um conjunto integrado de respostas, que alia a capacitação pessoal e social pela arte e cultura e consciência ambiental. É de âmbito concelhio (Albufeira) e tem como destinatários:
1º: indivíduos não empregados, com baixas condições de empregabilidade, p.e baixas competências pessoais e sociais;
2º: pessoas ou famílias com sobre-endividamento;
3º: pessoas e empresas com elevado sentido de responsabilidade social e ambienta</t>
  </si>
  <si>
    <t>É um projeto de inovação social que pretende promover intercâmbios,com objetivo de envolver os jovens com a sua comunidade e seu território numa perspetiva dar a conhecer a outros jovens de outro município do nosso país,bem como as suas tradições e diversas culturas e vice-versa.Pretende fazer com que os jovens carenciados financeiramente dos 8 aos 18 anos tenham as mesmas oportunidades que os jovens de famílias com maiores possibilidades.</t>
  </si>
  <si>
    <t>A IIES da Casa do Povo do Concelho de Olhão vai apoiar a criação de um grupo de idosos, entre outros, que alinham-se com o desenvolvimento de um projeto de tradições antigas e formas de produzir artesanato que preservam e valorizam os recursos e evitavam desperdício e poluição. Visa-se a utilização de estratégias e métodos holísticos neste projeto de desenvolvimento comunitário, focado na sustentabilidade, regeneração e capacitação.</t>
  </si>
  <si>
    <t>O presente projeto procura a promoção do bem-estar, autonomia e inclusão social de pessoas com diversidade funcional, e suas famílias, através dos cães de ajuda social no município de Loulé. Nas suas diferentes ações, os cães de ajuda social serão incluídos para promover a adesão, motivação, envolvimento, produtividade e eficiência das mesmas.</t>
  </si>
  <si>
    <t>O Projeto Famílias UP é uma iniciativa de capacitação parental para a capacitação de práticas parentais adequadas que conduzam ao desenvolvimento integral das crianças, com base nas metodologias “Parent-Child Attachment Play ” e “Playgroups”, numa visão preventiva e inovadora que pressupõe a participação ativa dos cuidadores através de sessões guiadas de “Brincadeira”, baseadas em metodologias largamente investigadas e com impactos positivos.</t>
  </si>
  <si>
    <t>É um projeto que pretende promover o empreendedorismo social entre pessoas em risco de exclusão social e/ou desemprego (jovens NEET / PIEF; DLD) no Porto de Pesca de Quarteira, Loulé, através de um processo prático de aprendizagem colaborativo, fora duma sala de aulas, onde se pretende reforçar as habilidades interpessoais num ambiente de aprendizagem participativo em atividades importantes do sector primário da economia marítima da região.</t>
  </si>
  <si>
    <t>A Fábrica do Empreendedor tem como missão promover o desenvolvimento local a partir da empregabilidade e do empreendedorismo potenciando os recursos ativos do território (tecido social, empresarial e organizacional), para que se estabeleça um matching de oportunidades – do lado de quem procura uma solução de empregabilidade (formação/capacitação, emprego por conta de outrem ou por conta própria) e do lado de quem procura recursos.</t>
  </si>
  <si>
    <t>Projeto de inclusão social de combate ao isolamento social/relacional dos idosos da aldeia da Tôr através da promoção de um envelhecimento ativo e da intergeracionalidade. Os idosos detentores dos saberes/ofícios, capacitam os jovens e em conjunto dinamizam ações experimentais para a comunidade em geral, nos espaços icónicos da aldeia recorrendo a produtos endógenos, modernizando-os. Os jovens ensinam TIC como ferramenta de combate ao isolamento</t>
  </si>
  <si>
    <t>ALG-38-2020-08</t>
  </si>
  <si>
    <t>Serviços e redes de intervenção social e de saúde - Ações de sensibilização e campanhas</t>
  </si>
  <si>
    <t>ALG-06-4538-FSE-000013</t>
  </si>
  <si>
    <t>O projeto Saúde.Algarve ONline visa contribuir para a melhoria dos níveis de literacia em saúde, potenciando a disseminação de recursos técnicos e didáticos a utentes e profissionais da região do Algarve, beneficiando da tecnologia e das ferramentas digitais para fornecer informações de saúde ao momento, contribuindo não só para a promoção da saúde da população e prevenção da doença, como também para a eficácia e eficiência dos serviços de saúde</t>
  </si>
  <si>
    <t>ALG-67-2019-10</t>
  </si>
  <si>
    <t>Qualidade dos sistemas de ensino e formação de nível não-superior - Formação contínua de professores, formadores e outros agentes de formação</t>
  </si>
  <si>
    <t>ALG-07-5267-FSE-000010</t>
  </si>
  <si>
    <t>ALG-07-5267-FSE-000011</t>
  </si>
  <si>
    <t>ALG-07-5267-FSE-000012</t>
  </si>
  <si>
    <t>ALG-07-5267-FSE-000013</t>
  </si>
  <si>
    <t>ALG-07-5267-FSE-000014</t>
  </si>
  <si>
    <t>ALG-07-5267-FSE-000015</t>
  </si>
  <si>
    <t>ALG-07-5267-FSE-000009</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</si>
  <si>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</si>
  <si>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Apoiar programas de formação contínua de professores dos ensinos básico e secundário, visando desenvolver competências profissionais, de forma a assegurar a qualidade da classificação e os princípios de equidade e de justiça essenciais na validação dos resultados da avaliação.</t>
  </si>
  <si>
    <t>Sendo possível através do CRESC Algarve 2020 obter apoio para a implementação do PNPSE, bem como dar resposta às prioridades definidas no Despacho 779/2019 e às necessidades de formação das Escolas Associadas,  o CFAE de Albufeira, Lagoa e Silves, entidade  vocacionada para formação contínua de docentes submete a presente candidatura.</t>
  </si>
  <si>
    <t>As políticas educativas em curso possuem como imperativo a melhoria quantitativa e qualitativa do sucesso escolar, tendo por referência o Perfil do Aluno à Saída da Escolaridade Obrigatória. Nesse contexto emerge com particular relevância a ação agentes educativos, mormente os docentes, enquanto protagonistas das combinações pedagógicas e didáticas indispensáveis aos novos paradigmas da abordagem flexível dos curricula e da educação inclusiva.</t>
  </si>
  <si>
    <t>Este projeto articula-se com a política educativa, com as exigências de implementação da Autonomia e Flexibilidade Curricular,cujas necessidades de formação foram identificadas em temáticas específicas e prioritárias. Contribui para o desenvolvimento profissional dos docentes e organizacional das escolas, numa perspetiva ecológica, apoiando a melhoria das aprendizagens dos alunos, a promoção do sucesso educativo e a prevenção do abandono escolar</t>
  </si>
  <si>
    <t>Pretende-se desenvolver formação contínua de docentes com vista ao desenvolvimento de competências profissionais promotoras do sucesso escolar,  em resposta às necessidades  do novo paradigma do sistema educativo e às fragilidades identificadas nos Planos de Ação Estratégica das Escolas associadas face ao actual quadro legislativo Organiza-se em 89 cursos/ações com enfoque nas práticas pedagógicas e didáticas, ambientes de aprendizagem inovadore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</si>
  <si>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</si>
  <si>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Instituto da Segurança Social, I.P.</t>
  </si>
  <si>
    <t>Instituto de Avaliação Educativa, I.P.</t>
  </si>
  <si>
    <t>Associação Social e Cultural da Tor</t>
  </si>
  <si>
    <t>Seacoop - Social Entrepreneurs Agency, CRL</t>
  </si>
  <si>
    <t>Fundação António Aleixo</t>
  </si>
  <si>
    <t>CDI.UP - Cooperativa de Desenvolvimento Infantil e União Parental, CRL</t>
  </si>
  <si>
    <t>Associação Kokua - Cães de Ajuda Social</t>
  </si>
  <si>
    <t>Associação Tempos Brilhantes</t>
  </si>
  <si>
    <t>Santa Casa da Misericórdia de Albufeira</t>
  </si>
  <si>
    <t>Associação Outsiders Art and Dance Studios</t>
  </si>
  <si>
    <t>Conexão Lusófona - Associação Juvenil</t>
  </si>
  <si>
    <t>Ser Igual Associação de Serviços Especiais de Reabilitação e Igualdade</t>
  </si>
  <si>
    <t>Plataforma Saúde em Diálogo - Associação para a Promoção da Saúde e Protecção na Doença</t>
  </si>
  <si>
    <t>Accessible Portugal - Promoção do Turismo Acessível - Associação</t>
  </si>
  <si>
    <t>Associação Desportiva e Recreativa - Centro Cultural e Social da Quinta de S. Pedro</t>
  </si>
  <si>
    <t>Alcance - Associação para o Desenvolvimento do Nordeste Algarvio</t>
  </si>
  <si>
    <t>AIPAR - Associação de Proteção à Rapariga e à Família</t>
  </si>
  <si>
    <t>G.R.A.T.O. - Grupo de Apoio aos Toxicodependentes</t>
  </si>
  <si>
    <t>Centro de Assistência Social Lucinda Anino dos Santos</t>
  </si>
  <si>
    <t>Gyrad, Lda.</t>
  </si>
  <si>
    <t>4each - Technology Solutions, Sociedade Unipessoal, Lda.</t>
  </si>
  <si>
    <t>W.G.P., Lda.</t>
  </si>
  <si>
    <t>Silves, Portimão e Faro</t>
  </si>
  <si>
    <t>Castro Marim e Tavira</t>
  </si>
  <si>
    <t>Faro e Portimão</t>
  </si>
  <si>
    <t>Tavira, Olhão e Faro</t>
  </si>
  <si>
    <t>Portimão e Lagoa</t>
  </si>
  <si>
    <t>Tavira, Vila Real de Santo António e Olhão</t>
  </si>
  <si>
    <t>Tavira, Albufeira e Portimão</t>
  </si>
  <si>
    <t>Albufeira, Portimão e Loulé</t>
  </si>
  <si>
    <t>Faro e Loulé</t>
  </si>
  <si>
    <t>Silves, Albufeira, Loulé e Lagoa</t>
  </si>
  <si>
    <t>Loulé e Albufeira</t>
  </si>
  <si>
    <t>Portimão e Albufeira</t>
  </si>
  <si>
    <t>Faro e Olhão</t>
  </si>
  <si>
    <t>Silves e Portimão</t>
  </si>
  <si>
    <t>Albufeira e Loulé</t>
  </si>
  <si>
    <t>Faro, Olhão e São Brás de Alportel</t>
  </si>
  <si>
    <t>Aljezur, Loulé e Monchique</t>
  </si>
  <si>
    <t>Algarve Riders - expansão de mercado</t>
  </si>
  <si>
    <t>Marlagos - Internacionalização</t>
  </si>
  <si>
    <t>Palops ? Conhecer para Decidir</t>
  </si>
  <si>
    <t>Bike Tours Portugal - World Tour</t>
  </si>
  <si>
    <t>Internacionalizar + Algarve | Valorização dos Recursos da Região do Algarve | Territórios de Baixa Densidade</t>
  </si>
  <si>
    <t>O projeto Internacionalizar + Algarve potencia a internacionalização das PMEs dos TBD do Algarve, nos setores do Turismo e Lazer, Mar e Agroalimentar, através do conhecimento sobre mercados e estímulo a iniciativas de cooperação empresarial.</t>
  </si>
  <si>
    <t>Cacial 2020 - Valorização dos citrinos do Algarve no mercado internacional</t>
  </si>
  <si>
    <t>Internacionalização da Nautiber para novos mercados africanos</t>
  </si>
  <si>
    <t>Byalgarve ? Experiências com Assinatura</t>
  </si>
  <si>
    <t>Choose Our Food</t>
  </si>
  <si>
    <t>Inova Algarve 2020 | Programa de Estímulo para o desenvolvimento de Actividades de Inovação nas PME no Algarve</t>
  </si>
  <si>
    <t>Spinbiz</t>
  </si>
  <si>
    <t>Inova Algarve 2.0</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</si>
  <si>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</si>
  <si>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Flyps Events &amp; Sports, Lda.</t>
  </si>
  <si>
    <t>A Flyps irá operar na venda de serviços ligados ao turismo, oferecendo pacotes flexíveis de experiências em motociclos, com guia.</t>
  </si>
  <si>
    <t>Transfergest 4.0</t>
  </si>
  <si>
    <t>G Duarte - Estratégia digital</t>
  </si>
  <si>
    <t>A Gonçalves Duarte transportes, com sede em Beja e escritórios em Portimão, pretende adotar uma estratégia de inovação que passa pelo diagnóstico e estratégia de implementação de processos associados ao comércio eletrónico e outros processos associados à industria 4.0 .</t>
  </si>
  <si>
    <t>A Osb Solutions pretende mandar diagnosticar a situação atual e definir uma estratégia de implementação para a otimização e melhoria processos associados ao comércio eletrónico (webanalytics) e industria 4.0 (sensorização).</t>
  </si>
  <si>
    <t>Gracer - Criação de condições críticas de adaptação das unidades hoteleiras às novas condições do contexto da doença COVID-19</t>
  </si>
  <si>
    <t>COVID-19 | My Choice antecipa mudança</t>
  </si>
  <si>
    <t>Inovação Organizacional Noptis Sul</t>
  </si>
  <si>
    <t>Healthy Hair, S.A.</t>
  </si>
  <si>
    <t>Investimento numa plataforma ecommerce e em marketing digital</t>
  </si>
  <si>
    <t>A Opção Relâmpago vai investir no desenvolvimento de uma linha de produção de viseiras de proteção individual em acrilico, relevantes para controlar a propagação do Covid19 seguindo as recomendações das Autoridades competentes, com capacidade para produzir até 400 unidades por turno de 8h.</t>
  </si>
  <si>
    <t>Dop - Digital Offset Print ? Equipamentos de proteção para o combate à Pandemia COVID-19</t>
  </si>
  <si>
    <t>Adaptar PME- Subnauta</t>
  </si>
  <si>
    <t>Investe2020_Ang_ProtegeCOVID-19</t>
  </si>
  <si>
    <t>Adaptar PME - Sistema de incentivos à adaptação da actividade das PME</t>
  </si>
  <si>
    <t>Adaptar Visualforma</t>
  </si>
  <si>
    <t>Fabrico de Máscaras Sociais</t>
  </si>
  <si>
    <t>A Pinkpigments, com sede em Almancil e atelier de produção em Vilamoura, vai investir no fabrico de máscaras para uso social para ajudar a controlar a propagação do Covid19 seguindo as recomendações da DGS.</t>
  </si>
  <si>
    <t>Adaptar PME- Sistema de incentivos à adaptação da atividade das PME</t>
  </si>
  <si>
    <t>WGP Adaptar</t>
  </si>
  <si>
    <t>A Labprint pretende expandir a capacidade de produção de equipamentos de proteção e obter a sua certificação para serem usados em ambiente hospitalar, por forma a dar resposta às encomendas que lhe tem sido feitas por hospitais e clinicas publicos e privados.</t>
  </si>
  <si>
    <t>Adaptar Vagatur</t>
  </si>
  <si>
    <t>Adaptar PME - On Pro Travel Solutions,S.A.</t>
  </si>
  <si>
    <t>Tiffamao Regresso Seguro</t>
  </si>
  <si>
    <t>Yolagos Regressa em Segurança</t>
  </si>
  <si>
    <t>COVID-19 - Adapção Unidades Alojamento</t>
  </si>
  <si>
    <t>O equipamento a adquirir visa a diminuição do contacto entre os profissionais e os utentes aquando dos pagamentos em dinheiro. A sua aquisição vem no seguimento de um plano de contingêngia estudado pela empresa que tem como objectivo o menor contacto possível.</t>
  </si>
  <si>
    <t>Adaptar-PME</t>
  </si>
  <si>
    <t>Adaptar El Torito</t>
  </si>
  <si>
    <t>Adaptar COVID 19</t>
  </si>
  <si>
    <t>Adaptar Mouralar</t>
  </si>
  <si>
    <t>O projecto serve para a retoma da nossa atividadae com as devidas medidas de higienização e segurança para com os nossos colaboradores , clientes e fornecedores.</t>
  </si>
  <si>
    <t>A Mouralar - Sociedade de Investimentos Turísticos Lda, vai realizar investimentos para adaptar a sua atividade com novos métodos de organização do trabalho e de relacionamento com clientes e fornecedores, para cumprir as normas e recomendações das Autoridades para controlar a pandemia COVID19.</t>
  </si>
  <si>
    <t>Lindafalua - Actividades Hoteleiras, S.A.</t>
  </si>
  <si>
    <t>A Lindafalua,SA,gestora do Hotel Holiday Inn Algarve, em Armação de Pêra, irá adaptar a atividade aos novos métodos de organização do trabalho e de relacionamento com clientes-turistas necessários para controlar a pandemia COVID-19,garantindo o cumprimento das normas e recomendações das Autoridades.</t>
  </si>
  <si>
    <t>Adaptação do estabelecimento ao contexto do COVID 19</t>
  </si>
  <si>
    <t>Adaptar - Four Seasons Country Club</t>
  </si>
  <si>
    <t>Adaptar Mediterran</t>
  </si>
  <si>
    <t>A Mediterran, Lda., sociedade gestora de 3 restaurantes em Faro e Loulé, vai investir na introdução de novos métodos de organização do trabalho e de relacionamento com clientes e fornecedores necessários para controlar a pandemia COVID-19, dando cumprimento às normas e recomendações das Autoridades.</t>
  </si>
  <si>
    <t>A Pinkpigments, Lda. vai investir na introdução de novos métodos de organização do trabalho e de relacionamento com clientes, necessários para controlar a pandemia COVID-19, dando cumprimento às normas e recomendações das Autoridades de Saúde.</t>
  </si>
  <si>
    <t>Marina de Portimão - Adaptar PME</t>
  </si>
  <si>
    <t>A Marinas de Barlavento, SA com sede em Portimão, vai investir na adaptação do layout e organização do trabalho nas suas instalações e, ao mesmo tempo, desenvolver um sistema inovador de relacionamento com os seus clientes, seguindo as normas e recomendações das Autoridades de Saúde.</t>
  </si>
  <si>
    <t>Adaptar Sisgarbe</t>
  </si>
  <si>
    <t>A Sisgarbe vai investir para adaptar a sua atividade com novos métodos de organização do trabalho e de relacionamento com clientes e fornecedores, garantindo o cumprimento das normas e recomendações das Autoridades de Saúde para controlar a pandemia COVID19.</t>
  </si>
  <si>
    <t>Hotel Faro - Adaptar COVID-19</t>
  </si>
  <si>
    <t>A Labprint, Lda. vai investir na introdução de novos métodos de organização do trabalho e de relacionamento com clientes, necessários para controlar a pandemia COVID-19, dando cumprimento às normas e recomendações das Autoridades de Saúde.</t>
  </si>
  <si>
    <t>A Ecocompósitos, SA vai realizar investimentos para adaptar a sua atividade com novos métodos de organização do trabalho e de relacionamento com clientes e fornecedores, garantindo o cumprimento das normas e recomendações das Autoridades de Saúde para controlar a pandemia COVID19.</t>
  </si>
  <si>
    <t>A Bluefleet, Lda. vai investir na introdução de novos métodos de organização do trabalho e de relacionamento com clientes, necessários para controlar a pandemia COVID-19, dando cumprimento às normas e recomendações das Autoridades de Saúde.</t>
  </si>
  <si>
    <t>Adaptar Neomarca pós-Covid</t>
  </si>
  <si>
    <t>Passeiodisseia</t>
  </si>
  <si>
    <t>A Passeiodisseia, Lda. com operações na Marina de Lagos, vai investir na introdução de novos métodos de organização do trabalho e de relacionamento com os clientes, necessários para controlar a pandemia COVID-19, dando cumprimento às normas e recomendações das Autoridades de Saúde.</t>
  </si>
  <si>
    <t>A Neomarca vai realizar investimentos com vista a adaptar a sua atividade com novos métodos de organização do trabalho e de relacionamento com clientes, garantindo o cumprimento das normas e recomendações das Autoridades de Saúde para controlar a pandemia COVID19.</t>
  </si>
  <si>
    <t>Os investimentos a realizar pela Growin Portugal, com sede em Faro, visam adaptar a atividade com novos métodos de organização do trabalho e de relacionamento com clientes e fornecedores, garantindo o cumprimento das normas e recomendações das Autoridades de Saúde para controlar a pandemia COVID19.</t>
  </si>
  <si>
    <t>Growign - Adaptar para crescer</t>
  </si>
  <si>
    <t>Adaptar - Centro de Escritórios em Faro</t>
  </si>
  <si>
    <t>Adaptar - Muse</t>
  </si>
  <si>
    <t>A Factor Triplo, Lda. vai investir na adaptação do layout e organização do trabalho nos seus escritórios em Faro e adotar novos métodos de relacionamento digital com os seus clientes para minimizar a necessidade de contato direto, seguindo as normas e recomendações das Autoridades de Saúde.</t>
  </si>
  <si>
    <t>Laranja pós -COVID</t>
  </si>
  <si>
    <t>A Viagens Laranja, Lda. com sede em Monte Gordo, vai investir na introdução de novos métodos de organização do trabalho e de relacionamento com os clientes, dando cumprimento às normas e recomendações das Autoridades de Saúde.</t>
  </si>
  <si>
    <t>Viagens Laranja, Lda., Lda.</t>
  </si>
  <si>
    <t>A Viagens Laranja, Lda., com sede em Faro, vai realizar investimentos com vista a adaptar a sua atividade com novos métodos de organização do trabalho e de relacionamento com clientes e fornecedores, garantindo o cumprimento das normas e recomendações das Autoridades de Saúde para controlar a pandemia COVID19.</t>
  </si>
  <si>
    <t>Viagens Laranja, Lda. Adaptar PME</t>
  </si>
  <si>
    <t>Geoflicks Adapta-se</t>
  </si>
  <si>
    <t>A Geoflicks, com sede em Faro, vai realizar investimentos com vista a adaptar a sua atividade com novos métodos de organização do trabalho e de relacionamento com clientes, garantindo o cumprimento das normas e recomendações das Autoridades de Saúde para controlar a pandemia COVID19.</t>
  </si>
  <si>
    <t>Adaptar Bikesul</t>
  </si>
  <si>
    <t>A Bikesul, Unipessoal, Lda. vai realizar investimentos para adaptar a sua atividade com novos métodos de organização do trabalho e de relacionamento com clientes, cumprindo as normas e recomendações das Autoridades de Saúde para controlar a pandemia COVID19.</t>
  </si>
  <si>
    <t>Adaptar Oceanquest</t>
  </si>
  <si>
    <t>A Oceanquest, Lda. necessita investir na introdução de novos métodos de organização do trabalho e de relacionamento com clientes, necessários para controlar a pandemia COVID-19, dando cumprimento às normas e recomendações das Autoridades de Saúde.</t>
  </si>
  <si>
    <t>Let'sGo World, Lda.</t>
  </si>
  <si>
    <t>Adaptar Let'sGo World</t>
  </si>
  <si>
    <t>A Let'sGo World, Lda. vai assumir investimentos com novos métodos de organização do trabalho e de relacionamento com clientes, para que sejam cumpridas as normas e recomendações das Autoridades de Saúde para controlar a pandemia COVID19 e para adaptar o modelo de negócio da empresa para o futuro.</t>
  </si>
  <si>
    <t>Adaptar PME - Momentos Combinados</t>
  </si>
  <si>
    <t>Rujopa Adaptar - PME</t>
  </si>
  <si>
    <t>A Rujopa, Lda. com operações na Praia de Monte Gordo, vai investir na introdução de novos métodos de organização do trabalho e de relacionamento com clientes, necessários para controlar a pandemia COVID-19, dando cumprimento às normas e recomendações das Autoridades de Saúde.</t>
  </si>
  <si>
    <t>Adaptar Marsalgado</t>
  </si>
  <si>
    <t>O investimento da firma Marsalado, Lda. com um restaurante em Monte Gordo, visa proceder à adaptação do negócio à nova realidade pós pandemia do Covid-19.</t>
  </si>
  <si>
    <t>O investimento da firma Momentos Dedicados, Lda. gestora de um restaurante Maxi Pizza em Quarteira, visa proceder à adaptação do negócio da empresa à nova realidade pós pandemia do Covid-19.</t>
  </si>
  <si>
    <t>Avalanche de Cores, Lda.</t>
  </si>
  <si>
    <t>Adaptar PME Zennonline</t>
  </si>
  <si>
    <t>O investimento da firma Zennonline, Lda. com sede e instalações em Armação de Pera, Silves, visa proceder à adaptação do negócio da empresa à nova realidade pós pandemia do Covid-19.</t>
  </si>
  <si>
    <t>Adaptar PME Fast Fit Auto</t>
  </si>
  <si>
    <t>O investimento da firma Segmento Dedicados, Lda., gestora de um restaurante Maxi Pizza em Olhão, visa proceder à adaptação do negócio da empresa à nova realidade pós pandemia do Covid-19.</t>
  </si>
  <si>
    <t>A ECDE - International, Lda. vai realizar investimentos para adaptar a sua atividade com novos métodos de organização do trabalho e de relacionamento com clientes e fornecedores, garantindo o cumprimento das normas e recomendações das Autoridades de Saúde para controlar a pandemia COVID19.</t>
  </si>
  <si>
    <t>Adaptar ASM João de Deus - Silves</t>
  </si>
  <si>
    <t>A Gs Design, Lda. vai investir em novos métodos de organização do trabalho e de relacionamento com clientes e fornecedores, garantindo o cumprimento de todas as normas e recomendações das Autoridades de Saúde.</t>
  </si>
  <si>
    <t>Os investimentos da Inoformat, Soluções para a Gestão, Lda. visam proceder à adaptação do negócio da empresa à nova realidade pós pandemia do Covid-19.</t>
  </si>
  <si>
    <t>Acces4all .: Acessibilidade para Todos no Turismo</t>
  </si>
  <si>
    <t>Ostraqual .: Valorização e promoção da qualidade das ostras de aquacultura na região do Sado e Mira</t>
  </si>
  <si>
    <t>Ostarqual .: Valorização e promoção da qualidade das ostras de aquacultura na região do Sado e Mira</t>
  </si>
  <si>
    <t>Tec4sea .: Plataforma Modular para Investigação, Teste e Validação de Tecnologias de suporte à Economia do Mar Sustentável Modular Platform for Research, Test and Validation of Technologies supporting a Sustainable Blue Economy</t>
  </si>
  <si>
    <t>Vital .: Identificação de Sequências variantes em genomas humanos e estabelecimento da causalidade dessas variantes na NCVE - VITAL</t>
  </si>
  <si>
    <t>Gafaprotect .: Controle da antracnose da oliveira através de silenciamento e expressão de genes utilizando um vírus de planta como vector</t>
  </si>
  <si>
    <t>Tomvirprotect .: Desenvolvimento de um vetor para proteção de plantas de tomate contra TSWV</t>
  </si>
  <si>
    <t>Climfish .: Análise da vulnerabilidade da pesca costeira às mudanças climáticas na costa Portuguesa</t>
  </si>
  <si>
    <t>Transfish .: Aclimatação transgeracional de peixes temperados às alterações climáticas.</t>
  </si>
  <si>
    <t>Enlace .: Abordagem holística á simulação da evolução da costa a longo prazo</t>
  </si>
  <si>
    <t>Prolar .: Programação metabólica precoce em peixes mediante modulação nutricional</t>
  </si>
  <si>
    <t>Metalchembio .: Combinação inovadora de estratégias químicas e biológicas para a recuperação de metais de efluentes e de lixiviados</t>
  </si>
  <si>
    <t>Becorv .: Bases ecológicas para uma gestão sustentável da corvina</t>
  </si>
  <si>
    <t>Intergen .: Inovação de GWAS em cancro da mama através da integração de genómica funcional</t>
  </si>
  <si>
    <t>Emergemix .: Efeitos de mixturas de contaminantes emergentes nos ecossistemas aquáticos: uma abordagem a vários níveis de organização biológica</t>
  </si>
  <si>
    <t>Observa.Fish .: Sistemas de Observação Autónomos a Bordo de Embarcações de Pesca para Apoio a uma Gestão dos Ecossistemas Marinhos</t>
  </si>
  <si>
    <t>Transcultural .: História, Arqueologia e Antropo-biogeoquímica da população medieval em Portugal (sécs. X-XIV). Cultura, identidades e interculturalidade descodificadas pelo estudo da dieta e da mobil</t>
  </si>
  <si>
    <t>Inflammaa .: Desvendando o papel modulador imune e neuro-endócrino do triptofano durante a inflamação</t>
  </si>
  <si>
    <t>Impactur-Algarve .: Plataforma de monitorização, previsão e simulação da competitividade turística do Algarve no âmbito territorial nacional e da bacia mediterrânica de Espanha.</t>
  </si>
  <si>
    <t>Balsa .: Balsa - em busca das  Origens do Algarve</t>
  </si>
  <si>
    <t>Restur .: Restur - Atitudes e comportamentos dos residentes: Contributos para o desenvolvimento de uma estratégia de turístico sustentável no Algarve.</t>
  </si>
  <si>
    <t>Tosci .: Ambiente Participativo de Realidade Virtual 3D como ferramenta para o Turismo Científico na Ria Formosa</t>
  </si>
  <si>
    <t>IT-Amgabalgarve .: Inovação Técnologica na Arte de Maridar e Gestão de Alimentação e Bebidas do Algarve</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</si>
  <si>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</si>
  <si>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Aquatransfer</t>
  </si>
  <si>
    <t>Alissa .: Projecto Alissa ? Alimentação saudável e sustentável para peixes de aquacultura</t>
  </si>
  <si>
    <t>M5SAR .: Mobile five senses augmented reality system for museums</t>
  </si>
  <si>
    <t>Novobloco - Paredes interiores com face à vista, incorporando cortiça</t>
  </si>
  <si>
    <t>Corwin .: Desenvolvimento de um alimento de alto rendimento para as primeiras idades da corvina</t>
  </si>
  <si>
    <t>Pro ? Profile Rate Otimizer .: e-Traveler Profiling for Dynamic Pricing: Sistema que interpreta padrões da procura no setor hoteleiro e ajusta em tempo real a oferta de preços de acordo com o perfil e padrão de reserva</t>
  </si>
  <si>
    <t>Mar4Pain .: Novo analgésico para tratamento da dor crónica com origem no mar português</t>
  </si>
  <si>
    <t>Spools .: Spools - Sustainable Pools</t>
  </si>
  <si>
    <t>Ornafeeds .: Novos alimentos ricos em biomassas de microalgas e zooplancton para o mercado da aquariofilia</t>
  </si>
  <si>
    <t>Larvamix .: Desenvolvimento de uma prémistura de micronutrientes para optimizar as dietas para larvas de peixes marinhos</t>
  </si>
  <si>
    <t>Valormar .: Valorização integral dos recursos marinhos: potencial, inovação tecnológica e novas aplicações</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</si>
  <si>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</si>
  <si>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</si>
  <si>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</si>
  <si>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Feedfirst .: Desenvolvimento de uma nova tecnologia para cultivo de larvas de peixes à primeira alimentação</t>
  </si>
  <si>
    <t>Algavalor .: Microalgass: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</si>
  <si>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</si>
  <si>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O projeto Zebrabloom pretende desenvolver uma nova linha de produtos comerciais formulados a partir de microalgas, que visam o melhoramento do cultivo larvar e performance dos reprodutores de peixe-zebra, contribuindo para a normalização de metodologias de cultivo em biotérios.</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</si>
  <si>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</si>
  <si>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</si>
  <si>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</si>
  <si>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</si>
  <si>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Astriis .: Atlantic Sustainability Through Remote and Integrated In-situ Solutions</t>
  </si>
  <si>
    <t>O Astriis é um projeto que tem como objetivo o desenvolvimento de conhecimento técnico-científico para a conceção e implementação de produtos e serviços de informação integrados e customizáveis (e respetivos pilotos demonstradores) bem como a sua aplicação e exploração em setores da Economia do Mar.</t>
  </si>
  <si>
    <t>Wrassefeed .: Uma nova gama de alimentos para melhorar a performance biológica, saúde e bem-estar de Ballan wrasse</t>
  </si>
  <si>
    <t>O projeto Wrassefeed visa a criação de uma nova gama de alimentos para larvas e juvenis de Ballan wrasse de aquacultura, de modo a otimizar a sua performance biológica durante os ciclos de produção e assim contribuir para a sustentabilidade da indústria de aquacultura de salmão.</t>
  </si>
  <si>
    <t>Helion .: Novo sistema suspenso automático para proulsão de líquidos em altura com alto desempenho</t>
  </si>
  <si>
    <t>Welsafe.dv .: Welsafe.dv - Welcome Safety Device</t>
  </si>
  <si>
    <t>O projeto visa desenvolver o Welsafe.dv que será um dispositivo para ser colocado num hospital, centro de saúde, clinica ou lar, permitindo o  check-in-check-out do utente-visitante automático e sem contato, aplicando tecnologias de reconhecimento facial, QRcode, BarCode e-ou RFID.</t>
  </si>
  <si>
    <t>Germ Free UVC .: Sistemas de Desinfeção de Condutas de Ar em Ambiente Hospitalar</t>
  </si>
  <si>
    <t>O projeto da Amago visa desenvolver um equipamento para desinfeção do ar interior à base de luz ultravioleta tipo C (UV-C) para ser instalado nas UTA (unidades de tratamento de ar) e luminárias para projeção de luz UV-C nos tetos das salas em ambiente hospitalar e assistencial.</t>
  </si>
  <si>
    <t>Asim Tariq - Vale Empreendedorismo</t>
  </si>
  <si>
    <t>Cria Start +  Projeto de Fomento e Apoio ao Empreendedorismo e à Criação de Novas Empresas Inovadoras</t>
  </si>
  <si>
    <t>Seaquest - Novos percursos no Mar</t>
  </si>
  <si>
    <t>O Projeto Cria Start + promovido pela UAlg e NERA, tem o objetivo estratégico de apoiar o desenvolvimento de ideias de negócio inovadoras, iniciativas empresariais e a criação de novas empresas no âmbito dos Domínios de Especialização da RIS3 Algarve.</t>
  </si>
  <si>
    <t>SMonitor Technologies, Lda.</t>
  </si>
  <si>
    <t>A Growing Particle vai instalar uma unidade de desenvolvimento e produção de produtos para o tratamento de água e produtos de limpeza para o mercado nacional e internacional. Este projeto visa a instalação da unidade fabril.</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</si>
  <si>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</si>
  <si>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</si>
  <si>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Restart Algarve: Rede Regional de Apoio ao Empreendedorismo</t>
  </si>
  <si>
    <t>A Fivemotion vai investir numa embarcação com carateristicas inovadoras para o mercado de Portimão e Lagoa, com capacidade para 48 passageiros.</t>
  </si>
  <si>
    <t>Sprint</t>
  </si>
  <si>
    <t>O projeto visa o aumento da orientação da Dengun para o mercado externo, reforçando a sua capacidade de captar novos clientes e obter ganhos rápidos através de um crescimento exponencial da procura das suas soluções a nivel internacional.</t>
  </si>
  <si>
    <t>Sprint2</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</si>
  <si>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</si>
  <si>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Posicionamento da Dreamwave nos mercados internacionais</t>
  </si>
  <si>
    <t>Projeto de internacionalização da Frusoal - Frutas Sotavento Algarve, Lda.</t>
  </si>
  <si>
    <t>Consultoria para a identificação de oportunidades de internacionalização da Syst-Mp</t>
  </si>
  <si>
    <t>Aquisição de consultoria para a abertura de canais de exportação, desenvolvendo um novo modelo empresarial, no que respeita à internacionalização, reforçando a sua competitividade da Syst-Mp.</t>
  </si>
  <si>
    <t>NavMun - Sunconcept a Navegar pelo Mundo - CAT12</t>
  </si>
  <si>
    <t>Df Exclusive Goes Global</t>
  </si>
  <si>
    <t>A Df Exclusive, com sede em Olhão, pretende desenvolver uma estratégia de internacionalização com vista à captação de equipas desportivas internacionais para organização de eventos no Algarve.</t>
  </si>
  <si>
    <t>A Scorpioncosmo, com sede em Portimão, é uma empresa tecnológica que se propõe desenvolver uma estratégia focada na promoção internacional da marca e na captação de clientes e segmentos de negócio em mercados estratégicos.</t>
  </si>
  <si>
    <t>Agrotur 2017 - Aumento do Consumo de  Produtos Agroalimentares dos Territórios de Baixa Densidade do Algarve no Setor do Turismo</t>
  </si>
  <si>
    <t>O projeto Agrotur 2017 pretende contribuir para o reforço da competitividade das empresas agroalimentares dos TBD do Algarve, fomentando a sua relação com o setor do turismo para potenciar o consumo interno de bens e serviços produzidos localmente.</t>
  </si>
  <si>
    <t>Inovação Produtiva de Produto e Processo, com subida na cadeia de valor e intensificação das exportações da Britefil</t>
  </si>
  <si>
    <t>Algarve Revit+  - Revitalização das Áreas Empresariais do Algarve</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</si>
  <si>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</si>
  <si>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A IG&amp;MD pretende adptar uma estratégia de inovaçãoque passa por investir em novas atividades ao nível dos processos de relacionamento digital e de marketing online.</t>
  </si>
  <si>
    <t>Avó Maria Adaptar2020</t>
  </si>
  <si>
    <t>Adaptação do Empreendimento Turístico Ombria Resort ao contexto COVID-19</t>
  </si>
  <si>
    <t>Projeto Adaptar PME</t>
  </si>
  <si>
    <t>Pdido de apoio Adaptar PME- Sistema de incentivos à adaptação da atividade das PME para fezer face às despesas adicionais com a pandemia de COVID19</t>
  </si>
  <si>
    <t>PME Adaptar - Hotéis Ria Park</t>
  </si>
  <si>
    <t>Adaptar - Healthy Hair, Lda.</t>
  </si>
  <si>
    <t>Adaptar COVID-19</t>
  </si>
  <si>
    <t>Acommodare Thaibeach</t>
  </si>
  <si>
    <t>O projeto Acommodare Thaibeach tem como objetivo adequar toda a operação da empresa, estabelecida num espaço de referência na praia da Falésia, em virtude dos procedimentos recomendados pela DGS no combate ao COVID-19 para o setor da restauração, com a particularidade de estar instalado na praia.</t>
  </si>
  <si>
    <t>Miguel Calçada Correia, Unipessoal, Lda.</t>
  </si>
  <si>
    <t>Clínica de Ressonância Magnética do Algarve, Lda.</t>
  </si>
  <si>
    <t>Restflight - Adaptar 2020</t>
  </si>
  <si>
    <t>Adaptar WWDesign</t>
  </si>
  <si>
    <t>Os investimentos previstos pela Sabores Mexicanos El Torito visam adaptar a atividade com novos métodos de organização do trabalho e de relacionamento com clientes e fornecedores, garantindo o cumprimento das normas e recomendações das Autoridades de Saúde para controlar a pandemia COVID19.</t>
  </si>
  <si>
    <t>A Empresa aderiu ao programa Adaptar PME no sentido de adaptar e de dotar os seus diversos estabelecimentos de condições para cumprimento das normas e recomendações das Autoridades Competentes.</t>
  </si>
  <si>
    <t>A Df Exclusive, com sede em Olhão, vai investir na introdução de novos métodos de organização do trabalho e de relacionamento com os clientes e fornecedores, para que seja possível cumprir com todas  normas e recomendações das Autoridades de Saúde.</t>
  </si>
  <si>
    <t>Adaptar PME Messinagro</t>
  </si>
  <si>
    <t>Portimão, Lagos, Olhão e Silves</t>
  </si>
  <si>
    <t>Lagoa e Silves</t>
  </si>
  <si>
    <t>Portimão e Silves</t>
  </si>
  <si>
    <t>“Entre a Serra e o Mar - A Rota Vicentina como Caminho para a Proteção, Visitação, Valorização e Promoção Natural da Costa Vicentina”</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</si>
  <si>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</si>
  <si>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Promoturis - Plano de Promoção Turística e Cultural</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</si>
  <si>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</si>
  <si>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Algarve Natural - Promoção e Valorização do Património Natural da Região do Algarve</t>
  </si>
  <si>
    <t>Algarve Cooking Vacations | Projeto de criação e promoção de novas rotas turísticas centradas na gastronomia e vinhos da região</t>
  </si>
  <si>
    <t>Alcoutim, Aljezur, Loulé, Monchique, São Brás de Alportel, Silves e Tavira</t>
  </si>
  <si>
    <t>Contratação de Recursos Humanos Altamente Qualificados (PME) 		Algarve</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</si>
  <si>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</si>
  <si>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O investimento da Giolatto visa criar uma linha de transformação de queijo ralado, que será complementar às linhas de transformação de pastas e carnes que a empresa está a instalar em Portimão, no âmbito do projeto SI INOVAÇÃO (19576).</t>
  </si>
  <si>
    <t>Instalação de nova linha de produto da Giolatto</t>
  </si>
  <si>
    <t>Ecosonda2008</t>
  </si>
  <si>
    <t>O projeto assenta  na 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</si>
  <si>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</si>
  <si>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Prole - Projeto de intervenção familiar e parental de Loulé</t>
  </si>
  <si>
    <t>O Prole - Projeto de Intervenção Familiar e  Parental de Loulé  insere-se no âmbito dos Contratos Locais de Desenvolvimento Social - 4G e tem como finalidade  a promoção da inclusão social de 350 agregados familiares socialmente vulneráveis, através de ações de intervenção familiar e parental a executar em parceria, por forma a combater a pobreza persistente e a exclusão social no concelho.</t>
  </si>
  <si>
    <t>CLDS - Aljezur</t>
  </si>
  <si>
    <t>Educarte</t>
  </si>
  <si>
    <t>O projeto Educarte, cuja entidade coordenadora local da parceria é a Fundação Irene Rolo, engloba um conjunto de atividades destinadas a agregados familiares vulneráveis com crianças, residentes no concelho de Tavira. O projecto aposta num conjunto de atividades de educação não formal, nos domínios da cultura, arte e desporto, tendo em vista a capacitação das famílias, a mobilização comunitária e a promoção dos direitos das crianças e jovens.</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</si>
  <si>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</si>
  <si>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Espaço Saúde 360º Algarve</t>
  </si>
  <si>
    <t>Conexão Lusófona - Jornalismo e Empreededorismo Digital - Replicacao</t>
  </si>
  <si>
    <t>Sapie - Algarve</t>
  </si>
  <si>
    <t>O Sapie é uma ferramenta tecnológica online, suportado por uma plataforma Web e baseada na cloud, desenvolvida para auxiliar as escolas e outros agentes educativos na promoção do sucesso escolar, criando condições às escolas para agir antes que o insucesso escolar aconteça efetivamente. O SAPIE surge do princípio lógico de que na educação, tal como na medicina, "a prevenção é mais poderosa que a cura".</t>
  </si>
  <si>
    <t>Oficina Mar Vivo</t>
  </si>
  <si>
    <t>AAC no âmbito do SI2E - DLBC Silves 2020</t>
  </si>
  <si>
    <t>AAC no âmbito do SI2E - DLBC Lagos 2020</t>
  </si>
  <si>
    <t>AAC no âmbito do SI2E - DLBC Faro 2020</t>
  </si>
  <si>
    <t>AAC no âmbito do SI2E - DLBC Adere 2020</t>
  </si>
  <si>
    <t>AAC no âmbito do SI2E - DLBC Tavira 2020</t>
  </si>
  <si>
    <t>O projeto da S. 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</si>
  <si>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</si>
  <si>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Gust House Sabores da Beira</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</si>
  <si>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</si>
  <si>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</si>
  <si>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Expansão e modernização da Siesta Campers</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</si>
  <si>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</si>
  <si>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#Algarvemaisdigital</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</si>
  <si>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</si>
  <si>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ALG-05-3559-FSE-000015</t>
  </si>
  <si>
    <t>Micc Mission is Critical Consultadoria, Lda.</t>
  </si>
  <si>
    <t>A Presente Operação prevê a contratação de um novo recurso, altamente qualificado, que aporte à equipa competências essenciais de gestão de projeto de desenvolvimento de produto no sentido de apoiar no desenvolvimento da estratégia de ID&amp;I da Empresa.</t>
  </si>
  <si>
    <t>ALG-01-02B7-FEDER-069754</t>
  </si>
  <si>
    <t>Telesafety: Aplicação da Realidade Aumentada e Blockchain para controlar a propagação do Covid19</t>
  </si>
  <si>
    <t>O projeto Telesafety visa aplicar a tecnologia de Realidade Aumentada (AR) e Blockchain para desenvolver um novo produto digital com  uma componente de software (Aplicação Mobile/Backoffice) e hardware para controlar a propagação do Covid19 junto das populações idosas que vivem em zonas do interior.</t>
  </si>
  <si>
    <t>ALG-02-0853-FEDER-047661</t>
  </si>
  <si>
    <t>ALG-02-0853-FEDER-072313</t>
  </si>
  <si>
    <t>ALG-02-08B9-FEDER-058915</t>
  </si>
  <si>
    <t>ALG-02-08B9-FEDER-063477</t>
  </si>
  <si>
    <t>ALG-02-08B9-FEDER-069680</t>
  </si>
  <si>
    <t>SI-C2-2020-08</t>
  </si>
  <si>
    <t>JANGADA DIVERTIDA TRANSPORTE MARÍTIMO E TERRESTRE DE PASSAGEIROS LDA</t>
  </si>
  <si>
    <t>Jangada Inova</t>
  </si>
  <si>
    <t>O projeto JangadaInova tem como objetivo a construção de uma unidade industrial para o fabrico de estruturas modulares, nomeadamente habitações, cais fluviais e marítimos e embarcações (jangadas) de recreio.</t>
  </si>
  <si>
    <t>GS DESIGN, LDA</t>
  </si>
  <si>
    <t>GS DESIGN 4.0</t>
  </si>
  <si>
    <t>A GS DESIGN, com sede em Faro, pretende contratar uma consultoria especializada que apoie a empresa a adotar processos inovadores que passe pelo diagnóstico e estratégia de implementação de processos associados ao comércio eletrónico e à industria 4.0 .</t>
  </si>
  <si>
    <t>LUZ DE GLÓRIA LDA</t>
  </si>
  <si>
    <t>Luz de Glória: Adaptação a nova realidade - COVID-19</t>
  </si>
  <si>
    <t>Dotação dos recursos necessárioa para a Empresa operar no âmbito do COVID-19: Diminuição de custos acrescidos de operação.</t>
  </si>
  <si>
    <t>MEDY - AMBULÂNCIAS, LDA</t>
  </si>
  <si>
    <t>Adaptação ao covid-19</t>
  </si>
  <si>
    <t>Adaptação de uma empresa de ambulâncias à pandemia Covid-19</t>
  </si>
  <si>
    <t>NUNO GRAVE - ENGENHARIA LDA</t>
  </si>
  <si>
    <t>NG - COVID OUT</t>
  </si>
  <si>
    <t>Nuno Grave - Engenharia apresenta este projeto para capacitar o seu espaço criativo a prevenir a proliferação do COVID, permitindo que o seus clientes e colaboradores regressem e convivam no mesmo espaço de forma segura e higienizada. Para tal, investe 11.046,27? com a ajuda do programa ADAPTAR PME.</t>
  </si>
  <si>
    <t>MUNICÍPIO DE LAGOA</t>
  </si>
  <si>
    <t>Plano de gestão, divulgação e animação da PARU de Lagoa</t>
  </si>
  <si>
    <t>ALG-04-2316-FEDER-000048</t>
  </si>
  <si>
    <t>Levantamento e diagnóstico do estado de conservação dos imóveis para que haja um conhecimento do estado do património imobiliário da cidade de Lagoa. Criação de espaço de divulgação das iniciativas a desenvolver e atrair os proprietários e investidores em geral. Utilizar mecanismos de divulgação que incidirão no reforço ao atendimento aos interessados com a divulgação dos apoios disponíveis para a reabilitação e regeneração urbana.</t>
  </si>
  <si>
    <t>ALG-01-0247-FEDER-045911</t>
  </si>
  <si>
    <t>ALG-01-0247-FEDER-047971</t>
  </si>
  <si>
    <t>SI-47-2019-05</t>
  </si>
  <si>
    <t>Develop technologies and competences to monitor and value the ocean to build the AEROS nanosatellite constellation. Managed from Portugal, AEROS is an integrated system of assets and capabilities (equipped with state-of-the-art sensors) to monitor and value the Oceans in a sustainable fashion.</t>
  </si>
  <si>
    <t>Edisoft - Empresa de Serviços e Desenvolvimento do Software, S.A.</t>
  </si>
  <si>
    <t>AerosEROS .: Aeros Constellation</t>
  </si>
  <si>
    <t>Water and Energy Recovery (WER)</t>
  </si>
  <si>
    <t>A presente proposta visa a análise e conceção de várias soluções para reutilização da água e do sal obtidos pelo processo extrativo da mina, considerando a integração de fontes de energia renovável no processo de dessalinização, e a geração de energia com lagoas solares.</t>
  </si>
  <si>
    <t>ALG-02-0752-FEDER-047344</t>
  </si>
  <si>
    <t>ALG-02-0752-FEDER-060192</t>
  </si>
  <si>
    <t>ALG-02-0752-FEDER-064793</t>
  </si>
  <si>
    <t>ALG-02-0752-FEDER-068610</t>
  </si>
  <si>
    <t>ALG-02-0752-FEDER-070282</t>
  </si>
  <si>
    <t>ALG-02-0752-FEDER-070954</t>
  </si>
  <si>
    <t>ALG-02-0752-FEDER-071155</t>
  </si>
  <si>
    <t>ALG-02-0752-FEDER-071418</t>
  </si>
  <si>
    <t>SI-52-2020-01</t>
  </si>
  <si>
    <t>Promoção internacional das semiconservas Real Filete.</t>
  </si>
  <si>
    <t>Internacionalização do Hospital de Loulé</t>
  </si>
  <si>
    <t>Projeto que visa a intensificação da atividade internacional da BRITEFIL de modo a alcançar os 49,9% de taxa de exportação em 2023, através do reforço de presença em vários mercados relevantes onde já atua, mas também via diversificação geográfica para novos 8 mercados alvo.</t>
  </si>
  <si>
    <t>O projeto da Sociedade de Pescas Pelágicas (SPP) visa  a promoção e exportação de semiconservas de peixe, nomeadamente filetes e fumados produzidos com base em sardinha, cavala, atum e biqueirão, para o mercado europeu.</t>
  </si>
  <si>
    <t>O projeto da PASSEIODISSEIA tem como objetivo promover a internacionalização da marca, com atividades direcionadas para o mercado B2B e B2C, com vista à captação de novos clientes em novos segmentos nos mercados externos.</t>
  </si>
  <si>
    <t>Crescimento internacional de uma empresa portuguesa líder na prestação de serviços de animação turística.</t>
  </si>
  <si>
    <t>O projeto tem como objetivo fundamental a captação de potenciais clientes nos seus países de origem, através da promoção da oferta da empresa no estrangeiro junto do público-alvo e parceiros internacionais, através de ferramentas de marketing digital e ações de prospeção no exterior.</t>
  </si>
  <si>
    <t>O projeto da MBC visa promover a oferta hoteleira da empresa no mercado internacional, para potenciar a necessidade de recuperação do setor turistico nacional na fase do pós-Covid, beneficiando e contribuindo para a boa imagem internacional do País.</t>
  </si>
  <si>
    <t>O projeto de Internacionalização pretende posicionar a NEOMARCA junto de potenciais clientes que pretendam investir em Portugal,
oferecendo um portefólio de serviços de apoio ao planeamento e gestão dos investimentos.</t>
  </si>
  <si>
    <t>O projeto de investimento do Hospital de Loulé visa promoção da competitividade da empresa por via da internacionalização, desenvolvendo ações que promovem o conhecimento de mercados externos, a prospeção e captação de novos clientes internacionais e ações de promoção e de marketing internacional.</t>
  </si>
  <si>
    <t>ALG-02-0853-FEDER-072532</t>
  </si>
  <si>
    <t>PI 4.2</t>
  </si>
  <si>
    <t>Eficiência energética nas empresas</t>
  </si>
  <si>
    <t>ALG-02-2019-11</t>
  </si>
  <si>
    <t>Eficiência Energética - SuperAljezur</t>
  </si>
  <si>
    <t>ALG-03-1102-FEDER-000004</t>
  </si>
  <si>
    <t>A operação prevê intervenções ao nível dos principais sistemas técnicos consumidores de energia, designadamente a iluminação e o frio. Pretende-se substituir a iluminação por LED's e remodelar os sistemas de frio, trocando os móveis expositores e câmaras frigoríficas/congeladoras por equipamentos mais eficientes. Está ainda prevista a produção e autoconsumo de energia elétrica a partir de um sistema fotovoltaico (UPAC).</t>
  </si>
  <si>
    <t>Igualdade de género e da conciliação da vida profissional e privada</t>
  </si>
  <si>
    <t>PI 8.4</t>
  </si>
  <si>
    <t>ALG-22-2020-13</t>
  </si>
  <si>
    <t>Apoio técnico à elaboração, monitorização de execução e avaliação de planos para</t>
  </si>
  <si>
    <t>Plano Municipal para a Igualdade</t>
  </si>
  <si>
    <t>Apoio técnico à elaboração do plano de igualdade</t>
  </si>
  <si>
    <t>Plano Local Igualdade Género do Município de Tavira - PLIG Tavira</t>
  </si>
  <si>
    <t>Plano Municipal para a Igualdade e Não Discriminação 2021 - 2024</t>
  </si>
  <si>
    <t>Olhão + Igual</t>
  </si>
  <si>
    <t>Plano para a Igualdade do Municipio de Monchique</t>
  </si>
  <si>
    <t>IND S. Brás de Alportel: Mais Igualdade Melhor Futuro</t>
  </si>
  <si>
    <t xml:space="preserve">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t>
  </si>
  <si>
    <t xml:space="preserve">Para a elaboração do Plano vão ser realizadas 3 atividades distribuidas por duas fases. Numa primeira fase será elaborado o Diagnóstico e elaboração e implementação do Plano para a Igualdade; na segunda fase será feita a divulgação e avaliação do Plano para a Igualdade. Todas as atividades vão ser articuladas com a ENIND.                                                                                                                             </t>
  </si>
  <si>
    <t>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“O sonho da igualdade só cresce no terreno do respeito pelas diferenças" (A.C.</t>
  </si>
  <si>
    <t>O PLIG Tavira, visará a realização de diagnóstico interno e externo nas dimensões da Igualdade de género e não discriminação, deverá almejar as sinergias político-sociais nesta premissa, integrando medidas que potenciem impacto ao nível organizacional e comunitário. A implementação, divulgação, monitorização e avaliação deterá âmbito multidisciplinar e intersectorial, aferindo a operacionalização dos resultados e sustentabilidade dos objetivos.</t>
  </si>
  <si>
    <t>A operação visa consolidar um percurso estratégico e de inovação quer ao nível da autarquia, quer ao nível do território alinhado com os objetivos da  Estratégia Nacional para a Igualdade e Não Discriminação e com os respetivos Planos Nacionais de Ação mas ancorado na Agenda 2030 das Nações Unidas e os Objetivos de Desenvolvimento Sustentável.</t>
  </si>
  <si>
    <t>O presente projeto, submetido ao Programa Operacional CRESC Algarve 2020, visa a elaboração, a implementação, a monitorização e a avaliação do Plano Municipal de Igualdade e Não Discriminação, designado Olhão + Igual. Trata-se de uma ambição e de um compromisso que o Município de Olhão pretende reforçar relativamente à adoção dos objetivos da Estratégia Nacional para a igualdade e a Não Discriminação ao nível da autarquia e do território.</t>
  </si>
  <si>
    <t>A presente candidatura procura ser um reforço no trabalho em prol da defesa da integridade física e intelectual dos habitantes do concelho de Monchique, assumindo-se como um marco na promoção da igualdade e da liberdade promovendo o desenvolvimento social e comunitário.</t>
  </si>
  <si>
    <t>Pretende-se integrar a transversalidade da IND na organização e nas políticas públicas de desenvolvimento económico, atracão e fixação recursos humanos e coesão inter-geracional para todo o território; envolver no processo de adoção e implementação do plano todas os agentes e cidadãs(ãos)do concelho.</t>
  </si>
  <si>
    <t>ALG-05-3422-FSE-000002</t>
  </si>
  <si>
    <t>ALG-05-3422-FSE-000003</t>
  </si>
  <si>
    <t>ALG-05-3422-FSE-000004</t>
  </si>
  <si>
    <t>ALG-05-3422-FSE-000005</t>
  </si>
  <si>
    <t>ALG-05-3422-FSE-000006</t>
  </si>
  <si>
    <t>ALG-05-3422-FSE-000007</t>
  </si>
  <si>
    <t>ALG-05-3422-FSE-000008</t>
  </si>
  <si>
    <t>ALG-05-3422-FSE-000009</t>
  </si>
  <si>
    <t>ALG-05-3422-FSE-000010</t>
  </si>
  <si>
    <t>ALG-07-5470-FSE-000025</t>
  </si>
  <si>
    <t>ALG-07-5470-FSE-000026</t>
  </si>
  <si>
    <t>ALG-70-2019-20</t>
  </si>
  <si>
    <t>Aprendizagem ao longo da vida - Cursos Educação e Formação de Adultos</t>
  </si>
  <si>
    <t>Os Cursos EFA visam a redução dos défices de qualificação, melhoria de níveis de empregabilidade, inclusão social e profissional e integram uma perspetiva de aprendizagem ao longo da vida. Destinam-se a Adultos com idade = 18 anos, à data de início da formação, sem ensino básico ou secundário completo, que pretendam completar ensino não superior e/ou obter uma qualificação profissional de nível 2 a 4.</t>
  </si>
  <si>
    <t>A KK no âmbito da sua missão - formação profissional de jovens e adultos - propõe a realização de três percursos formativos EFA, identificados através da realização do DNF para a Região do Algarve. As saídas profissionais selecionadas são consideradas prioritárias para a RIS3 convergindo numa resposta concertada. Pretende-se abranger 51 formandos, num total de 3 cursos EFA.</t>
  </si>
  <si>
    <t>DGAL - Candidatura à Assistência Técnica CRESC Algarve 2020</t>
  </si>
  <si>
    <t>ALG-09-6177-FEDER-000014</t>
  </si>
  <si>
    <t>Encargos previstos com os recursos humanos da DGL afetos às funções que a AG do CRESC Algarve, cometeu na DGAL, na qualidade de OI, através do contrato de delegação de competências. Aplicação dos critérios de seleção aprovados, procedendo uma avaliação do mérito das candidaturas ao cofinanciamento dos encargos com a promoção de estágios PEPAL, apresentadas pelas entidades autárquicas e emissão da respetiva decisão técnica.</t>
  </si>
  <si>
    <t>Tech Salt, S.A.</t>
  </si>
  <si>
    <t>Sociedade Pescas Pel´gicas, Lda.</t>
  </si>
  <si>
    <t>Passeiodisseia - Lda.</t>
  </si>
  <si>
    <t>Várzeamar - Actividades Marítimo-Turísticas, S.A.</t>
  </si>
  <si>
    <t>Discover new markets</t>
  </si>
  <si>
    <t>Intensificação da atividade internacional da Britefil, com consolidação de mercados externos e conquista de novos.</t>
  </si>
  <si>
    <t>Varzeamar Global</t>
  </si>
  <si>
    <t>Internacionalização da Bluefleet</t>
  </si>
  <si>
    <t>Vila Rosa Internacional</t>
  </si>
  <si>
    <t>Neomarca - Invest In Portugal</t>
  </si>
  <si>
    <t>Frilagos - Electricidade Refrigeração e Climatização, Unipessoal, Lda.</t>
  </si>
  <si>
    <t>Frilagos 4.0</t>
  </si>
  <si>
    <t>A Frilagos, presente no mercado há 27 anos, pretende contratar uma consultoria especializada que apoie a empresa a adotar processos inovadores que passam pelo diagnóstico e estratégia de implementação de processos associados à industria 4.0.</t>
  </si>
  <si>
    <t>SuperAljezur - Supermercados, Lda.</t>
  </si>
  <si>
    <t>Município de São Brás de Alportel</t>
  </si>
  <si>
    <t>Direcção_Geral das Autarquias Locais</t>
  </si>
  <si>
    <t>Faro, Lisboa</t>
  </si>
  <si>
    <t>Faro, Coimbra</t>
  </si>
  <si>
    <t>Aveiro, Faro, Lisboa</t>
  </si>
  <si>
    <t>Oeiras, Faro</t>
  </si>
  <si>
    <t>Faro, Paredes</t>
  </si>
  <si>
    <t>Lisboa, Olhão</t>
  </si>
  <si>
    <t>Faro, Horta</t>
  </si>
  <si>
    <t>Aveiro, Oeiras, Matosinhos, Tavira</t>
  </si>
  <si>
    <t>Aveiro, Faro, Almada</t>
  </si>
  <si>
    <t>Braga, Porto, Faro</t>
  </si>
  <si>
    <t>Lisboa, Oeiras, Tavira</t>
  </si>
  <si>
    <t>Lisboa, Aveiro, Oeiras, Faro</t>
  </si>
  <si>
    <t>Faro, Porto</t>
  </si>
  <si>
    <t>Évora, Coimbra, Faro</t>
  </si>
  <si>
    <t>Matosinhos, Faro</t>
  </si>
  <si>
    <t>Oeiras, Matosinhos, Aveiro, Olhão, Tavira</t>
  </si>
  <si>
    <t>Faro, Tavira</t>
  </si>
  <si>
    <t>Faro, Loulé</t>
  </si>
  <si>
    <t>Olhão, Porto, Faro, Póvoa de Varzim, Aveiro, Vila Real</t>
  </si>
  <si>
    <t>Vila do Bispo, Lisboa</t>
  </si>
  <si>
    <t>Peniche, Coruche, Oeiras, Aveiro, Olhão</t>
  </si>
  <si>
    <t>Ansião, Faro, Portimão</t>
  </si>
  <si>
    <t>Olhão, Vila Real, Murtosa</t>
  </si>
  <si>
    <t>Olhão, Faro, Porto, Cantanhede</t>
  </si>
  <si>
    <t>Faro, Beja, Cantanhede</t>
  </si>
  <si>
    <t>Matosinhos, Óbidos, Leiria, Porto, Lisboa, Faro, Guimarães</t>
  </si>
  <si>
    <t>Matosinhos, Porto, Olhão, Aveiro, Alcobaça, Viana do Castelo, Oeiras, Ílhavo, Guimarães, Braga, Murtosa, Lagos, Póvoa de Varzim, Peniche, Maia, Faro, Ovar, Lisboa, Leiria</t>
  </si>
  <si>
    <t>Coimbra, Vendas Novas, Santa Maria da Feira, Silves</t>
  </si>
  <si>
    <t>Lisboa, Amadora, Faro, Albufeira</t>
  </si>
  <si>
    <t>Leiria, Faro, Vila Nova de Gaia</t>
  </si>
  <si>
    <t>Olhão, Porto, Murtosa</t>
  </si>
  <si>
    <t>Leiria, Porto, Lisboa, Alcobaça, Guimarães, Aveiro, Faro, Braga, Salvaterra de Magos, Loulé, Matosinhos, Olhão, Peniche, Santarém, Figueira da Foz, Gondomar, Maia, Montijo</t>
  </si>
  <si>
    <t>Porto, Trofa, Faro</t>
  </si>
  <si>
    <t>Olhão, Porto, Póvoa de Varzim, Matosinhos</t>
  </si>
  <si>
    <t>Olhão, Vila Real</t>
  </si>
  <si>
    <t>Matosinhos, São João da Madeira, Oeiras, Braga, Lisboa, Faro, Porto</t>
  </si>
  <si>
    <t>Matosinhos, Óbidos, Lisboa, Peniche, Oeiras, São João da Madeira, Porto, Braga, Faro, Cascais</t>
  </si>
  <si>
    <t>Loulé, Faro</t>
  </si>
  <si>
    <t>Albufeira; Alcoutim; Aljezur; Castro Marim; Faro; Lagoa; Lagos; Loulé; Monchique; Olhão; Portimão; São Brás de Alportel; Tavira; Vila do Bispo</t>
  </si>
  <si>
    <t>ALG-01-02B7-FEDER-070076</t>
  </si>
  <si>
    <t>ADP - Águas de Portugal Serviços Ambientais, S.A.</t>
  </si>
  <si>
    <t>SARS Control .: Avaliação dos impactos de SARS-CoV-2 no ciclo urbano da água e dos efeitos a jusante em Saúde Pública</t>
  </si>
  <si>
    <t>O SARS Control visa avaliar a eficiência de remoção do vírus SARS-CoV-2 nas ETAR e da sua acumulação nos subprodutos gerados; estudar correlações entre a presença do vírus com outros parâmetros microbiológicos; e avaliar a presença de micropoluentes associados ao combate à COVID-19.</t>
  </si>
  <si>
    <t>ALG-02-0651-FEDER-047955</t>
  </si>
  <si>
    <t>SI-51-2020-09</t>
  </si>
  <si>
    <t>Episódio Radical, Lda.</t>
  </si>
  <si>
    <t>Episódio Radical - Novas Aventuras</t>
  </si>
  <si>
    <t>A Episódio Radical vai investir numa embarcação com carateristicas inovadoras para o mercado de Lagos, promovendo atividades diferenciadoras para os inúmeros turistas que frequentam a zona, procurando contribuir para aumentar a qualidade da oferta de animação turistica do destino.</t>
  </si>
  <si>
    <t>ALG-02-0752-FEDER-047270</t>
  </si>
  <si>
    <t>ALG-02-0752-FEDER-047561</t>
  </si>
  <si>
    <t>ALG-02-0752-FEDER-047577</t>
  </si>
  <si>
    <t>ALG-02-0752-FEDER-047737</t>
  </si>
  <si>
    <t>ALG-02-0752-FEDER-048061</t>
  </si>
  <si>
    <t>ALG-02-0752-FEDER-070962</t>
  </si>
  <si>
    <t>ALG-02-0752-FEDER-070975</t>
  </si>
  <si>
    <t>ALG-02-0752-FEDER-071004</t>
  </si>
  <si>
    <t>ALG-02-0752-FEDER-071038</t>
  </si>
  <si>
    <t>ALG-02-0752-FEDER-071077</t>
  </si>
  <si>
    <t>ALG-02-0752-FEDER-071119</t>
  </si>
  <si>
    <t>ALG-02-0752-FEDER-071130</t>
  </si>
  <si>
    <t>ALG-02-0752-FEDER-071159</t>
  </si>
  <si>
    <t>ALG-02-0752-FEDER-071195</t>
  </si>
  <si>
    <t>ALG-02-0752-FEDER-071357</t>
  </si>
  <si>
    <t>ALG-02-0752-FEDER-071365</t>
  </si>
  <si>
    <t>Eventeam, Lda.</t>
  </si>
  <si>
    <t>Promoção da competitividade da Eventeampor via da internacionalização e da inovação ao nível organizacional e do marketing</t>
  </si>
  <si>
    <t>O projeto tem como objetivo reforçar a presença nos mercados internacionais da EVENTEAM, visando investimentos que induzem o conhecimento dos mercados externos, a prospeção e captação de novos clientes internacionais e a dinamização de ações de promoção e marketing internacional.</t>
  </si>
  <si>
    <t>SPECIALDIMENSION UNIPESSOAL LDA</t>
  </si>
  <si>
    <t>NECTON - COMPANHIA PORTUGUESA DE CULTURAS MARINHAS S.A.</t>
  </si>
  <si>
    <t>SNIDO, UNIPESSOAL LDA</t>
  </si>
  <si>
    <t>GEOFLICKS, LDA</t>
  </si>
  <si>
    <t>Internacionalização SpecialDimension</t>
  </si>
  <si>
    <t>INTERNACIONALIZAÇÂO NECTON 2020-2022</t>
  </si>
  <si>
    <t>SNIDO GLOBAL</t>
  </si>
  <si>
    <t>GEOFLICKS GLOBAL 2020</t>
  </si>
  <si>
    <t>O presente projeto tem como objetivo apresentar o plano de internacionalização da SpecialDimension para os mercados-alvo. Com os investimentos traçados é objetivo da empresa atingir no pós-projeto um índice de exportações de 83% do volume de negócios.</t>
  </si>
  <si>
    <t>Objetiva-se o aumento da presença em mercados externos, através da captação de novos clientes e reforço de notoriedade onde já exporta os seus produtos "sal" e "microalgas" enquadrado na P.I. 3.2 a) nº1 art.40 do RECI especificamente na prioridade 1.3 "Acelerador de Exportações" do aviso 01/SI/2020.</t>
  </si>
  <si>
    <t>O investimento da SNIDO em internacionalização visa o seu poscionamento com a oferta de soluções para smart home e life safety direcionadas para o mercado internacional.</t>
  </si>
  <si>
    <t>O projeto da GEOFLICKS visa promover internacionalmente, em 4 mercados estratégicos, um Sistema Integrado de Marketing Relacional com base numa plataforma que inclui uma APP, Sistema de Gestão, Marketplace e Rede de Afiliados.</t>
  </si>
  <si>
    <t>DENGUN LDA</t>
  </si>
  <si>
    <t>LET'SGO WORLD, LDA</t>
  </si>
  <si>
    <t>GROWIN PORTUGAL, UNIPESSOAL LDA</t>
  </si>
  <si>
    <t>FAVORITWIZARD LDA</t>
  </si>
  <si>
    <t>MISS CAN GOES GLOBAL, LDA</t>
  </si>
  <si>
    <t>SEA4US - BIOTECNOLOGIA E RECURSOS MARINHOS, LDA.</t>
  </si>
  <si>
    <t>DENGUN INTERNATIONAL MARKETS</t>
  </si>
  <si>
    <t>LETS GO WORLD  CONECTAR A COMUNIDADE LUSÓFONA</t>
  </si>
  <si>
    <t>GROWIN -  Gateway to Portugal</t>
  </si>
  <si>
    <t>NEWS MARKETS</t>
  </si>
  <si>
    <t>Miss Can Goes Global</t>
  </si>
  <si>
    <t>Sea4Painternacional ? Comercialização das patentes de um novo analgésico revolucionário de origem marinha</t>
  </si>
  <si>
    <t>A DENGUN, que tem vindo a assumir um posicionamento no mercado internacional, pretende expandir a sua área de atuação a novos mercados e segmentos e promover os seus serviços, especialmente, na área da tecnologia blockchain.</t>
  </si>
  <si>
    <t>A LETS GO WORLD pretende tornar-se na plataforma referência para negócios, estudo e trabalho no estrangeiro para a comunidade lusófona no mundo.</t>
  </si>
  <si>
    <t>A GrowIN Portugal pretende alavancar sua experiência internacional e o uso de tecnologia para tornar-se numa plataforma de negócios única para empresas que vêm para Portugal.</t>
  </si>
  <si>
    <t>A FAVORITWIZARD pretende promover-se no mercado internacional com a prestação de serviços de desenvolvimento na área de computer vision e machine learning.</t>
  </si>
  <si>
    <t>A Miss Can Goes Global foi criada pelo dono da Miss Can e um especialista em marketing e comunicação.
Assim pretende-se criar uma plataforma de e-Comércio para venda de conservas avulso e por subscrição a nível internacional.</t>
  </si>
  <si>
    <t>A Sea4Us é uma empresa especializada na descoberta e no desenvolvimento de novos medicamentos de origem marinha. Com este projecto, pretende-se identificar oportunidades de venda das suas patentes a empresas farmacêuticas multinacionais e iniciar o seu processo de internacionalização.</t>
  </si>
  <si>
    <t>NEONUMY, UNIPESSOAL, LDA.</t>
  </si>
  <si>
    <t>ON PRO TRAVEL SOLUTIONS, S.A.</t>
  </si>
  <si>
    <t>LOYD ROZZO, UNIPESSOAL LDA</t>
  </si>
  <si>
    <t>LIVTC PORTUGAL LDA</t>
  </si>
  <si>
    <t>Internacionalização da empresa Neonumy</t>
  </si>
  <si>
    <t>Internacionalização B2B e B2C</t>
  </si>
  <si>
    <t>Siesta Campers ? International Road trip</t>
  </si>
  <si>
    <t>Reforço de posicionamento da marca nos mercados internacionais actuais na Europa e América do Norte e expansão para novos mercados, nomeadamente ao nível da Ásia Pacífico</t>
  </si>
  <si>
    <t>O projeto de investimento da NeoNumy visa promoção da competitividade da empresa por via da internacionalização e inovação, desenvolvendo ações que promovem o conhecimento de mercados externos, a prospecção e captação de novos clientes internacionais e ações de promoção e de marketing internacional.</t>
  </si>
  <si>
    <t>O projeto tem como objetivo reforçar a presença da empresa em mercados internacionais, através de fatores dinâmicos de competitividade, de forma a promover a aceleração das exportações, a notoriedade e visibilidade internacional da empresa e de Portugal, enquanto destino turístico de eleição.</t>
  </si>
  <si>
    <t>O projeto tem como objetivo reforçar a presença nos mercados internacionais da Siesta Campers, visando investimentos que induzem o conhecimento dos mercados externos, a prospeção e captação de novos clientes internacionais e a dinamização de ações de promoção e marketing internacional.</t>
  </si>
  <si>
    <t>Reforço de posicionamento da marca nos mercados internacionais actuais na Europa e América do Norte e expansão para novos mercados, nomeadamente ao nível da Ásia Pacífico.</t>
  </si>
  <si>
    <t>ALG-03-1203-FEDER-000015</t>
  </si>
  <si>
    <t>ALG-03-1203-FEDER-000018</t>
  </si>
  <si>
    <t>ALG-03-1203-FEDER-000020</t>
  </si>
  <si>
    <t>ALG-03-1203-FEDER-000021</t>
  </si>
  <si>
    <t>ALG-03-1203-FEDER-000030</t>
  </si>
  <si>
    <t>ALG-03-1203-FEDER-000031</t>
  </si>
  <si>
    <t>MUNICÍPIO DE ALBUFEIRA</t>
  </si>
  <si>
    <t>MUNICÍPIO DE OLHÃO</t>
  </si>
  <si>
    <t>MUNICÍPIO DE ALJEZUR</t>
  </si>
  <si>
    <t>Melhoria da Eficiência Energética do Edifício dos Paços do Concelho de Albufeira</t>
  </si>
  <si>
    <t>Melhoria da Eficiência Energética do Estaleiro Municipal de Albufeira</t>
  </si>
  <si>
    <t>Eficiência Energética na Iluminação Pública</t>
  </si>
  <si>
    <t>Eficiência Energética no Edifício das Piscinas Municipais</t>
  </si>
  <si>
    <t>Melhoria da Eficiência Energética das redes de IP da Urbanização de Vale da Telha</t>
  </si>
  <si>
    <t>Eficiência Energética no Edifício Sede Aljezur</t>
  </si>
  <si>
    <t>A operação visa a realização de diversos investimentos no Edificio dos Paços de Concelho de Albufeira de forma a obter a melhoria da sua eficiência energética através da redução dos seus consumos energéticos.</t>
  </si>
  <si>
    <t>A operação visa a realização de diversos investimentos no Estaleiro Municipal de Albufeira da forma a obter a melhoria da sua eficiência energética através da redução dos seus consumos energéticos.</t>
  </si>
  <si>
    <t>O presente procedimento tem por objeto a substituição de 2796 luminárias com tecnologia assente em lâmpadas de descarga de vapor de sódio, empobrecido ou de alta pressão, por luminárias com tecnologia LED no espaço público. Prevendo-se também a instalação de sistema de telegestão a incorporar em todas as novas luminárias. As colunas serão a manter e têm as alturas compreendidas entre os 4 m e 12 m.</t>
  </si>
  <si>
    <t>Este projeto compreende a instalação de isolamento térmico na cobertura, substituição da iluminação interior por iluminação obtida através de tecnologia LED, substituição de unidades de climatização do ar interior e instalação de um sistema fotovoltaico para autoconsumo.</t>
  </si>
  <si>
    <t>A presente candidatura ao CRESC Algarve pretende dotar o Município de Aljezur, na zona de Vale da Telha, de equipamentos de Iluminação Publica mais eficientes, reduzindo de forma significativa os consumos em energia eléctrica</t>
  </si>
  <si>
    <t>A presente candidatura ao CRESC Algarve visa dotar o Edifício Sede da Câmara Municipal de Aljezur de equipamentos de produção de energia (sistema fotovoltaico para autoconsumo), bem como da renovação da envolvente (paredes, cobertura, envidraçados).</t>
  </si>
  <si>
    <t>ALG-06-4234-FSE-000047</t>
  </si>
  <si>
    <t>ASSOCIAÇÃO BETTER FUTURE</t>
  </si>
  <si>
    <t>CAREERS - Oficinas de empregabilidade</t>
  </si>
  <si>
    <t>CAREERS – Oficinas de Empregabilidade é uma solução inovadora, adaptada à realidade portuguesa, com o objetivo de promover o desenvolvimento de competências de gestão da carreira e a aprendizagem ao longo da vida. Com base em ferramentas cientificamente validadas, pretende apoiar e empoderar a população ativa nos processos de exploração/gestão de carreira e de requalificação, antecipando a resposta às mudanças previstas no mercado de trabalho.</t>
  </si>
  <si>
    <t>ALG-06-4740-FSE-000117</t>
  </si>
  <si>
    <t>ALG-06-4740-FSE-000122</t>
  </si>
  <si>
    <t>ALG-06-4740-FSE-000157</t>
  </si>
  <si>
    <t>ALG-40-2020-17</t>
  </si>
  <si>
    <t>SANTA CASA DA MISERICORDIA DE FARO</t>
  </si>
  <si>
    <t>TERTULIA ALGARVIA CENTRO DE CONHECIMENTO EM CULTURA E ALIMENTAÇÃO TRADICIONAL DO ALGARVE</t>
  </si>
  <si>
    <t>SÊ MAIS SÊ MELHOR - ASSOCIAÇÃO PARA A PROMOÇÃO DO POTENCIAL HUMANO</t>
  </si>
  <si>
    <t>Desenvolvimento socioeconómico de base local - +CO3SO Emprego – Empreendedorismo Social (GAL Faro)</t>
  </si>
  <si>
    <t>Gabinete de apoio psicologico a utentes e funcionários da Santa Casa da Misericórdia de Faro</t>
  </si>
  <si>
    <t>O projeto ESCOLA DE CULINÁRIA E VINHOS tem como objetivo central a criação de uma nova valência, com atividade permanente de formação em culinária e vinhos na cidade de Faro.</t>
  </si>
  <si>
    <t>Criar uma iniciativa de inovação social que promova a empregabilidade de jovens em situação (ou em risco) de exclusão social na cidade de Faro. 
Esta iniciativa prevê 3 fases, sendo que decorrerão ao longo do projeto e podem coexistir no mesmo momento, conforme a entrada e a evolução do jovem: #Reach_Out, #(Em)Power_Up, #Go_n_Keep_Up.</t>
  </si>
  <si>
    <t>Infraestruturas e equipamentos sociais e de saúde</t>
  </si>
  <si>
    <t>SANTA CASA DA MISERICORDIA DE S.BRAS DE ALPORTEL</t>
  </si>
  <si>
    <t>ERPI - Terceira Idade - Sta Casa S. Brás de Alportel</t>
  </si>
  <si>
    <t>ALG-06-4842-FEDER-000028</t>
  </si>
  <si>
    <t>A presente candidatura visa realizar uma intervenção transversal a todo o edifício do Lar da Misericórdia de São Brás, conseguindo dessa forma aumentar a sua capacidade, cumprir os normativos legais, tornando-o num espaço moderno, eficiente e seguro para os utentes das três respostas sociais que diretamente beneficiam da sua existência.</t>
  </si>
  <si>
    <t>ALG-07-5470-FSE-000027</t>
  </si>
  <si>
    <t>ALG-70-2020-40</t>
  </si>
  <si>
    <t>Aprendizagem ao longo da vida -</t>
  </si>
  <si>
    <t>Estimular a procura da qualificação, como condição de sucesso do trajeto pessoal e social das pessoas; Contribuir para a orientação técnica e profissionalizante;
Elevar os níveis de qualificação dos/as jovens e adultos/as, de forma a promover o crescimento económico, a empregabilidade, a competitividade e a valorização pessoal e social da população do concelho.</t>
  </si>
  <si>
    <t>ALG-07-5673-FEDER-000020</t>
  </si>
  <si>
    <t>ALG-07-5673-FEDER-000022</t>
  </si>
  <si>
    <t>ALG-07-5673-FEDER-000023</t>
  </si>
  <si>
    <t>ALG-07-5673-FEDER-000024</t>
  </si>
  <si>
    <t>ALG-07-5673-FEDER-000025</t>
  </si>
  <si>
    <t>MUNICÍPIO DE LAGOS</t>
  </si>
  <si>
    <t>Construção da EB1+JI da Vila da Luz</t>
  </si>
  <si>
    <t>EB1 + JI Nº4 de Olhão (Requalificação e Ampliação)</t>
  </si>
  <si>
    <t>Escola EB 23 Prof.ª Diamantina Negrão - Albufeira (Remodelação e Ampliação)</t>
  </si>
  <si>
    <t>EB1 de Fontainhas - Albufeira (Remodelação e Ampliação)</t>
  </si>
  <si>
    <t>Escolas EB1/JI Quelfes, EB1 Brancanes, EB1 Nº1 Pechão e JI de Pechão (Modernização e Ampliação)</t>
  </si>
  <si>
    <t>A construção da nova EB1+JI da Vila da Luz, está enquadrada na tipologia da operação no âmbito do presente aviso, onde são passíveis de financiamento as operações que visam investimentos em infraestruturais e equipamentos no 1º Ciclo e pré-escolar para acabar com o regime duplo, garantindo uma sala de aula para cada turma, e criando melhores condições para a comunidade escolar.</t>
  </si>
  <si>
    <t>Com este investimento o Município responderá às necessidades sentidas, oferecendo mais um equipamento constituído por um edifício, que poderá ser desfrutado pela comunidade escolar. Disponibilizará ainda oito salas de aula completamente reestruturadas, com climatização, possibilitando mais conforto e segurança aos nossos alunos.</t>
  </si>
  <si>
    <t>A operação visa a intervenção na Escola EB 2,3 Prof. ª Diamantina Negrão, com vista à remodelação, modernização e ampliação das suas instalações e das condições de ensino.</t>
  </si>
  <si>
    <t>A operação visa a intervenção na escola EB 1 de Fontainhas, com vista à remodelação e ampliação das suas instalações e das condições de ensino.</t>
  </si>
  <si>
    <t>As intervenções a realizar abrangem os edifícios existentes, enquadrando-se no Programa Nacional de Requalificação de Rede do 1º Ciclo do Ensino Básico e da Educação Pré-escolar, prevista na Carta Educativa do Concelho, devidamente homologada pela Exª Sr.ª Ministra da Educação, em 27/03/2007.
Com estes investimentos o Município responderá às necessidades sentidas, oferecendo equipamentos requalificados e modernizados.</t>
  </si>
  <si>
    <t>PI 11.1</t>
  </si>
  <si>
    <t>Formação dos trabalhadores da AP</t>
  </si>
  <si>
    <t>ALG-63-2020-34</t>
  </si>
  <si>
    <t>COMISSÃO DE COORDENAÇÃO E DESENVOLVIMENTO REGIONAL DO ALGARVE</t>
  </si>
  <si>
    <t>LAGOS-EM-FORMA - GESTÃO DESPORTIVA, E.M., S.A.</t>
  </si>
  <si>
    <t>CENTRO HOSPITALAR UNIVERSITÁRIO DO ALGARVE, E.P.E.</t>
  </si>
  <si>
    <t>Formação dos trabalhadores da AP - Formação Profissional para a Administração Pública</t>
  </si>
  <si>
    <t>ALG-08-5763-FSE-000002</t>
  </si>
  <si>
    <t>ALG-08-5763-FSE-000003</t>
  </si>
  <si>
    <t>ALG-08-5763-FSE-000004</t>
  </si>
  <si>
    <t>Formação e capacitação para alavancar os objetivos preconizados nos projetos de reengenharia, simplificação e  inovação em curso, de componente mais física, com vista ao aumento da eficiência e da qualidade dos serviços prestados. Implementação de modelos de gestão em que se alia as mudanças tecnológicas com a sustentabilidade ambiental.</t>
  </si>
  <si>
    <t>A Lagos Em Forma, EM, pretende desenvolver um projeto de formação, com o objetivo de reforçar a competência dos seus colaboradores, tendo em vista o aumento da eficiência na prestação do serviço público e na melhoria da qualidade do atendimento e dos seus processos internos organizacionais.</t>
  </si>
  <si>
    <t>A modernização do CHUA e dos serviços prestados, devem contribuir para a melhoria da qualidade de vida dos cidadãos, sendo essencial a prestação de um serviço eficiente e eficaz. Para este propósito é necessária uma Administração qualificada, competente e motivada. Nesse sentido, importa promover a qualificação e a motivação dos colaboradores do CHUA, garantindo a valorização da sua evolução profissional e pessoal.</t>
  </si>
  <si>
    <t>ASSOCIAÇÃO PARA O ESTUDO DA DIABETES MELLITUS E APOIO AO DOENTE DIABÉTICO DO ALGARVE</t>
  </si>
  <si>
    <t>O presente projeto pretende dar uma resposta inovadora no âmbito das reformas dos serviços sociais e de saúde, através da realização de ações de sensibilização, capacitação, e informação que permitirão prevenir comportamentos de risco, bem como constituir um espaço privilegiado para o debate de temas atuais e de desafios que se colocam nas várias comorbilidades, incluindo a diabetes.</t>
  </si>
  <si>
    <t>ALG-06-4538-FSE-000015</t>
  </si>
  <si>
    <r>
      <t xml:space="preserve">Lisboa, </t>
    </r>
    <r>
      <rPr>
        <b/>
        <sz val="10"/>
        <rFont val="Arial"/>
        <family val="2"/>
      </rPr>
      <t>Faro</t>
    </r>
    <r>
      <rPr>
        <sz val="10"/>
        <rFont val="Arial"/>
        <family val="2"/>
      </rPr>
      <t>, Vila Nova de Gaia, Coimbra, Braga, Vila Real, Sesimbra</t>
    </r>
  </si>
  <si>
    <t>ALG-02-0752-FEDER-071614</t>
  </si>
  <si>
    <t>ALG-02-0752-FEDER-072533</t>
  </si>
  <si>
    <t>ALG-02-0752-FEDER-072569</t>
  </si>
  <si>
    <t>ALG-02-0752-FEDER-072576</t>
  </si>
  <si>
    <t>ALG-02-0752-FEDER-072617</t>
  </si>
  <si>
    <t>ALG-02-0752-FEDER-072626</t>
  </si>
  <si>
    <t>ALG-02-0752-FEDER-072675</t>
  </si>
  <si>
    <t>SI-52-2018-25</t>
  </si>
  <si>
    <t>ALG-02-08B9-FEDER-068800</t>
  </si>
  <si>
    <t>ALG-03-1203-FEDER-000017</t>
  </si>
  <si>
    <t>ALG-03-1203-FEDER-000022</t>
  </si>
  <si>
    <t>ALG-03-1203-FEDER-000024</t>
  </si>
  <si>
    <t>ALG-03-1203-FEDER-000025</t>
  </si>
  <si>
    <t>ALG-03-1203-FEDER-000026</t>
  </si>
  <si>
    <t>ALG-03-1203-FEDER-000027</t>
  </si>
  <si>
    <t>ALG-03-1406-FEDER-000003</t>
  </si>
  <si>
    <t>ALG-03-1406-FEDER-000012</t>
  </si>
  <si>
    <t>ALG-03-1406-FEDER-000013</t>
  </si>
  <si>
    <t>ALG-04-2114-FEDER-000075</t>
  </si>
  <si>
    <t>ALG-04-2114-FEDER-000079</t>
  </si>
  <si>
    <t>ALG-14-2018-32</t>
  </si>
  <si>
    <t>ALG-14-2020-15</t>
  </si>
  <si>
    <t>ALG-04-2316-FEDER-000049</t>
  </si>
  <si>
    <t>ALG-04-2316-FEDER-000050</t>
  </si>
  <si>
    <t>ALG-04-2316-FEDER-000051</t>
  </si>
  <si>
    <t>ALG-16-2020-11</t>
  </si>
  <si>
    <t>MUNICIPIO DE LOULE</t>
  </si>
  <si>
    <t>Requalificação do Espaço Público de Logradouro Junto ao Centro Autárquico, em Quarteira</t>
  </si>
  <si>
    <t>Musealização dos Banhos Islâmicos e Espaço de Animação Adjacente</t>
  </si>
  <si>
    <t>Recuperação do Edifício do Atlético para Uso Cultural e Artístico</t>
  </si>
  <si>
    <t>ALG-05-3321-FSE-000043</t>
  </si>
  <si>
    <t>ALG-05-3321-FSE-000044</t>
  </si>
  <si>
    <t>ALG-05-3321-FSE-000046</t>
  </si>
  <si>
    <t>ALG-05-3321-FSE-000048</t>
  </si>
  <si>
    <t>ALG-05-3321-FSE-000049</t>
  </si>
  <si>
    <t>ALG-05-3321-FSE-000052</t>
  </si>
  <si>
    <t>ALG-05-3321-FSE-000056</t>
  </si>
  <si>
    <t>ALG-21-2020-39</t>
  </si>
  <si>
    <t>NEW LIGHT PICTURES LDA</t>
  </si>
  <si>
    <t>B16, UNIPESSOAL LDA</t>
  </si>
  <si>
    <t>LEILA REAL, UNIPESSOAL LDA</t>
  </si>
  <si>
    <t>NINE FINGER TECHNOLOGIES &amp; HOME DESIGN, UNIPESSOAL LDA</t>
  </si>
  <si>
    <t>LUÍS M. SOUSA &amp; CLÁUDIO SOUSA, LDA</t>
  </si>
  <si>
    <t>SONHA PENSA IMAGINA COMUNICA, LDA</t>
  </si>
  <si>
    <t>WEO, UNIPESSOAL LDA</t>
  </si>
  <si>
    <t>Criação de emprego por conta própria e apoio à criação de empresas - AG - Urbano</t>
  </si>
  <si>
    <t>ALG-05-3928-FEDER-000042</t>
  </si>
  <si>
    <t>ALG-05-3928-FEDER-000044</t>
  </si>
  <si>
    <t>ALG-05-3928-FEDER-000045</t>
  </si>
  <si>
    <t>ALG-05-3928-FEDER-000049</t>
  </si>
  <si>
    <t>ASSOCIAÇÃO IN LOCO, DE INTERVENÇÃO, FORMAÇÃO E ESTUDOS PARA O DESENVOLVIMENTO LOCAL</t>
  </si>
  <si>
    <t>FUNDAÇÃO MANUEL VIEGAS GUERREIRO</t>
  </si>
  <si>
    <t>VICENTINA - ASSOCIAÇÃO PARA O DESENVOLVIMENTO DO SUDOESTE</t>
  </si>
  <si>
    <t>MUNICIPIO DE TAVIRA</t>
  </si>
  <si>
    <t>+ ALGARVE - Um estilo de vida mediterrânico</t>
  </si>
  <si>
    <t>Valorização e Aproveitamento da Floresta Mediterrânica, o caso do concelho de Loulé</t>
  </si>
  <si>
    <t>Rede Regional de Mercados Locais – Requalificação, Gestão e Dinamização - 3.ª fase</t>
  </si>
  <si>
    <t>A Dieta Mediterrânica nos territórios de Baixa Densidade</t>
  </si>
  <si>
    <t>Envolvendo os empresários e entidades da RDM ligados ao Produto Local, Artesanato, Alojamento, Património, Restauração e Atividades e Eventos, pretende-se valorizar os produtos e serviços que o Algarve da baixa densidade tem para oferecer, promovendo o que de melhor faz nesta região a nível regional, nacional e internacional, oferecendo aos participantes e visitantes da mostra “+ALGARVE” experiências vivas do estilo de vida mediterrânico.</t>
  </si>
  <si>
    <t>O projeto analisará o sistema ecológico identificado como a floresta mediterrânica, evidenciando as suas componentes ambientais, produtivas e de interesse público coletivo. Os resultados do projeto apontam para a proposta de soluções destinadas à revitalização socioeconómica e ambiental deste sistema, traduzidas em adequadas politicas públicas e com capacidade de inverter o seu abandono. A área de estudo será o concelho de Loulé.</t>
  </si>
  <si>
    <t>Lagos; Olhão</t>
  </si>
  <si>
    <t>A operação engloba ações que têm como objetivo proporcionar iniciativas que integrem os valores da Dieta Mediterrânica enquanto Património Cultural Imaterial da Humanidade e que sejam potenciadoras de atrair visitantes ao território, levando a uma maior coesão territorial destas zonas de baixa densidade e que permitam diminuir o fosso entre o litoral e o interior.</t>
  </si>
  <si>
    <t>ALG-06-4233-FSE-000005</t>
  </si>
  <si>
    <t>ALG-33-2020-46</t>
  </si>
  <si>
    <t>ALTO COMISSARIADO PARA AS MIGRAÇÕES, I.P.</t>
  </si>
  <si>
    <t>O atual modelo do PE, resulta da RCM nº 71/2020 de 15 de setembro e tem como missão promover a integração social, a igualdade de oportunidades na educação e no emprego, o combate à discriminação social, a participação cívica e o reforço da coesão social e destina -se a todas as crianças e jovens, particularmente as provenientes de contextos com vulnerabilidade socioeconómica.</t>
  </si>
  <si>
    <t>ALG-06-4740-FSE-000096</t>
  </si>
  <si>
    <t>ALG-06-4740-FSE-000102</t>
  </si>
  <si>
    <t>ALG-06-4740-FSE-000103</t>
  </si>
  <si>
    <t>ALG-06-4740-FSE-000107</t>
  </si>
  <si>
    <t>ALG-06-4740-FSE-000108</t>
  </si>
  <si>
    <t>ALG-06-4740-FSE-000109</t>
  </si>
  <si>
    <t>ALG-06-4740-FSE-000115</t>
  </si>
  <si>
    <t>ALG-06-4740-FSE-000119</t>
  </si>
  <si>
    <t>ALG-06-4740-FSE-000121</t>
  </si>
  <si>
    <t>ALG-06-4740-FSE-000129</t>
  </si>
  <si>
    <t>ALG-06-4740-FSE-000133</t>
  </si>
  <si>
    <t>ALG-06-4740-FSE-000139</t>
  </si>
  <si>
    <t>ALG-06-4740-FSE-000143</t>
  </si>
  <si>
    <t>ALG-06-4740-FSE-000144</t>
  </si>
  <si>
    <t>ALG-06-4740-FSE-000145</t>
  </si>
  <si>
    <t>ALG-06-4740-FSE-000149</t>
  </si>
  <si>
    <t>ALG-06-4740-FSE-000150</t>
  </si>
  <si>
    <t>ALG-06-4740-FSE-000151</t>
  </si>
  <si>
    <t>ALG-06-4740-FSE-000153</t>
  </si>
  <si>
    <t>ALG-06-4740-FSE-000154</t>
  </si>
  <si>
    <t>ALG-06-4740-FSE-000155</t>
  </si>
  <si>
    <t>ALG-06-4740-FSE-000159</t>
  </si>
  <si>
    <t>ALG-06-4740-FSE-000164</t>
  </si>
  <si>
    <t>ALG-06-4740-FSE-000172</t>
  </si>
  <si>
    <t>ALG-06-4740-FSE-000176</t>
  </si>
  <si>
    <t>ALG-40-2020-24</t>
  </si>
  <si>
    <t>AIVC, CONTABILIDADE &amp; CONSULTORIA, UNIPESSOAL LDA</t>
  </si>
  <si>
    <t>SABORES DE ALCOUTIM, UNIPESSOAL LDA</t>
  </si>
  <si>
    <t>ALG-40-2020-19</t>
  </si>
  <si>
    <t>ANGELO MIGUEL DOS SANTOS RAMOS FALEIRO</t>
  </si>
  <si>
    <t>ALG-40-2020-23</t>
  </si>
  <si>
    <t>COBEAL LDA</t>
  </si>
  <si>
    <t>DESTACAR IMAGEM - CLÍNICA DENTÁRIA LDA</t>
  </si>
  <si>
    <t>TOMORROW'S CAPRICE, LDA</t>
  </si>
  <si>
    <t>OLGA MARIA TEIXEIRA AMARAL LUDOVICO</t>
  </si>
  <si>
    <t>Desenvolvimento socioeconómico de base local - +CO3SO Emprego Interior (GAL Terras do Baixo Guadiana)</t>
  </si>
  <si>
    <t>Desenvolvimento socioeconómico de base local - +CO3SO Emprego Urbano (GAL IN LOCO)</t>
  </si>
  <si>
    <t>Desenvolvimento socioeconómico de base local - +CO3SO Emprego Urbano (GAL Terras do Baixo Guadiana)</t>
  </si>
  <si>
    <t>Contratação de posto de trabalho para escritório de contabilidade.</t>
  </si>
  <si>
    <t>A ampliação do estabelecimento permite dispor de mais 62 lugares sentados, o que o torna o restaurante com maior capacidade do concelho de Alcoutim, com 158 lugares sentados. 
O estabelecimento continuará a apostar nos pratos regionais à base de produtos locais como, caça, peixe do rio, borrego, cabrito, acompanhados de vinhos da região.</t>
  </si>
  <si>
    <t>O promotor tem a certificação de coordenador de Instalação, comercialização e manutenção de equipamentos e sistemas de segurança contra incêndios (registo nº180 ANEPC) que lhe permite manusear e comercializar por exemplo, cartéis, bocas de incêndio, extintores, centrais contra incêndios, etc..
A empresa dispõe de 2 viaturas ligeiras comerciais totalmente equipadas para prestar serviços nas instalações dos clientes (oficinas móveis certificadas)</t>
  </si>
  <si>
    <t>Projecto de empreendedorismo, com expansão de nova unidade empresarial, apostada na admissão de cinco postos de trabalho.</t>
  </si>
  <si>
    <t>A empresa foi criada em 2010, com capitais próprios, sendo uma sociedade por quotas, têm como atividade principal a vertente da medicina dentária. Neste momento conta já com 2 clinicas abertas em diferentes locais e uma carteira de clientes a ascender aos quinze mil. Está programada a abertura, em outubro do presente, da nova clinica na freguesia de São Sebastião.</t>
  </si>
  <si>
    <t>A presente candidatura tem como objetivo a criação de uma nova atividade para a expansão da TOMORROW´S CAPRICE, nomeadamente através da contratação de 1 colaborador altamente qualificado para o desenvolvimento de um serviço de promoção de saúde e bem-estar habitacional na região do Algarve. Adicionalmente, serão realizados os investimentos necessários para a apresentação desta nova atividade ao mercado, nomeadamente através dos meios digitais.</t>
  </si>
  <si>
    <t>A operação consiste na ampliação dos recursos humanos disponíveis no alojamento designado por Casas D'aldeia.</t>
  </si>
  <si>
    <t>CONSTRORITMO LDA</t>
  </si>
  <si>
    <t>ALG-40-2020-36</t>
  </si>
  <si>
    <t>INTERNATIONAL SURF SCHOOL, LDA</t>
  </si>
  <si>
    <t>Desenvolvimento socioeconómico de base local - +CO3SO Emprego Interior (GAL ADERE 2020)</t>
  </si>
  <si>
    <t>A empresa presta atualmente serviços de construção civil como remodelações, manutenções, pinturas e também construções de raiz. 
A empresa desenvolve a sua atividade na zona do Algarve Central, principalmente nos concelhos de Loulé e S. Brás de Alportel.
Em termos de recursos humanos a empresa tem atualmente ao seu serviço, o sócio gerente (área de gestão da empresa), 2 pedreiros e 1 servente.</t>
  </si>
  <si>
    <t>Nova oferta numa escola de surf: “cursos de surf personalizados” de 3 ou 5 dias, com criação de dois postos de trabalho, com contratos sem termo.
São cursos disponíveis para um máximo de 4 alunos, que serão adaptados ao nível técnico de cada um e terão um acompanhamento bastante personalizado não apenas a nível do surf mas também, da promoção da nossa região a nível natural, histórico e cultural.</t>
  </si>
  <si>
    <t>LAURA DANIELA RODRIGUES SILVA</t>
  </si>
  <si>
    <t>AUTOCONTREIRAS, LDA</t>
  </si>
  <si>
    <t>RGPD CONSULTORES, LDA</t>
  </si>
  <si>
    <t>SALVAQUÁTICO, LDA</t>
  </si>
  <si>
    <t>JOANA MARTINS FILIPE</t>
  </si>
  <si>
    <t>ISABEL MARIA PEREIRA CUSTODIO</t>
  </si>
  <si>
    <t>Latitudes Boémias Unipessoal Lda</t>
  </si>
  <si>
    <t>ALG-40-2020-18</t>
  </si>
  <si>
    <t>GLORIA CRISTINA SOLANGE ONGARO</t>
  </si>
  <si>
    <t>CARLOS SANTOS GONÇALVES, UNIPESSOAL LDA</t>
  </si>
  <si>
    <t>FISCALNEXE, UNIPESSOAL LDA</t>
  </si>
  <si>
    <t>VISUALBIT - SISTEMAS INFORMÁTICOS UNIPESSOAL, LDA</t>
  </si>
  <si>
    <t>YOUR YMPEC BUSINESS SOLUTIONS, LDA</t>
  </si>
  <si>
    <t>Desenvolvimento socioeconómico de base local - +CO3SO Emprego Interior (GAL IN LOCO)</t>
  </si>
  <si>
    <t>A Operação tem como objetivo melhorar e diversificar a atividade de venda ambulante , desenvolvida pela "A Nova Crepeira", através da introdução de melhorias no processo de confecção de crepes artesanais, servidos aos clientes a partir uma carrinha Volkswagen-Pão de forma de 1972. Paralelamente pretende diversificar a atividade através da oferta de novos produtos e serviços, com o objectivo de captar novos mercados/clientes.</t>
  </si>
  <si>
    <t>Operação de criação liquida de emprego (criação de 3 novos postos de trabalho), e de reforço da capacidade produtiva da empresa.</t>
  </si>
  <si>
    <t>O presente projeto faz parte integrante do projeto empresarial da RGPD Consultores em cimentar a sua área de atuação, nomeadamente reforçando a sua capacidade de inovação (ferramenta “DPIA as a Service”) e operacional, nomeadamente nas atividades de formação, consultadoria e estudos relacionadas com a proteção de dados, cibersegurança e gestão, e incrementar a sua área de negócio associada à exploração de ALs, pela contratação de 2 RHs.</t>
  </si>
  <si>
    <t>Operação de criação liquida de emprego, consolidada pela criação de 2 novos postos de trabalho), e de reforço da capacidade interna da empresa.</t>
  </si>
  <si>
    <t>Este projecto permite o desenvolvimento local do território onde se insere na medida em que se trata de um projecto de produção artesanal e de promoção e comercialização de produtos locais, incorporando as TIC, criatividade e inovação na valorização dos seus recursos e impulsionando o consumo de produtos locais (artesanato e produtos agro-alimentares locais) através de uma rede local de parceiros com quem trabalha.</t>
  </si>
  <si>
    <t>O projeto da Empresária Isabel Maria Pereira Custódio pretende criar um posto de trabalho em Vaqueiros, concelho de Alcoutim, considerado um dos concelhos mais desfavorecidos do Algarve. A criação do negócio e do posto de trabalho irá permitir implementar uma boa cadeia de valor, desenvolver serviços diferenciadores utilizando produtos locais para resposta a necessidades locais, combater a exclusão social e fixar pessoas no interior algarvio.</t>
  </si>
  <si>
    <t>A Operação consiste na candidatura ao  +CO3SO emprego Interior - aviso N.º ALG 40-2020-36 +CO3SO.
Criamos a PME - Latitudes Boémias Unipessoal Lda, que irá actuar na área da restauração que será a entidade beneficiadora. Pretendemos criar 3 postos de trabalho, para pessoas em estado de carência nomeadamente desempregados.
Englobamos a valorização e exploração de recursos endógenos com respeito pelos valores ambientais, patrimoniais e culturais</t>
  </si>
  <si>
    <t>Dinamizaçao e promoçao por tramite da plataforma digital www.algarvefoodexperience.com, de uma selecção de experiências culinárias e gastronómicas de topo de gama para pequenos grupos, que valorizem a qualidade dos produtos locais através de um conhecimento profundo das matérias-primas, desenvolvida em parceira com actores locais fortemente radicados no Algarve. </t>
  </si>
  <si>
    <t>A empresa CARLOS SANTOS GONÇALVES, UNIPESSOAL LDA foi constituída em 2020 em Boliqueime com uma oferta de serviços, no segmento B2B, de Gestão e Arquivo Documental e Consultoria empresarial para a Transformação Digital. Pretende contratar 3 colaboradores para as funções de OPERADOR DE DIGITALIZAÇÃO (2) e um GESTOR DE INFORMAÇÃO, essenciais ao início de operações da empresa.</t>
  </si>
  <si>
    <t>Pretende-se criar 3 postos de trabalho nas áreas dos serv. administ., contab. e consultadoria para negócios e gestão, por forma a dotar a Fiscalnexe de melhores competências de apoio aos clientes. Reforçar as suas capacidade de comunicação, promoção e venda dos serviços, através da expansão e diversificação dos mesmos, criando uma valência na área administrativa e de apoio às empresas, complementando assim um serviço de excelência aos clientes.</t>
  </si>
  <si>
    <t>A empresa Visualbit, Lda é uma empresa constituída em 2010, que tem como actividade a  comercialização de equipamento informático, hardware e software.  O promotor através do presente projecto pretende criar dois postos de trabalho para a área do desenvolvimento de software e para o novo canal de vendas on-line da empresa.</t>
  </si>
  <si>
    <t>Criação de equipa que altere o paradigma da relação entre negócios e contabilidade, rentabilizando o valor dos dados e aumentando a eficiência do processo de aquisição de conhecimento destes, através do desenvolvimento de um novo produto de BI, para reporting e controlo de negócios, direcionado a MPE, com ligação automática a dados contabilísticos. Produto escalável, acessivel, verticalizado por setor, simples e económico na sua adopção.</t>
  </si>
  <si>
    <t>ALG-40-2020-32</t>
  </si>
  <si>
    <t>SARA MARCELINO UNIPESSOAL LDA</t>
  </si>
  <si>
    <t>JOÃO MIGUEL GONÇALVES SIMÃO</t>
  </si>
  <si>
    <t>RELVAS,NUNES &amp; LUZ LDA</t>
  </si>
  <si>
    <t>ALG-40-2020-35</t>
  </si>
  <si>
    <t>JORGE MIGUEL CAMEIRA SANTOS</t>
  </si>
  <si>
    <t>Desenvolvimento socioeconómico de base local -  +CO3SO Emprego Urbano (GAL Silves Cidade 2020)</t>
  </si>
  <si>
    <t>Desenvolvimento socioeconómico de base local - ADERE 2020 - Urbano</t>
  </si>
  <si>
    <t>Capacitação/criação de uma nova empresa para uma atuação competitiva e diferenciada no mercado onde opera, através da criação do próprio negócio e emprego e a contratação de mais um recurso humano para o correto desenvolvimento da atividade da empresa.</t>
  </si>
  <si>
    <t>O projeto consta da criação de uma microempresa no setor turístico. Tem como objetivo desenvolver um projeto integrado, com a exploração de algumas áreas e ofertas distintas, nomeadamente a organização de atividades diversas de animação turística ligadas à natureza, cultura, saberes, história e modos de vida da comunidade local no século passado e alojamento local. Como complemento, inclui ainda o ensino de inglês via internet.</t>
  </si>
  <si>
    <t>A Relvas Nunes e Luz Lda. (RNL) é uma empresa de construção civil e obras públicas, constituída em 1975 em São Brás de Alportel. Com 4 décadas a atuar na região do Algarve, pretende expandir a sua atividade através da aquisição de know-how interno, modernização dos meios técnicos e a melhoria dos processos de trabalho – objetivos a alcançar com o reforço da equipa (3 novos colaboradores) e novos equipamentos, maquinaria e softwares de trabalho.</t>
  </si>
  <si>
    <t>Criação do próprio emprego, associado a um projeto de transição de uma unidade de rendimento de subsistência por via da refuncionalização da mesma, com geração de adequado rendimento e receita fiscal, para uma unidade de prestação de serviços (ensino de equídeos e formação equestre dos respectivos proprietários, envolvendo o melhoramento, reestruturação e modernização de estruturas físicas existentes.</t>
  </si>
  <si>
    <t>PI 9.8</t>
  </si>
  <si>
    <t>Regeneração socioeconómica e física de comunidades e zonas desfavorecidas</t>
  </si>
  <si>
    <t>ALG-43-2018-27</t>
  </si>
  <si>
    <t>Beneficiação dos Parques Infantis dos Bairros Desfavorecidos: Bela Fria, Porta Nova e Atalaia</t>
  </si>
  <si>
    <t>ALG-06-4943-FEDER-000001</t>
  </si>
  <si>
    <t>Requalificação do Espaço Público (Rua Filarmónica 1º de Maio/Rua da Cooperativa CHESGAL)</t>
  </si>
  <si>
    <t>ALG-06-4943-FEDER-000002</t>
  </si>
  <si>
    <t>PI .8</t>
  </si>
  <si>
    <t>A operação refere-se à reabilitação de três parques infantis localizados em bairros desfavorecidos que se encontram encerrados ou degradados sem condições de segurança. O parque infantil da Atalaia está encerrado pretendendo-se a sua reabertura. O parque da Bela Fria encontra-se degradado e desajustado à atualidade. O parque da Porta Nova para além de necessitar de obras de reabilitação pretende-se colocar junto ao mesmo uma área de fitness.</t>
  </si>
  <si>
    <t>A ação pretende a regeneração física do espaço público central a um conjunto de Bairros Sociais, conferindo melhor qualidade ao espaço público, criando condições para a utilização desta zona como área de bem-estar e lazer multigeracional, circulação pedonal, e espaço para o desenvolvimento de atividades culturais e desportivas, contribuindo para a regeneração social e económica, promovendo a inclusão e coesão social da população desfavorecida.</t>
  </si>
  <si>
    <t>ALG-07-5571-FSE-000007</t>
  </si>
  <si>
    <t>ALG-07-5571-FSE-000008</t>
  </si>
  <si>
    <t>ALG-07-5571-FSE-000009</t>
  </si>
  <si>
    <t>ALG-71-2020-45</t>
  </si>
  <si>
    <t>TURISMO DE PORTUGAL I.P.</t>
  </si>
  <si>
    <t>Ensino profissional para jovens -</t>
  </si>
  <si>
    <t>O Plano de formação proposto vai ao encontro das reais necessidades do sector do Turismo, Hotelaria e Restauração, designadamente da formação de quadros intermédios, destacando-se:
- Taxa de conclusão de 82% do total dos alunos inscritos no ano letivo de 2018/2019.
Taxa de atividade registada em 2019 é de 92%, correspondendo a 73%  de alunos empregados e 19% de alunos que prosseguiram estudos.</t>
  </si>
  <si>
    <t>O Plano de formação proposto vai ao encontro das reais necessidades do sector do Turismo, Hotelaria e Restauração, designadamente da formação de quadros intermédios, destacando-se:
- Taxa de conclusão de 64% do total dos alunos inscritos no ano lectivo de 2017/2018.
- Taxa de atividade registada em 2019 de 92%, correspondendo a 73%  a alunos empregados e 19% a alunos que prosseguiram estudos.</t>
  </si>
  <si>
    <t>O Plano de formação proposto vai ao encontro das reais necessidades do setor do Turismo, Hotelaria e Restauração, designadamente da formação de quadros intermédios, destacando-se:
- Taxa de conclusão de 80% do total dos alunos inscritos no ano lectivo de 2017/2018.
Taxa de atividade registada em 2019 de 100%, correspondendo a 100% de alunos empregados e 0% a alunos que prosseguiram estudos.</t>
  </si>
  <si>
    <t>ALG-07-5673-FEDER-000027</t>
  </si>
  <si>
    <t>ALG-07-5673-FEDER-000028</t>
  </si>
  <si>
    <t>ALG-73-2020-14</t>
  </si>
  <si>
    <t>MUNICIPIO DE S. BRAS DE ALPORTEL</t>
  </si>
  <si>
    <t>Remoção de Fibrocimento - EB23 Bernardo de Passos</t>
  </si>
  <si>
    <t>Remoção de Fibrocimento - ES José Belchior Viegas</t>
  </si>
  <si>
    <t>A concretização da candidatura relativa à remoção de fibrocimento na cobertura da Escola Poeta bernardo de Passos pretende alcançar melhores condições para todos os utentes, permitindo cumprir as normativas nacionais no que diz respeito à proibição de utilização de fibras de amianto. A candidatura em causa apenas apresenta a componente Construções Diversas.</t>
  </si>
  <si>
    <t>A concretização da candidatura relativa à remoção de fibrocimento na cobertura da Escola Secundária José Belchior Viegas  pretende alcançar melhores condições para todos os utentes, permitindo cumprir as normativas nacionais no que diz respeito à proibição de utilização de fibras de amianto. A candidatura em causa apenas apresenta a componente Construções Diversas.</t>
  </si>
  <si>
    <t>UNIVERSIDADE DO ALGARVE</t>
  </si>
  <si>
    <t>REGIÃO DE TURISMO DO ALGARVE</t>
  </si>
  <si>
    <t>ALG-08-5763-FSE-000006</t>
  </si>
  <si>
    <t>ALG-08-5763-FSE-000007</t>
  </si>
  <si>
    <t>O projeto QUALIFICA + UALG tem como objetivo estratégico a capacitação institucional dos recursos humanos da Universidade do Algarve, através de um conjunto de ações de formação distribuídas pelas mais diversificadas áreas. Assim a Universidade do Algarve prevê potenciar a modernização administrativa da instituição, reforçando competências dos seus recursos humanos para assegurar a transição para a digitalização dos seus serviços.</t>
  </si>
  <si>
    <t>A presente operação aposta fortemente na capacitação dos trabalhadores da Região de Turismo do Algarve, promovendo a formação especifica e direcionada em áreas como a inovação ou a tecnologia digital e pretende ser impactante na economia da região e do país.</t>
  </si>
  <si>
    <t>Assistência Técnica CIG/OI</t>
  </si>
  <si>
    <t>ALG-09-6177-FEDER-000015</t>
  </si>
  <si>
    <t>Implementação das ações relacionadas com o planeamento, gestão, acompanhamento, controlo, avaliação, monitorização, informação e divulgação da dotação atribuída à CIG pelo CRESC Algarve, no âmbito do Contrato de Delegação de Competências celebrado entre as duas entidades e que confere à CIG a qualidade de Organismo Intermédio.</t>
  </si>
  <si>
    <t>WE SPORT IT, LDA</t>
  </si>
  <si>
    <t>EM JOGO LÁ FORA</t>
  </si>
  <si>
    <t>A WSI, LDA é proprietária da plataforma  EMJOGO.PT que irá posicionar no mercado internacional, através de uma estratégia abrangente que inclui a contratação de recursos qualificados e a realização de ações de prospeção e marketing digital.</t>
  </si>
  <si>
    <t>LABPRINT, UNIPESSOAL LDA</t>
  </si>
  <si>
    <t>FRILAGOS - ELECTRICIDADE REFRIGERAÇÃO E CLIMATIZAÇÃO, UNIPESSOAL, LDA</t>
  </si>
  <si>
    <t>HIPÓTESE ORIGINAL, LDA</t>
  </si>
  <si>
    <t>DROMEDÁRIO-ACTIVIDADES HOTELEIRAS, UNIPESSOAL LDA</t>
  </si>
  <si>
    <t>WOW FOODS, UNIPESSOAL, LDA</t>
  </si>
  <si>
    <t>RUJOPA - ACTIVIDADES MARÍTIMO-TURÍSTICAS, UNIPESSOAL LDA</t>
  </si>
  <si>
    <t>MAR SALADO MONTE GORDO, LDA</t>
  </si>
  <si>
    <t>LABPRINT - Diagnóstico de internacionalização e prospeção internacional</t>
  </si>
  <si>
    <t>FRILAGOS - Oportunidades de internacionalização</t>
  </si>
  <si>
    <t>PRIME SAFETY -  Diagnóstico de internacionalização e prospeção internacional</t>
  </si>
  <si>
    <t>DROMEDARIO SAGRES - Oportunidades de Internacionalização</t>
  </si>
  <si>
    <t>WOW FOODS INTERNATIONAL</t>
  </si>
  <si>
    <t>RUJOPA - Oportunidades de Internacionalização</t>
  </si>
  <si>
    <t>MAR SALGADO - Oportunidades de Internacionalização</t>
  </si>
  <si>
    <t>Este projeto de investimento visa a internacionalização dos serviços da LABPRINT, empresa que atua na área da publicidade, mobiliário para hotelaria e também irá desenvolver uma linha de produtos para proteção individual na área hospitalar (no âmbito do COVID).</t>
  </si>
  <si>
    <t>A FRILAGOS, presente no mercado há 27 anos, pretende contratar uma consultoria especializada para realizar um diagnóstico de oportunidades de venda para o mercado de Espanha, em especial nas regiões mais próximas de Portugal, nomeadamente a Andaluzia e Extremadura.</t>
  </si>
  <si>
    <t>A HIPOTESE ORIGINAL, presente no mercado regional desde 2018, pretende contratar uma consultoria especializada para realizar um diagnóstico de oportunidades de venda para o mercado de Espanha, em especial nas regiões mais próximas da froteira com Portugal, nomeadamente a Andaluzia e Extremadura.</t>
  </si>
  <si>
    <t>A DROMEDÁRIO,com sede em Sagres,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</si>
  <si>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WOW FOODS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</si>
  <si>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RUJOPA, LDA, com operações na Praia de Monte Gordo, pretende contratar uma consultoria especializada que faça um diagnóstico de oportunidades de internacionalização para promover a empresa no mercado externo de forma sistematizada.</t>
  </si>
  <si>
    <t>A MAR SALADO LDA, com um restaurante em Monte Gordo, pretende contratar uma consultoria especializada que faça um diagnóstico de oportunidades de internacionalização para promover a empresa no mercado externo.</t>
  </si>
  <si>
    <t>VANTAGEM SECRETA - CONSULTADORIA LDA</t>
  </si>
  <si>
    <t>Adaptação da empresa à Pandemia COVID-19</t>
  </si>
  <si>
    <t>O presente Projecto pretende adaptar a empresa às medidas de segurança necessárias para minimizar a propagação da pandemia COVID-19 e seguir as orientações da Autoridade Nacional de Saúde (DGS), nomeadamente na transformação digital do negócio criando condições para de trabalho remoto/teletrabalho.</t>
  </si>
  <si>
    <t>Melhoria da Eficiência Energética das Piscinas Municipais de Albufeira</t>
  </si>
  <si>
    <t>A operação visa a realização de diversos investimentos nas Piscinas Municipais de Albufeira da forma a obter a melhoria da sua eficiência energética através da redução dos seus consumos energéticos.</t>
  </si>
  <si>
    <t>FREGUESIA DE QUARTEIRA</t>
  </si>
  <si>
    <t>MUNICÍPIO DE CASTRO MARIM</t>
  </si>
  <si>
    <t>MUNICÍPIO DE PORTIMÃO</t>
  </si>
  <si>
    <t>Eficiência Energética Nas Infraestruturas Públicas da Administração Local - Requalificação da Iluminação Pública</t>
  </si>
  <si>
    <t>EFICIÊNCIA ENERGÉTICA NO EDIFICIO DA JUNTA DE FREGUESIA DE QUARTEIRA</t>
  </si>
  <si>
    <t>EFICIÊNCIA ENERGÉTICA NA PISCINA MUNICIPAL DE CASTRO MARIM</t>
  </si>
  <si>
    <t>Iluminação pública mais eficiente: Urbanização Quinta da Cerca e Urbanização Rota do Sol</t>
  </si>
  <si>
    <t>Conforto e Eficiência Energética na Piscina Municipal de Portimão</t>
  </si>
  <si>
    <t>Substituição de 319 Luminárias equipadas com lâmpadas de vapor de sódio de alta pressão, com difusores completamente queimados do sol, por outras mais eficientes, com tecnologia LED a instalar nos sistemas de iluminação pública.</t>
  </si>
  <si>
    <t>A presente candidatura ao CRESC Algarve visa dotar o Edifício da Junta de Freguesia de Quarteira de equipamentos novos e substituição de outros, de forma a reduzir de forma significativa os consumos de energia.</t>
  </si>
  <si>
    <t>A operação aposta em medidas que conduzem a 1 diminuição de consumos energéticos no Edifício Piscinas Municipais de Castro Marim, através da substituição de equipamentos obsoletos por outros eficientes, utilização de sistemas solares (térmico) e colocação de isolamento térmico na cobertura. Pretende-se diminuir o impacto energético e carbónico, pela redução de emissões com efeito de estufa.</t>
  </si>
  <si>
    <t>A operação visa a implementação de medidas de eficiência energética em equipamentos de Iluminação Pública, propondo a instalação de luminárias mais eficientes, do tipo LED,nos sistemas de iluminação pública da Urbanização Quinta da Cerca e da Urbanização Rota do Sol em Castro Marim. A intervenção proposta permitirá a utilização de equipamentos de Iluminação Pública mais eficientes, reduzindo de forma significativa os consumos de energia elétrica.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</si>
  <si>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</si>
  <si>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Conclusão da Ciclovia da Rua Capitão Jorge Ribeiro - Cabanas Tavira</t>
  </si>
  <si>
    <t>O projeto tem como objetivo a criação de condições de circulação rodoviária, ciclável e pedonal na única via de acesso a Cabanas, dado o atual perfil, claramente dedicado à circulação rodoviária, não apresentar condições de conforto e segurança para peões e ciclistas. A proposta assegura até à marginal de Cabanas a continuação das intervenções já efetuadas mantendo os objetivos de requalificação do espaço público e promoção da mobilidade suave.</t>
  </si>
  <si>
    <t>MUNICÍPIO DE ALCOUTIM</t>
  </si>
  <si>
    <t>MUNICÍPIO DE FARO</t>
  </si>
  <si>
    <t>Acesso em Modos Suaves à Zona Oeste de Alcoutim</t>
  </si>
  <si>
    <t>Ciclovia / Ecovia do litoral Sul - Troço FR1-A (1ª fase) - Limite do Concelho (Ludo - Aeroporto)</t>
  </si>
  <si>
    <t>A intervenção visa a remodelação da via de acesso à praia fluvial e ribeira dos Cadavais, através da substituição da pavimentação existente por calçada à portuguesa, com a construção de duas vias dedicadas ao uso pedonal e ciclovia, com forma de potencial o uso de modos suaves, por substituição da utilização de transportes individuais, tendo como corolário a redução dos gases com efeito estufa.</t>
  </si>
  <si>
    <t>A operação pretende  a requalificação da EM 527-1 e construção uma ciclovia que permite a ligação da cidade de Faro à Praia.</t>
  </si>
  <si>
    <t>Ecovia/Ciclovia  do Litoral Sul - Troço TV1 (Limite Concelho - Tavira poente) e Troço TV5 (Cabanas - Limite concelho (nascente))</t>
  </si>
  <si>
    <t>Algarve - Programação Cultural em Rede</t>
  </si>
  <si>
    <t>Com esta operação pretende-se intervir e requalificar a Ecovia do Litoral Algarvio, no concelho de Tavira nos seguintes troços:
- TV1- Limite com concelho de Olhão e a Escola D. Manuel I (11.167m);
- TV5 -Cabanas nascente com o limite do concelho com Vila Real de Santo António (3 491m);</t>
  </si>
  <si>
    <t>Para a prossecução daquele objectivo, a candidatura compreende o pedido de financiamento para:
1. Act. 1. Programa de Ação, conjunto amplo de iniciativas culturais nos 16 municípios do Algarve, fomentando a itinerância e o apoio aos artistas locais, a descoberta do território, o envolvimento dos monumentos e o fomento do turismo
2. Act. 2. Plano de comunicação para divulgar e promover as iniciativas que constam do Plano de Ação</t>
  </si>
  <si>
    <t>Albufeira; Alcoutim; Aljezur; Castro Marim; Faro; Lagoa; Lagos; Loulé; Monchique; Olhão; Portimão; São Brás de Alportel; Silves; Tavira; Vila do Bispo; Vila Real de Santo António</t>
  </si>
  <si>
    <t>Com a presente candidatura pretende-se a efectuar a “Requalificação do Espaço Público de Logradouro Junto ao Centro Autárquico”, propondo-se uma visão integrada com o objetivo de promover a integração urbana e paisagística em torno do edificado, repondo oportunidades na relação com o espaço urbano.</t>
  </si>
  <si>
    <t>Com esta intervenção pretende-se a musealização e valorização dos vestígios arqueológicos dos banhos islâmicos, da casa nobre do final do século XV e da muralha medieval e moderna, será criado um centro interpretativo interativo do lugar, assim como espaços dedicados à educação patrimonial, bem como a criação de uma área exterior de lazer e convívio no quintalão, aberto à população.</t>
  </si>
  <si>
    <t>Com a presente candidatura pretende-se efectuar a “Recuperação do Edifício do Atlético para Uso Cultural e Artístico”, sendo novamente um espaço de convívio para fruição dos louletanos, com atividades culturais.</t>
  </si>
  <si>
    <t>O projeto visa criar, consolidar e organizar uma nova valência de atividade na NEW LIGHT PICTURES. Esta nova valência, destina-se a dotar o mercado da região algarvia com uma capacidade técnica superior no âmbito da recolha, produção e tratamento de imagens e vídeos captados com o recurso ao uso de drones. A integração desta valência permite reduzir custos de produção e a comercialização dos serviços daí resultantes a outros parceiros.</t>
  </si>
  <si>
    <t>A operação da B16, uma agência de comunicação com sede em Faro, visa a contratação de três novos postos de trabalho para reforçar a equipa nas vertentes Comercial, Vídeo e Produção Artística, para assegurar enquanto agência de marketing e comunicação, um serviço completo e os melhores resultados no mercado.</t>
  </si>
  <si>
    <t>O projeto visa reforçar o capital humano através da criação de 3 postos de trabalho para solucionar o gargalo no processo produtivo e fomentar o desenvolvimento de atividades de inovação e criatividade na vertente de design e arquitetura. Desta forma, pretende-se otimizar a eficiência na captação de clientes, obtendo ganhos de produtividade, diminuindo os custos de aquisição de clientes e aumentando a inovação do processo produtivo.</t>
  </si>
  <si>
    <t>Operação de criação liquida de emprego qualificado (criação de 3 novos postos de trabalho), e de reforço da capacidade produtiva da empresa, promovendo os domínios de design, conforto e eficiência.</t>
  </si>
  <si>
    <t>Operação de criação liquida de emprego qualificado (criação de 3 novos postos de trabalho) nas áreas técnicas, e de reforço da capacidade produtiva da empresa.</t>
  </si>
  <si>
    <t>A forte competitividade empresarial, induzida pelas novas tecnologias, necessidade de pesquisa de novos mercados e crescente globalização, torna a criatividade num recurso essencial de diferenciação.Para responder a este desafio a SPIC pretende reforçar os recursos humanos criando equipa dinâmica, para consolidar e acrescentar valor no desenvolvimento das soluções criativas no domínio das suas áreas de atividade (design, comunicação e marketing)</t>
  </si>
  <si>
    <t>O projeto da WEO prevê a criação de 3 novos postos de trabalho, indo ao encontro das necessidades e objetivos definidos pelo PO Algarve, visando a expansão da empresa e contribuindo positivamente para o crescimento económico da região e do país. Os novos RH irão apoiar a expansão do projeto MERCADE (www.mercade.pt) lançado pela WEO para responder aos efeitos da pandemia. Será contratado um Programador, Marketeer e Assistente (Suporte).</t>
  </si>
  <si>
    <t>ALG-01-0247-FEDER-047231</t>
  </si>
  <si>
    <t>ALG-01-0247-FEDER-070291</t>
  </si>
  <si>
    <t>SI-47-2019-11</t>
  </si>
  <si>
    <t>FULGUR IT , LDA</t>
  </si>
  <si>
    <t>INSPECT .: Monitorização Não-Intrusiva da Performance em Sistemas Eléctricos</t>
  </si>
  <si>
    <t>O INSPECT 2020 é uma solução inovadora para o mercado baseada em algoritmos matemáticos e redes neuronais (Inteligência Artificial) suportada na plataforma Fulgur IT que prevê problemas e otimiza a eficiência energética e a gestão dos motores em instalações e equipamentos agroindustriais e outros.</t>
  </si>
  <si>
    <t>Olhão, Faro</t>
  </si>
  <si>
    <t>CRISTAL-CONSTRUÇÕES-MATERIAIS E OBRAS DE CONSTRUÇÃO CIVIL LDA</t>
  </si>
  <si>
    <t>ECOPOOL+++ .: Piscinas aquecidas inovadoras com redução de perdas térmicas e integração de sistemas de gestão energética e hídrica eficientes</t>
  </si>
  <si>
    <t>O projeto ECOPOOL+++ visa conceber uma solução de piscina sustentável e inovadora contendo isolamento térmico pelo interior do tanque, cobertura térmica do plano de água e um sistema de controlo e monitorização inteligente e preditivo capaz de proporcionar elevada eficiência energética e hídrica.</t>
  </si>
  <si>
    <t>Portimão, Coimbra, Faro, Olhão</t>
  </si>
  <si>
    <t>ALG-02-0752-FEDER-072697</t>
  </si>
  <si>
    <t>ALG-02-0752-FEDER-113191</t>
  </si>
  <si>
    <t>GARCEZ &amp; RIBEIRO, PUBLICIDADE LDA</t>
  </si>
  <si>
    <t>ONDA LÍDER, LDA</t>
  </si>
  <si>
    <t>LETRA 7 GOES INTERNATIONAL</t>
  </si>
  <si>
    <t>ONDA LIDER Internacionalização</t>
  </si>
  <si>
    <t>A Garcez &amp; Ribeiro pretende contratar uma consultoria especializada com vista a diagnosticar as oportunidades que se abrem para explorar os mercados internacionais e promover a venda dos seus produtos e serviços.</t>
  </si>
  <si>
    <t>A ONDA LIDER,com sede em Lagos, pretende potenciar a retoma do negócio na fase pós-Covid que se espera que ocorra a partir de meados de 2021, contratando uma consultoria especializada para diagnosticar as oportunidades de internacionalização para apoiar a empresa na abordagem ao mercado externo..</t>
  </si>
  <si>
    <t>ALG-02-0853-FEDER-049291</t>
  </si>
  <si>
    <t>ALG-02-0853-FEDER-070490</t>
  </si>
  <si>
    <t>ALG-02-0853-FEDER-070619</t>
  </si>
  <si>
    <t>ALG-02-0853-FEDER-070630</t>
  </si>
  <si>
    <t>ALG-02-0853-FEDER-070698</t>
  </si>
  <si>
    <t>ALG-02-0853-FEDER-072567</t>
  </si>
  <si>
    <t>ALG-02-0853-FEDER-072571</t>
  </si>
  <si>
    <t>ALG-02-0853-FEDER-072690</t>
  </si>
  <si>
    <t>ALG-02-0853-FEDER-072696</t>
  </si>
  <si>
    <t>ALG-02-0853-FEDER-072698</t>
  </si>
  <si>
    <t>ALG-02-0853-FEDER-109689</t>
  </si>
  <si>
    <t>ALG-02-0853-FEDER-112702</t>
  </si>
  <si>
    <t>ALG-02-0853-FEDER-113159</t>
  </si>
  <si>
    <t>SI-C2-2020-07</t>
  </si>
  <si>
    <t>CNEC - COMPANHIA NÁUTICA DE EVENTOS E COMÉRCIO, LDA</t>
  </si>
  <si>
    <t>EQUIPA QUATRO - COMÉRCIO E CONSTRUÇÕES LDA</t>
  </si>
  <si>
    <t>SPAROS LDA</t>
  </si>
  <si>
    <t>RADICALASTRAL - FORMAÇÃO E LAZER, UNIPESSOAL LDA</t>
  </si>
  <si>
    <t>INVESTIMENTOS BE CLINIQUE, LDA</t>
  </si>
  <si>
    <t>Criação da Academia J70 em Vilamoura.</t>
  </si>
  <si>
    <t>Aumenta da capacidade de Produção da Equipa 4</t>
  </si>
  <si>
    <t>SPINSID</t>
  </si>
  <si>
    <t>WeDive - animação marítimo-turística ancorada em centro de mergulho e inovadora prancha elétrica em formato de body board</t>
  </si>
  <si>
    <t>Abertura da BeClinique Algarve com o inovador conceito de turismo de saúde.</t>
  </si>
  <si>
    <t>Criação da J70 Academy, a primeira em Portugal, constituída por embarcações J70 movidas a energia elétrica. Trata-se de uma das maiores e mais populares Classes de Vela de cruzeiro do Mundo, estando direcionada para competição, lazer e corporate.</t>
  </si>
  <si>
    <t>É objetivo do projeto o controlo de todos os elos da cadeia de valor, com o aumento do seu processo produtivo visando elevar o posicionamento e permitir a internacionalização, dando resposta aos mais exigentes requisitos dos grandes players nacionais e internacionais.</t>
  </si>
  <si>
    <t>Por forma a garantir a sua posição de liderança no mercado da prestação de Serviços de Investigação Industrial em aquacultura, a empresa necessita de aumentar a sua capacidade de prototipagem e de alargar as suas valências tecnológicas com novos processos produtivos.</t>
  </si>
  <si>
    <t>Projeto de criação de uma empresa de animação marítimo-turística com um conceito inovador ao proporcionar experiências que incluem diversas atividades, centradas em atividades de mergulho e snorkeling, passeios de barco e diversão numa prancha tipo body board elétrica.</t>
  </si>
  <si>
    <t>Desenvolvimento da BeClinique Algarve com integração de processos médicos e know-how para o diagnóstico rápido e implementação de tratamentos dentários para pacientes de mercados internacionais (turismo de saúde).</t>
  </si>
  <si>
    <t>PINKPIGMENTS UNIPESSOAL LDA</t>
  </si>
  <si>
    <t>J.C.NASCIMENTO, LDA</t>
  </si>
  <si>
    <t>HEX, LDA</t>
  </si>
  <si>
    <t>ECDE - INTERNATIONAL LDA</t>
  </si>
  <si>
    <t>DAVID &amp; CLÁUDIO CORIEL, LDA</t>
  </si>
  <si>
    <t>JOSÉ A. VIEGAS - SOCIEDADE DE CONSTRUÇÕES, LDA</t>
  </si>
  <si>
    <t>PINKPIGMENTS 4.0</t>
  </si>
  <si>
    <t>JC - digitalização 4.0</t>
  </si>
  <si>
    <t>VALE INDÚSTRIA</t>
  </si>
  <si>
    <t>LETRA 7 - PRINTING 4.0</t>
  </si>
  <si>
    <t>NEWLIGHT INOVATION STRATEGY</t>
  </si>
  <si>
    <t>IMERGENCIES TRANSFORM &amp; PERFORMANCE</t>
  </si>
  <si>
    <t>X GRUPO 4.0</t>
  </si>
  <si>
    <t>JA VIEGAS 4.0</t>
  </si>
  <si>
    <t>A PINKPIGMENTS, com sede em Almancil e instalações em Vilamoura, pretende contratar uma consultoria especializada que apoie a empresa a adotar processos inovadores que passe pelo diagnóstico e estratégia de implementação de processos associados ao comércio eletrónico e à indústria 4.0.</t>
  </si>
  <si>
    <t>A JC NASCIMENTO pretende contratar uma consultoria especializada para realizar um diagnóstico e definir uma estratégia de implementação para a otimização e melhoria de processos associados ao comércio eletrónico e à indústria 4.0.</t>
  </si>
  <si>
    <t>A GARCEZ &amp; RIBEIRO pretende contratar uma consultoria especializada que inclui um diagnóstico para definir a estratégia e implementar processos para otimizar a sua presença online e automação dos processos de impressão.</t>
  </si>
  <si>
    <t>A NEW LIGHT PICTURES pretende contratar consultoria especializada para a realização de um diagnóstico e definição de um plano de ação para impulsionar a competitividade da empresa no âmbito da industria 4.0.</t>
  </si>
  <si>
    <t>A ECDE - INTERNATIONAL,LDA, que atua sob a marca iMergencies, pretende adquirir o serviço de consultoria para identificar uma estratégia conducente à adoção de tecnologias e processos associados à indústria 4.0.</t>
  </si>
  <si>
    <t>A empresa DAVID &amp; CLÁUDIO CORIEL, LDA, que atua no mercado sob a marca X GRUPO, pretende adquirir serviços de consultoria para realizar um diagnóstico e identificar uma estratégia conducente à adoção de tecnologias e processos associados à indústria 4.0.</t>
  </si>
  <si>
    <t>A JOSÉ A. VIEGAS pretende adquirir serviços de consultoria para realizar um diagnóstico e identificar uma estratégia conducente à adoção de tecnologias e processos associados à indústria 4.0.</t>
  </si>
  <si>
    <t>ALG-03-1406-FEDER-000014</t>
  </si>
  <si>
    <t>Sistema de Encaminhamento e Gestão de Veículos para Parques de Estacionamento - Albufeira</t>
  </si>
  <si>
    <t>A operação visa a “Implementação de Sistemas de Encaminhamento e Gestão de Veículos para Parques de Estacionamento”, com vista a minimizar a formação de filas na cidade e aumentar a sustentabilidade ambiental, através da redução de emissões de CO2 provenientes das viaturas.</t>
  </si>
  <si>
    <t>ALG-05-3928-FEDER-000043</t>
  </si>
  <si>
    <t>ASSOCIAÇÃO TERRAS DO BAIXO GUADIANA</t>
  </si>
  <si>
    <t>READY - 2ª Fase</t>
  </si>
  <si>
    <t>Município de Alcoutim  - Recuperação de Moinho B.; Municipio de S. Brás de Alportel - Aquisição de painéis informativos; Monchique 2 centros de BTT e Lagos - Centro Interpretativo de Barão de São João e por fim a ATBG com a Animação  e gestão</t>
  </si>
  <si>
    <t>Alcoutim; Lagos; Monchique; São Brás de Alportel</t>
  </si>
  <si>
    <t>ALG-06-4740-FSE-000125</t>
  </si>
  <si>
    <t>ALG-06-4740-FSE-000162</t>
  </si>
  <si>
    <t>ALG-06-4740-FSE-000166</t>
  </si>
  <si>
    <t>ALG-06-4740-FSE-000168</t>
  </si>
  <si>
    <t>ALG-06-4740-FSE-000173</t>
  </si>
  <si>
    <t>ALG-40-2020-27</t>
  </si>
  <si>
    <t>CUMEADAS - ASSOCIAÇÃO DE PROPRIETÁRIOS FLORESTAIS DAS CUMEADAS DO BAIXO GUADIANA</t>
  </si>
  <si>
    <t>Desenvolvimento socioeconómico de base local - Terras do Baixo Guadiana - Empreendedorismo Social</t>
  </si>
  <si>
    <t>A CUMEADAS, pretende prestar apoio à população na área agro-florestal nomeadamente na execução de trabalhos essenciais para a preservação das suas produções, uma população na sua maioria idosa, tem grandes dificuldades em executar pequenos trabalhos quer nas suas hortas quer na protecção aos fogos rurais, actualmente de carácter obrigatório.</t>
  </si>
  <si>
    <t>Desenvolvimento socioeconómico de base local - +CO3SO Emprego – Empreendedorismo Social (GAL Lagos Cidade 2020)</t>
  </si>
  <si>
    <t>O projeto "Filarmónica-Música Para Todos" tem como objetivo o ensino diferenciado/não oficial por forma a potenciar, valorizar e integrar o tecido humano dos diferentes bairros sociais do concelho de Lagos especialmente indivíduos de uma faixa etária compreendida entre os 6 e os 17 anos, com principal foco nas comunidades do Chinicato e Meia-Praia e no centro histórico.</t>
  </si>
  <si>
    <t>ALG-40-2020-28</t>
  </si>
  <si>
    <t>SOCIEDADE FILARMONICA LACOBRIGENSE 1 DE MAIO</t>
  </si>
  <si>
    <t>Desenvolvimento socioeconómico de base local - +CO3SO Emprego – Empreendedorismo Social (GAL Tavira)</t>
  </si>
  <si>
    <t>O projeto promove o dinamismo do território de Tavira, através da valorização e exploração do potencial dos recursos locais (através da aposta no festival Orgulhe!).
O projeto contempla a criação de 3 postos de trabalho com vista à expansão e melhoria do festival e criação de novas valências inseridas como uma vertente mais social, direcionada para situações de vulnerabilidade, para os idosos e para população sem contacto com a Dança.</t>
  </si>
  <si>
    <t xml:space="preserve">Projeto: "TAVIANIMA: Formar Gerações-Capacitar para Des-Envolver". Dinamização de ações integradas em diferentes âmbitos de intervenção na área social, destinadas a crianças, jovens e idosos, promovendo a intergeracionalidade. Visa contribuir para a diminuição do abandono escolar dos jovens, promover estilos de vida saudáveis, melhorar a saúde mental e a estimulação cognitiva de idosos e promover atividades de tempos livres para crianças. </t>
  </si>
  <si>
    <t>ALG-40-2020-16</t>
  </si>
  <si>
    <t>BLUEDANCE - ASSOCIAÇÃO</t>
  </si>
  <si>
    <t>ASSOCIAÇÃO CULTURAL ARTÍSTICA DE TAVIRA</t>
  </si>
  <si>
    <t>- Promover e garantir a continuidade de técnicas e artes ancestrais em vias de extinção através do trabalho de inclusão com jovens em situação de risco; Adequação das técnicas a adotar às especificidades do grupo-alvo de forma a conceber o seu processo terapêutico, com base na arte-terapia e ergoterapia; Criar relações de sustentabilidade, a longo prazo, com as entidades parceiras; Promover a interação e troca de experiências entre artesãos</t>
  </si>
  <si>
    <t>ALG-40-2020-20</t>
  </si>
  <si>
    <t>Associação Môçes</t>
  </si>
  <si>
    <t>ALG-08-5763-FSE-000001</t>
  </si>
  <si>
    <t>ALG-08-5763-FSE-000005</t>
  </si>
  <si>
    <t>A operação visa responder às necessidades de capacitação dos trabalhadores das organizações autárquicas da região do Algarve, privilegiando intervenções formativas orientadas para a promoção da modernização administrativa e o aumento da eficiência na prestação dos serviços públicos. Daqui resultam três grandes desafios:  i) a atualização de conhecimentos; ii) a produção de novas competências; iii) a incorporação de novas fronteiras de ação.</t>
  </si>
  <si>
    <t>ADMINISTRAÇÃO REGIONAL DE SAÚDE DO ALGARVE, I.P.</t>
  </si>
  <si>
    <t>Formação dos recursos humanos da ARS Algarve, IP no âmbito da sua modernização administrativa, nomeadamente com a implementação do Sistema de Gestão Documental em curso, que implica uma reorganização e capacitação dos serviços, convergindo para uma organização cada vez mais digital. Complementarmente o reforço das competências dos profissionais, no âmbito das TIC, permitirá uma melhor qualificação do serviço público na área da saúde.</t>
  </si>
  <si>
    <t>ALG-01-0247-FEDER-047030</t>
  </si>
  <si>
    <t>ALG-01-0247-FEDER-047175</t>
  </si>
  <si>
    <t>ALG-01-0247-FEDER-047200</t>
  </si>
  <si>
    <t>ALG-01-0247-FEDER-069769</t>
  </si>
  <si>
    <t>ALG-01-0247-FEDER-069971</t>
  </si>
  <si>
    <t>ALG-01-0247-FEDER-072574</t>
  </si>
  <si>
    <t>ALG-01-0247-FEDER-072578</t>
  </si>
  <si>
    <t>VISUALFORMA - TECNOLOGIAS DE INFORMAÇÃO, S.A.</t>
  </si>
  <si>
    <t>GSSIC .: Green Spaces SMART Irrigation Control</t>
  </si>
  <si>
    <t>FICA .: Ferramentas inovadoras para investigação contratada em nutrição em aquacultura</t>
  </si>
  <si>
    <t>MARemPÓ .: A ÁGUA DE SALMOURAA ÁGUA DE SALMOURA COMO FONTE SUSTENTÁVEL DE COMPOSTOS PARA O DESENVOLVIMENTO DE PRODUTOS COMERCIAIS PARA AQUACULTURA</t>
  </si>
  <si>
    <t>ACUINOVA - ACTIVIDADES PISCICOLAS, S.A.</t>
  </si>
  <si>
    <t>MAXIMUS .: Investigação e desenvolvimento para a produção de larvas e juvenis de pregado em maternidade</t>
  </si>
  <si>
    <t>ALLARVAE .: ALLARVAE- Novas formulações de microalgas para larvicultura marinha</t>
  </si>
  <si>
    <t>FRILAGOS IDT - Novo Equipamento</t>
  </si>
  <si>
    <t>DROMEDARIO - Novos Produtos</t>
  </si>
  <si>
    <t>ALG-02-0752-FEDER-112700</t>
  </si>
  <si>
    <t>ALG-02-0752-FEDER-113158</t>
  </si>
  <si>
    <t>ALG-02-0752-FEDER-113162</t>
  </si>
  <si>
    <t>MESTRE MARGEM - PRODUÇÃO E EVENTOS, UNIPESSOAL LDA</t>
  </si>
  <si>
    <t>X GRUPO INTERNATIONAL</t>
  </si>
  <si>
    <t>JA VIEGAS INTERNATIONAL</t>
  </si>
  <si>
    <t>MARGEM PRODUÇÕES ? VALE INTERNACIONALIZAÇÃO</t>
  </si>
  <si>
    <t>ALG-02-0853-FEDER-072577</t>
  </si>
  <si>
    <t>ALG-02-0853-FEDER-072614</t>
  </si>
  <si>
    <t>DROMEDARIO 4.0</t>
  </si>
  <si>
    <t>WOWFOODS 4.0</t>
  </si>
  <si>
    <t>ALG-05-3321-FSE-000038</t>
  </si>
  <si>
    <t>ALG-05-3321-FSE-000050</t>
  </si>
  <si>
    <t>ALG-05-3321-FSE-000058</t>
  </si>
  <si>
    <t>ALG-05-3321-FSE-000059</t>
  </si>
  <si>
    <t>ALG-05-3321-FSE-000063</t>
  </si>
  <si>
    <t>ALG-05-3321-FSE-000065</t>
  </si>
  <si>
    <t>ALG-05-3321-FSE-000069</t>
  </si>
  <si>
    <t>ACTIVBOOKINGS LDA</t>
  </si>
  <si>
    <t>OSB SOLUTIONS, UNIPESSOAL LDA</t>
  </si>
  <si>
    <t>ORTO ATLAS, UNIPESSOAL LDA</t>
  </si>
  <si>
    <t>ALAPAISAGISTAS, LDA</t>
  </si>
  <si>
    <t>ALG-21-2020-38</t>
  </si>
  <si>
    <t>SOFIA ISABEL GASPAR MARTINS JANEIRO</t>
  </si>
  <si>
    <t>Criação de emprego por conta própria e apoio à criação de empresas - AG Interior</t>
  </si>
  <si>
    <t>ALG-06-4740-FSE-000101</t>
  </si>
  <si>
    <t>ALG-06-4740-FSE-000105</t>
  </si>
  <si>
    <t>ALG-06-4740-FSE-000106</t>
  </si>
  <si>
    <t>ALG-06-4740-FSE-000128</t>
  </si>
  <si>
    <t>ALG-06-4740-FSE-000130</t>
  </si>
  <si>
    <t>ALG-06-4740-FSE-000148</t>
  </si>
  <si>
    <t>ALG-06-4740-FSE-000165</t>
  </si>
  <si>
    <t>ALG-06-4740-FSE-000167</t>
  </si>
  <si>
    <t>ALG-06-4740-FSE-000185</t>
  </si>
  <si>
    <t>ALG-06-4740-FSE-000187</t>
  </si>
  <si>
    <t>ALG-06-4740-FSE-000190</t>
  </si>
  <si>
    <t>ALG-06-4740-FSE-000199</t>
  </si>
  <si>
    <t>ALG-06-4740-FSE-000207</t>
  </si>
  <si>
    <t>ALG-06-4740-FSE-000208</t>
  </si>
  <si>
    <t>ALG-06-4740-FSE-000211</t>
  </si>
  <si>
    <t>ALG-06-4740-FSE-000213</t>
  </si>
  <si>
    <t>ALG-06-4740-FSE-000222</t>
  </si>
  <si>
    <t>ALG-06-4740-FSE-000245</t>
  </si>
  <si>
    <t>ALG-06-4740-FSE-000261</t>
  </si>
  <si>
    <t>ALG-06-4740-FSE-000271</t>
  </si>
  <si>
    <t>ALG-06-4740-FSE-000288</t>
  </si>
  <si>
    <t>ALG-40-2020-22</t>
  </si>
  <si>
    <t>MANUEL FRANCISCO AFONSO &amp; FILHA, LDA</t>
  </si>
  <si>
    <t>Desenvolvimento socioeconómico de base local - AGÊNCIA DE DESENVOLVIMENTO DO BARLAVENTO - Urbano</t>
  </si>
  <si>
    <t>FIVEMOTION, LDA</t>
  </si>
  <si>
    <t>BIKESUL, UNIPESSOAL LDA</t>
  </si>
  <si>
    <t>OPÇÃO RELÂMPAGO PUBLICIDADE LDA</t>
  </si>
  <si>
    <t>SEASIREN TOURS - ACTIVIDADES TURÍSTICAS, LDA</t>
  </si>
  <si>
    <t>Desenvolvimento socioeconómico de base local - +CO3SO Emprego – Empreendedorismo Social (GAL IN LOCO)</t>
  </si>
  <si>
    <t>ALG-40-2020-21</t>
  </si>
  <si>
    <t>MARTA PIRES PASSOS, UNIPESSOAL LDA</t>
  </si>
  <si>
    <t>Desenvolvimento socioeconómico de base local - +CO3SO Emprego – Urbano (GAL Fundação António Silva Leal)</t>
  </si>
  <si>
    <t>ALG-40-2020-37</t>
  </si>
  <si>
    <t>ASSOCIAÇÃO CALDEIRA NEGRA</t>
  </si>
  <si>
    <t>Desenvolvimento socioeconómico de base local - ADERE 2020 - Empreendedorismo Social</t>
  </si>
  <si>
    <t>ALEXANDRA CRISTINA INACIO DOS SANTOS</t>
  </si>
  <si>
    <t>FENÓMENO NUMÉRICO, LDA</t>
  </si>
  <si>
    <t>BRASFONE, LDA</t>
  </si>
  <si>
    <t>FERNANDO TEMPERO, UNIPESSOAL LDA</t>
  </si>
  <si>
    <t>ASSOCIAÇÃO CULTURAL DE BOLIQUEIME</t>
  </si>
  <si>
    <t>TELMA ISABEL GIL PINELA, UNIPESSOAL LDA</t>
  </si>
  <si>
    <t>RAT RIG, LDA</t>
  </si>
  <si>
    <t>LUMARCONT - LUÍSA MARTINS CONTABILIDADE, UNIPESSOAL LDA</t>
  </si>
  <si>
    <t>DINIS SABINO DA ROSA</t>
  </si>
  <si>
    <t>MÃOZORRA - ASSOCIAÇÃO CULTURAL</t>
  </si>
  <si>
    <t>CLAUDIA PAULA GAGO PEDRO</t>
  </si>
  <si>
    <t>LAC - LABORATÓRIO DE ACTIVIDADES CRIATIVAS - ASSOCIAÇÃO CULTURAL</t>
  </si>
  <si>
    <t>LAVRAR O MAR COOPERATIVA CULTURAL, CRL</t>
  </si>
  <si>
    <t>ES Dr. Jorge Augusto Correia - Remoção de Fibrocimento</t>
  </si>
  <si>
    <t>ALG-07-5673-FEDER-000042</t>
  </si>
  <si>
    <t>EB23 D. Paio Peres Correia - Remoção de Fibrocimento</t>
  </si>
  <si>
    <t>ALG-07-5673-FEDER-000043</t>
  </si>
  <si>
    <t>ALG-77-2021-02</t>
  </si>
  <si>
    <t>Assistência Técnica IV - CRESC Algarve 2020</t>
  </si>
  <si>
    <t>ALG-09-6177-FEDER-000017</t>
  </si>
  <si>
    <t>GSSIC - Green Spaces SMART Irrigation Control, solução de rega inteligente inovadora, ao nível da redução do consumo de água, diminuição do tempo de reação na resolução de problemas, incremento na eficiência no despiste de roturas e manutenção da qualidade dos espaços verdes.</t>
  </si>
  <si>
    <t>O projeto FICA visa a criação de novos serviços de investigação industrial em nutrição e alimentação para aquacultura, a fornecer pelas empresas Sparos Lda. e Riasearch Lda.</t>
  </si>
  <si>
    <t>Olhão, Faro, Murtosa, Vila Real, Aveiro</t>
  </si>
  <si>
    <t>MARemPÓ pretende valorizar um subproduto da Necton, a salmoura, desenvolvendo 3 produtos inovadores para aquacultura e aquariofilia: 1) concentrado de microalgas com atividade imunoestimuladora; 2) aditivo alimentar que promove a imunidade inata dos peixes; e 3) formulação de sais marinhos naturais.</t>
  </si>
  <si>
    <t>Aveiro, Olhão, Porto, Faro</t>
  </si>
  <si>
    <t>Desenvolver a produção de larvas e juvenis de pregado em maternidade, com forte enfoque na investigação e desenvolvimento a nível da alimentação nas diferentes fases, assim com o estudo dos efeitos da alimentação no microbioma intestinal e da água de cultivo.</t>
  </si>
  <si>
    <t>Mira, Aveiro, Faro</t>
  </si>
  <si>
    <t>O projeto ALLARVAE pretende desenvolver uma nova linha de produtos comerciais formulados a partir de microalgas, que visam otimizar a produção de juvenis nas maternidades de aquacultura, através do melhoramento do alimento vivo pela modelação do microbioma e redução de custos de produção.</t>
  </si>
  <si>
    <t>Olhão, Lagos, Faro</t>
  </si>
  <si>
    <t>A FRILAGOS, empresa com um forte conhecimento da realidade que afeta o setor HORECA, pretende aceder a serviços de consultoria em investigação para apoio ao desenvolvimento de um novo produto que vem responder a necessidades observadas no mercado de atuação.</t>
  </si>
  <si>
    <t>A DROMEDÁRIO, sociedade que gere dois estabelecimentos de restauração e bebidas em Sagres, pretende contratar os serviços de consultoria em IDT para o desenvolvimento de um novo produto utilizando matérias primas específicas presentes na Costa Vicentina.</t>
  </si>
  <si>
    <t>A DAVID &amp; CLÁUDIO CORIEL (marca X GRUPO) pretende contratar um serviço de consultoria especializada para o diagnóstico de oportunidades de internacionalização, com vista a promover a marca e captar investidores nos mercados externos.</t>
  </si>
  <si>
    <t>A JOSÉ A.VIEGAS pretende contratar uma consultoria especializada para realizar um diagnóstico de oportunidades de internacionalização para os principais mercados emissores de turistas e investidores para Portugal, em especial o mercado de França e Reino Unido.</t>
  </si>
  <si>
    <t>A MESTRE MARGEM, a atuar no mercado sob a marca MARGEM PRODUÇÕES, pretende contratar um serviço de consultoria especializada para o diagnóstico de oportunidades de internacionalização, com vista a promover a marca e uma captação clientes nos mercados de proximidade (Espanha).</t>
  </si>
  <si>
    <t>A DROMEDÁRIO,com sede em Sagres, pretende contratar uma consultoria especializada para apoiar a empresa na realização  do diagnóstico e definição da estratégia de implementação do plano de ação para otimizar a melhoria de processos de comércio eletrónico e associados aos principios da indústria 4.0.</t>
  </si>
  <si>
    <t>A WOW FOODS pretende contratar uma consultoria especializada para apoiar a empresa na realização do diagnóstico e definição da estratégia de implementação do plano de ação para otimizar a melhoria de processos de comércio eletrónico e associados aos princípios da indústria 4.0.</t>
  </si>
  <si>
    <t>O projeto da ACTIVBOOKINGS prevê a criação de três novos postos de trabalho, diretamente ligados à atividade da empresa, que serão localizados em Lagoa . Os postos de trabalho a criar visam melhorar a organização interna da empresa, contribuindo para a sua capacitação e afirmação no mercado e promovendo o aumento da produção internacionalizável.</t>
  </si>
  <si>
    <t>A OSB SOLUTIONS procura desenvolver a oferta de soluções de software para apoio à gestão das empresas de transportes turísticos que facilitem as suas operações. Com este projeto visa a reforçar a equipa com três novos colaboradores para assegurar um serviço completo, de forma rápida e eficaz.</t>
  </si>
  <si>
    <t>Expansão da LIVTC incluindo a criação de novos postos de trabalho</t>
  </si>
  <si>
    <t>Aumento de estrutura de RH's para potenciar o crescimento e resposta da empresa no âmbito da produção e adaptação de prótese e órtoteses com tecnologia 3D única na região</t>
  </si>
  <si>
    <t>Contratação de um arquiteto paisagista com mestrado</t>
  </si>
  <si>
    <t>A SNIDO posiciona-se no mercado como fabricante de sistemas de deteção de incêndio que vem preparado de raiz para integrar com outros sistemas por forma a desenvolver soluções para "Life Safety". Com esta operação visa a reforçar a equipa com 2 novos colaboradores para assegurar um serviço completo e inovador, de forma rápida e eficaz.</t>
  </si>
  <si>
    <t>A Artesania posiciona-se como a primeira plataforma de ensino on-line especializada em artesanato, que pretende acessibilizar conhecimento sobre técnicas de artesanato a utilizadores de internet que procuram tirar partido das novas tecnologias de ensino.</t>
  </si>
  <si>
    <t>Alargamento das actividades de apoio ao Turismo no Algarve, ligadas à exploração do Mar.</t>
  </si>
  <si>
    <t>O projeto da FIVEMOTION destina-se à criação de três postos de trabalho em PORTIMÃO, no âmbito das atividades marítimo-turísticas, nas áreas comercial e da operacionalização, visando a promoção e  divulgação da oferta dos serviços-produtos, garantindo desta forma a manutenção da atividade ao longo de todo ano.</t>
  </si>
  <si>
    <t>O projeto da BIKESUL prevê a criação de três novos postos de trabalho, na Guia (Albufeira), diretamente ligados à atividade da empresa. Os postos de trabalho a criar irão permitir que a empresa possa continuar a desenvolver atividades inovadoras e qualificadas, contribuindo para o posicionamento na cadeia de valor e promovendo o aumento da produção internacionalizável.</t>
  </si>
  <si>
    <t>O projeto de expansão da OPÇÃO RELÂMPAGO visa a constituição de uma equipa, composta por 4 novos colaboradores para a área produtiva – 2 técnicos de desenho-designers e 2 serralheiros-soldadores. A par dos equipamentos e máquinas já adquiridas neste ano de 2020, o objetivo passa por capacitar a empresa dos meios técnicos e humanos próprios para garantir uma qualidade, eficiência e rentabilidade no trabalho entregue ao cliente.</t>
  </si>
  <si>
    <t>Lançamento de actividades de lazer, cultura, desporto náutico no Algarve, ligadas à exploração do Mar.</t>
  </si>
  <si>
    <t>O projeto apoio + felicIDADE é direcionado á população idosa do concelho de São Brás de Alportel que vivenciam uma situação de vulnerabilidade social, física e mental, com carências e necessidades a diversos níveis. Pretende complementar uma resposta na área de serviço social, na área da psicologia e ainda associada um conjunto de serviços que se adaptam às necessidades e especificidades dos beneficiários .</t>
  </si>
  <si>
    <t>Esta operação destina-se à criação de uma microempresa, que irá atuar na área da construção civil, reparações e manutenção de edíficios. Este é um projeto que permitirá a criação do próprio emprego da promotora Marta Passos, que atualmente se encontra numa situação de desemprego de longa duração. Com este projeto para além do posto de trabalho da promotora será possível a criação de mais 2 postos de trabalho, de uma pessoa  DLD e outra &lt;29 anos.</t>
  </si>
  <si>
    <t>Esta operação aposta na criação de um posto de trabalho na nossa Associação para uma pessoa que pertença a um dos grupos precários no mercado de trabalho (ex. Mulher) e que apoie o objectivo de sensibilização em volta da economia ecosolidária, local e circular. Como? Construindo uma rede de consumidor@s conscientes de diversas origens de alimentos, bens e serviços sustentáveis, promovendo um modo de vida e actividaes que respeitem o ecossistema.</t>
  </si>
  <si>
    <t>Marca de produtos de doçaria tradicional reinventada através do design.</t>
  </si>
  <si>
    <t>A FENOMENO NUMERICO foi constituída em 2011, em Leiria, tendo como objeto social a atividade de Contabilidade e gestão de empresas. A empresa tem sede em Leiria, delegação em Lisboa e no âmbito do presente projeto irá passar a ter uma delegação em São Brás de Alportel, Algarve, com a contratação de dois novos colaboradores a tempo inteiro.</t>
  </si>
  <si>
    <t>O presente projeto faz parte integrante do projeto empresarial da BRASFONE em cimentar a sua área de atuação, nomeadamente reforçando a sua capacidade de promoção e comercialização de soluções inovadoras ("Ready Check Go" e "Care Tracker"), associado à área de negócio de Transformação Digital.</t>
  </si>
  <si>
    <t>A empresa Fernando Tempero, Unipessoal Lda foi constituída em 2020 em Boliqueime com uma oferta de serviços, no segmento dos Automatismos, portas, portões, gradeamento. Pretende contratar 1 colaborador para as funções de Montador de equipamentos elétricos e electrónicos , essenciais ao início de operações da empresa.</t>
  </si>
  <si>
    <t>O projeto visa criar 1 posto de trabalho para apoio social que a A.C.BOLIQUIEME presta os utentes da freguesia. Pretende-se essencialmente oferecer serviços de apoio integrado ao domicílio às populações por forma a reduzir os problemas de pobreza e exclusão, procurando num trabalho conjunto com outros atores locais fomentar o empreendedorismo social, contribuindo igualmente para o acréscimo de capital humano no mercado social de emprego.</t>
  </si>
  <si>
    <t>Operação de criação liquida de emprego (3 postos de trabalho), nomeadamente através de criação do próprio emprego e de emprego por conta de outrem, e do reforço da capacidade produtiva da empresa.</t>
  </si>
  <si>
    <t>A Rat Rig tem vindo a apresentar uma rápida taxa de crescimento ao longo de 2020, estando posicionada para acelerar ainda mais este crescimento investindo em marketing &amp; comunicação.</t>
  </si>
  <si>
    <t>A Lumarcont Unipessoal  Lda., é  uma empresa que desenvolve a sua actividade na area da contabilidade e da consultoria fiscal. Executa a contabilidade dos seus clientes e faz o acompanhamento contabiistico e fiscal em conformidade com o SNC.  A LUMARCONT nasceu fruto do trabalho por conta doutrem durante quase tres décadas da gerente Luísa Martins, membro da OTOC nº 37411 e licenciada em Gestão pela universidade do A</t>
  </si>
  <si>
    <t>A “Mercearia Bio Rural”, será um sítio que servirá a comunidade de maneira consciente e educando para sustentabilidade, pois nos dias que correm, cada vez mais estamos fora do controlo do que podemos ou não comer, cada vez mais somos bombardeados com produtos que não queremos, que nem sequer precisamos.</t>
  </si>
  <si>
    <t>CULVILA BISPO é um projecto cultural que tem como objetivo geral preencher uma lacuna no território do Algarve, em particular o município da Vila do Bispo (VP), na oferta cultural existente e inexistência de formações-serviço educativo na área artística da associação, bem como na criação de espetáculos de marionetas e ainda a inexistência de residências artísticas disponíveis para artistas permanecerem na região para desenvolvimento de atividade</t>
  </si>
  <si>
    <t>Este projeto tem por objetivo disponibilizar às comunidades de Santa Catarina da Fonte do Bispo, um leque de serviços especializado de apoio pedagógico às crianças e aos jovens, Um Centro de Estudos, tendo igualmente, uma abordagem sensível às suas preocupações e necessidades, tanto quanto, dos seus cuidadores e famílias.</t>
  </si>
  <si>
    <t>- Criação de um programa específico de índole sociocultural e educativa e visa mobilizar a comunidade escolar e as comunidades através de atividades “Trazer a Arte aos Bairros” e o “LAC vai à escola” com base em metodologias de Educação e Inclusão pela Arte. 
- Criação de um posto de trabalho com atividade regular planificada a desenvolver de acordo com os objectivos atrás especificados;</t>
  </si>
  <si>
    <t>Este é um projecto de intervenção cultural no território de Aljezur, Costa Vicentina, mais precisamente na aldeia da Bordeira, que toma uma antiga escola primária, como o local de desenvolvimento de uma prática artística consolidada na relação com as populações locais. 
ESCOLANOVA será um programa de artes performativas que chama um público visitante e residente a descobrir a aldeia a partir de um projecto que une artistas e habitantes.</t>
  </si>
  <si>
    <t>A intervenção que se pretende levar a cabo pretende eliminar na Escola Secundária Dr. Jorge Augusto Correia de Tavira toda a área que contem fibrocimento, consequentemente amianto, retirando e substituindo este material por material não prejudicial à saúde e que permite uma melhor qualidade ambiental e conforto térmico a todos os utilizadores do espaço.</t>
  </si>
  <si>
    <t>Com o investimento da presente operação pretende-se remover o amianto existente neste equipamento de ensino, visando eliminar fatores potencialmente prejudiciais para a saúde humana e o ambiente. Este investimento vai permitir requalificar um equipamento educativo, devolvendo condições muito significativas quer ao nível ambiental quer ao nível da saúde pública sendo uma mais-valia para a qualidade da oferta deste equipamento de ensino.</t>
  </si>
  <si>
    <t>ALG-01-0246-FEDER-072020</t>
  </si>
  <si>
    <t>ALG-01-0247-FEDER-047018</t>
  </si>
  <si>
    <t>ALG-01-0247-FEDER-071486</t>
  </si>
  <si>
    <t>ALG-46-2020-06</t>
  </si>
  <si>
    <t>DIGITEC Transfer - Transferência de Tecnologia no Digital Innovation Hub do Algarve</t>
  </si>
  <si>
    <t>A operação tem como objetivo dinamizar o ecossistema regional de inovação, promovendo a digitalização das empresas em linha com a estratégia do Digital Innovation Hub, e estimular a transferência de tecnologia e conhecimento com origem nas Entidades do SCTN da Região do Algarve para as empresas.</t>
  </si>
  <si>
    <t>OCEANO FRESCO, S.A.</t>
  </si>
  <si>
    <t>INOVAmêijoa .: Da maternidade ao viveiro: Inovação no cultivo integral de amêijoa-boa (R. decussatus) e amêijoa-macha (V. corrugata)</t>
  </si>
  <si>
    <t>O projeto INOVAmêijoa apresenta um programa de I&amp;DT centrado no ciclo integral de cultivo da amêijoa-boa (R. decussatus) e da amêijoa-macha (V. corrugata), ambicionando alcançar inovações fundamentais para o aumento de competitividade e sustentabilidade da produção aquícola nacional destas espécies.</t>
  </si>
  <si>
    <t>Portimão, Olhão, Tavira e Nazaré</t>
  </si>
  <si>
    <t>ASSOCIAÇÃO OCEANO VERDE - LABORATÓRIO COLABORATIVO PARA O DESENVOLVIMENTO DE TECNOLOGIAS E PRODUTOS VERDES DO OCEANO</t>
  </si>
  <si>
    <t>ALGAESOLUTIONS .: Solutions for algae industries to improve growth, induction of high value metabolites and early detection of contaminants</t>
  </si>
  <si>
    <t>ALGAESOLUTIONS - Solutions to improve growth, induce high value metabolites and detect contaminants to produce novel algal products</t>
  </si>
  <si>
    <t>Faro, Alcobaça, Ílhavo</t>
  </si>
  <si>
    <t>ALG-02-0651-FEDER-000002</t>
  </si>
  <si>
    <t>ALG-51-2020-07</t>
  </si>
  <si>
    <t>INTECH Algarve – Incubadora Tecnológica do Algarve</t>
  </si>
  <si>
    <t>A operação INTECH Algarve visa a expansão e reorientação do foco de atividade e do modelo de negócio e financiamento das incubadoras UALG TEC START e ANJE Algarve, numa ótica de reforço e requalificação dos espaços de acolhimento empresarial dos benificiários, visando a aceleração e sistematização do processo de criação de empresas, substanciando um ambiente favorável à aprendizagem e ao empreendedorismo.</t>
  </si>
  <si>
    <t>ALG-02-0752-FEDER-072019</t>
  </si>
  <si>
    <t>ALG-52-2020-05</t>
  </si>
  <si>
    <t>ASSOCIAÇÃO ALGARVE EVOLUTION</t>
  </si>
  <si>
    <t>INTERNACIONALIZAÇÃO DA ALGARVE TECH HUB</t>
  </si>
  <si>
    <t>O projeto INTERNACIONALIZAÇÃO DA ALGARVE TECH HUB visa potenciar o sucesso da internacionalização das empresas e entidades do  sistema de I&amp;I do setor tecnológico do Algarve e é promovido pela Algarve Evolution em parceria com a Universidade do Algarve, a ATA e a RTA.</t>
  </si>
  <si>
    <t>ALG-03-1406-FEDER-000019</t>
  </si>
  <si>
    <t>Ciclovia EM 125-6: Troço Espargosa – EN 125 Praia Verde</t>
  </si>
  <si>
    <t>A operação preconiza a construção da ciclovia EM 125-6: Troço Espargosa – EN 125 Praia Verde, com cerca de 5000 m, com início na EN 125, no cruzamento de acesso à Praia Verde, e término na Espargosa, onde vai ligar à extremidade da ciclovia já implantada na Av. Gen. Lino Dias Miguel, que dá acesso a C.Marim.
Esta ação pretende incrementar a rede de modos suaves no Sotavento Algarvio, como forma de promover padrões de mobilidade mais sustentáveis</t>
  </si>
  <si>
    <t>ALG-05-3559-FSE-000019</t>
  </si>
  <si>
    <t>ALG-06-4234-FSE-000051</t>
  </si>
  <si>
    <t>ALG-34-2020-49</t>
  </si>
  <si>
    <t>MAPS-MOVIMENTO DE APOIO A PROBLEMATICA DA SIDA</t>
  </si>
  <si>
    <t>Projetos inovadores de inclusão social, de âmbito territorial, para resposta a pessoas em situação de sem-abrigo</t>
  </si>
  <si>
    <t>O Projecto Legos é o resultado de uma concentração de esforços de 7 concelhos, que depositam a sua confiança em 5 entidades que se unem em torno de um único propósito:o apoio, suporte e processo de integração de pessoas em situação de sem abrigo. 
Actuará em três vertentes, numa equipa multidisciplinar de intervenção sob o modelo de gestor de caso, a criação de um centro ocupacional e promoção de acções de sensibilização e combate ao estigma.</t>
  </si>
  <si>
    <t>Albufeira, Faro, Lagos, Loulé, Portimão, Tavira, Vila Real de Santo António</t>
  </si>
  <si>
    <t>Faro, Loulé, Olhão</t>
  </si>
  <si>
    <t>Albufeira, Alcoutim, Aljezur, Castro Marim, Faro, Lagoa, Lagos, Loulé, Monchique, Olhão, Portimão, São Brás de Alportel, Silves, Tavira, Vila do Bispo, Vila Real de Santo António</t>
  </si>
  <si>
    <t>Faro, Loulé, Olhão, Portimão, São Brás de Alportel, Silves</t>
  </si>
  <si>
    <t>Albufeira, Alcoutim, Aljezur, Castro Marim, Faro, Lagoa, Lagos, Loulé, Olhão, Portimão, São Brás de Alportel, Silves, Tavira, Vila do Bispo, Vila Real de Santo António</t>
  </si>
  <si>
    <t>Albufeira, Faro, Loulé, Portimão</t>
  </si>
  <si>
    <t>Albufeira, Lagoa, Loulé, Portimão, Silves</t>
  </si>
  <si>
    <t>Albufeira, Alcoutim, Aljezur, Castro Marim, Faro, Lagoa, Lagos, Loulé, Monchique, Portimão, São Brás de Alportel, Silves, Tavira, Vila do Bispo</t>
  </si>
  <si>
    <t>Alcoutim, Castro Marim, Tavira</t>
  </si>
  <si>
    <t>Alcoutim, Castro Marim, Tavira, Vila Real de Santo António</t>
  </si>
  <si>
    <t>Faro, Loulé, São Brás de Alportel</t>
  </si>
  <si>
    <t>Castro Marim, Tavira, Vila Real de Santo António</t>
  </si>
  <si>
    <t>Albufeira, Aljezur, Faro, Lagos, Loulé, Monchique, Olhão, Portimão, Vila do Bispo, Vila Real de Santo António</t>
  </si>
  <si>
    <t>Lagoa, Monchique, São Brás de Alportel, Vila do Bispo, Vila Real de Santo António</t>
  </si>
  <si>
    <t>Faro, Loulé, Portimão</t>
  </si>
  <si>
    <t>Lagoa, Lagos</t>
  </si>
  <si>
    <t>ALG-06-4740-FSE-000171</t>
  </si>
  <si>
    <t>ALG-06-4740-FSE-000182</t>
  </si>
  <si>
    <t>ALG-06-4740-FSE-000188</t>
  </si>
  <si>
    <t>ALG-06-4740-FSE-000193</t>
  </si>
  <si>
    <t>ALG-06-4740-FSE-000197</t>
  </si>
  <si>
    <t>ALG-06-4740-FSE-000198</t>
  </si>
  <si>
    <t>ALG-06-4740-FSE-000218</t>
  </si>
  <si>
    <t>ALG-06-4740-FSE-000236</t>
  </si>
  <si>
    <t>ALG-06-4740-FSE-000240</t>
  </si>
  <si>
    <t>ALG-06-4740-FSE-000243</t>
  </si>
  <si>
    <t>ALG-06-4740-FSE-000246</t>
  </si>
  <si>
    <t>ALG-06-4740-FSE-000252</t>
  </si>
  <si>
    <t>ALG-06-4740-FSE-000254</t>
  </si>
  <si>
    <t>ALG-06-4740-FSE-000270</t>
  </si>
  <si>
    <t>A GROWIN PORTUGAL pretende alavancar a experiência internacional do seu fundador e gestor, associado ao uso de tecnologia, para se tornar numa plataforma de negócios com um conceito inovador para captar a criação de empresas em Portugal. A operação visa a contratação de três novos postos de trabalho para apoiar a expansão da atividade da empresa.</t>
  </si>
  <si>
    <t>ACABF - ASSOCIAÇÃO CULTURAL E ATIVISTA DA BAIXA DE FARO</t>
  </si>
  <si>
    <t>Catarina Duarte Dias Unipessoal, Lda</t>
  </si>
  <si>
    <t>CAVACOTIMESHARE, LDA</t>
  </si>
  <si>
    <t>A.I.E.H - ASSOCIAÇÃO INTERNATIONAL ENTREPRENEUR HUB</t>
  </si>
  <si>
    <t>SILÊNCIO MÍSTICO, UNIPESSOAL LDA</t>
  </si>
  <si>
    <t>Operação de criação liquida de emprego na área da economia social - 3 novos postos de trabalho, nas áreas de apoio Administrativo, marketing e comunicação e realização de eventos.</t>
  </si>
  <si>
    <t>Operação de criação liquida de emprego (2 postos de trabalho), nomeadamente através de criação do próprio emprego e de emprego por conta de outrem, e do reforço da capacidade produtiva da empresa.</t>
  </si>
  <si>
    <t>A atividade da empresa consiste na prestação de serviços a alojamentos de curta duração e promoção turística. 
Os serviços prestados passam pela gestão de imóveis que implica a sua promoção nas diversas plataformas digitais e/ou a sua gestão operacional. Esta gestão consiste em todo um processo de preparação, desde a limpeza à manutenção, recepção dos hóspedes e acompanhamento dos mesmos durante a estadia.</t>
  </si>
  <si>
    <t>A AIEH é uma associação de desenvolvimento local, sem fins lucrativos, que visa contribuir para a promoção do empreendedorismo inclusivo, com igualdade de oportunidade e de género, para estrangeiros grupos excluídos, socialmente desfavorecidos ou vulneráveis, que tenham ou desejam iniciar um negócio em Portugal. A operação visa a contratação de três novos postos de trabalho para apoiar a instalação e expansão da atividade da associação.</t>
  </si>
  <si>
    <t>O projeto ALGARVE (des)CONHECIDO tem o objetivo de contribuir para a diversificação da oferta turística, e beneficiar do aumento da procura de segmentos de mercado com crescente consciência ambiental, interesse pela fauna e flora, artes e ofícios, património histórico, gastronomia e pelas vivências dos locais que visitam, através da conceção e oferta de vários roteiros pedestres e programas de experiências, ao longo de todo o ano.</t>
  </si>
  <si>
    <t>ALG-40-2020-26</t>
  </si>
  <si>
    <t>SOMAR - ASSOCIAÇÃO DE CONSERVAÇÃO MARINHA E BIOACÚSTICA</t>
  </si>
  <si>
    <t>Desenvolvimento socioeconómico de base local - AGÊNCIA DE DESENVOLVIMENTO DO BARLAVENTO - Empreendedorismo Social</t>
  </si>
  <si>
    <t>ALG-40-2020-25</t>
  </si>
  <si>
    <t>FOLGARES - GESTÃO E INVESTIMENTOS, LIMITADA</t>
  </si>
  <si>
    <t>ALG-40-2020-30</t>
  </si>
  <si>
    <t>ISLANDS EXPERIENCE TOURS, UNIPESSOAL LDA</t>
  </si>
  <si>
    <t>Desenvolvimento socioeconómico de base local - +CO3SO Emprego Urbano (GAL Lagos Cidade 2020)</t>
  </si>
  <si>
    <t>Desenvolvimento socioeconómico de base local - GAL Costeiro - Pesca do Sotavento do Algarve - Urbano</t>
  </si>
  <si>
    <t>MELISSA DUARTE RIBEIRO JESUS MORGADO RITO</t>
  </si>
  <si>
    <t>Gabriela Correia Unipessoal, Lda.</t>
  </si>
  <si>
    <t>TRADIÇÃO DA RAZÃO - UNIPESSOAL LDA</t>
  </si>
  <si>
    <t>FORMOSA, COOPERATIVA DE VIVEIRISTAS DA RIA FORMOSA CRL</t>
  </si>
  <si>
    <t>O projeto prevê a criação e capacitação do Centro SOMAR - Associação de Conservação Marinha e Bioacústica, em Lagos, tratando-se de uma associação sem fins lucrativos, cuja principal prioridade passa por desenvolver ações de educação ambiental, investigação, envolvimento comunitário e eventos ligados a sustentabilidade em prol da conservação das espécies de mamíferos marinhos que utilizam a Costa Algarvia e de todo o ambiente marinho adjacente.</t>
  </si>
  <si>
    <t>Este presente projeto surge com o intuito de lançar uma nova marca designada por “Timeless Tours”, destinada às atividades de agência de viagens e de operador turístico. A marca nasce assim com o objetivo de prestar serviços de excelência, estando inteiramente dedicados ao turismo educacional e de desempenho, inclusive musical, e a excelência da nossa oferta será o pilar-chave para uma integração sólida no mercado a Sul do país.</t>
  </si>
  <si>
    <t>O projeto da FRILAGOS visa a contratação de três novos postos de trabalho para reforçar a equipa na vertente comercial, para apoiar a expansão da atividade da empresa e assegurar um serviço completo e coerente com as necessidades do mercado.</t>
  </si>
  <si>
    <t>Criação líquida de dois postos de trabalho, na profissão de skipper, associada à consolidação de uma micro-empresa, envolvendo a realização de investimento adicional e correspondendo à conclusão de um projecto de investimento iniciado em Fevereiro de 2020.</t>
  </si>
  <si>
    <t>A Rejoice nasce da exigência de agir de forma concreta para incentivar estilos de vida e hábitos alimentares mais saudáveis, e para proporcionar propostas territoriais diversas com vista ao networking estratégico e ao desenvolvimento comunitário. Atua através de um food truck de gastronomia saudável KM0 e a organização de eventos diversos. A Rejoice trabalha de forma ativa junto da comunidade, contribuindo para o aumento da sua qualidade de vida</t>
  </si>
  <si>
    <t>Projeto de criação do próprio emprego (empreendedorismo feminino e qualificado) com a atividade de prestação de serviços em áreas nas quais a promotora desenvolveu competências e contatos ao longo da sua vida profissional: Serviços de apoio a cidadãos estrangeiros (residentes, trabalhadores e empresários); turismo (serviços de apoio à gestão); serviços de tradução e interpretação.</t>
  </si>
  <si>
    <t>Projecto de expansão de actividades de catering, eventos e restauração; Comercialização do BR3D e desenvolvimento de novas variedades para o canal HORECA da região; Abertura de loja em localização turística (Lagos).</t>
  </si>
  <si>
    <t>A Cooperativa Formosa tem mostrado um crescimento evidente desde que iniciou a sua actividade do Centro de Depuração de Moluscos Bivalves-Formosa Mariscos, em 2014. Hoje, apesar da pandemia do COVID19 tem feito um esforço por continuar a crescer. Apoiando a comunidade de viveiristas de Olhão, dando continuidade ao escoamento de bivalves de elevada qualidade para o mercado.</t>
  </si>
  <si>
    <t>ALG-07-5267-FSE-000016</t>
  </si>
  <si>
    <t>ALG-07-5267-FSE-000017</t>
  </si>
  <si>
    <t>ALG-07-5267-FSE-000018</t>
  </si>
  <si>
    <t>ALG-07-5267-FSE-000019</t>
  </si>
  <si>
    <t>ALG-07-5267-FSE-000020</t>
  </si>
  <si>
    <t>ALG-07-5267-FSE-000022</t>
  </si>
  <si>
    <t>ALG-07-5267-FSE-000023</t>
  </si>
  <si>
    <t>ALG-07-5267-FSE-000024</t>
  </si>
  <si>
    <t>ALG-07-5267-FSE-000025</t>
  </si>
  <si>
    <t>ALG-07-5267-FSE-000026</t>
  </si>
  <si>
    <t>ALG-07-5267-FSE-000027</t>
  </si>
  <si>
    <t>ALG-07-5267-FSE-000029</t>
  </si>
  <si>
    <t>ALG-07-5267-FSE-000030</t>
  </si>
  <si>
    <t>ALG-07-5267-FSE-000031</t>
  </si>
  <si>
    <t>ALG-07-5267-FSE-000032</t>
  </si>
  <si>
    <t>ALG-07-5267-FSE-000033</t>
  </si>
  <si>
    <t>ALG-07-5267-FSE-000034</t>
  </si>
  <si>
    <t>ALG-67-2020-43</t>
  </si>
  <si>
    <t>AGRUPAMENTO DE ESCOLAS PROFESSOR PAULA NOGUEIRA, OLHÃO</t>
  </si>
  <si>
    <t>AGRUPAMENTO DE ESCOLAS GIL EANES</t>
  </si>
  <si>
    <t>AGRUPAMENTO DE ESCOLAS D.JOSÉ I</t>
  </si>
  <si>
    <t>DIRECÇÃO-GERAL DA EDUCAÇÃO</t>
  </si>
  <si>
    <t>AGRUPAMENTO DE ESCOLAS DR. FRANCISCO FERNANDES LOPES, OLHÃO</t>
  </si>
  <si>
    <t>AGRUPAMENTO VERTICAL DA EB2,3 JOÃO DA ROSA</t>
  </si>
  <si>
    <t>AGRUPAMENTO DE ESCOLAS JOÃO DE DEUS</t>
  </si>
  <si>
    <t>AGRUPAMENTO DE ESCOLAS PADRE ANTÓNIO MARTINS DE OLIVEIRA</t>
  </si>
  <si>
    <t>AGRUPAMENTO DE ESCOLAS TOMÁS CABREIRA</t>
  </si>
  <si>
    <t>AGRUPAMENTO DE ESCOLAS JÚLIO DANTAS, LAGOS</t>
  </si>
  <si>
    <t>AGRUPAMENTO DE ESCOLAS DE SILVES</t>
  </si>
  <si>
    <t>ESCOLA SECUNDARIA DE LOULE</t>
  </si>
  <si>
    <t>AGRUPAMENTO DE ESCOLAS POETA ANTÓNIO ALEIXO</t>
  </si>
  <si>
    <t>AGRUPAMENTO DE ESCOLAS PINHEIRO E ROSA</t>
  </si>
  <si>
    <t>AGRUPAMENTO DE ESCOLAS DE CASTRO MARIM</t>
  </si>
  <si>
    <t>AGRUPAMENTO DE ESCOLAS RIO ARADE, LAGOA</t>
  </si>
  <si>
    <t>Qualidade dos sistemas de ensino e formação de nível não-superior -</t>
  </si>
  <si>
    <t>Trata-se de um projeto para o ensino experimental das ciências e numa perspectiva Ciência, Tecnologia e Sociedade, no domínio do desenvolvimento sustentável, em particular na habitação sustentável. Pretendem-se desenvolver atividades no estudo e construção de uma habitação sustentável, propondo-se a obtenção de um produto final, funcional: uma casa sustentável, melhor, uma sala de aula/laboratório com os elementos de uma habitação sustentável.</t>
  </si>
  <si>
    <t>Com este projeto pretendemos dar a oportunidade aos nossos alunos de aliar conhecimentos de todas as disciplinas da área científica, da área geral e da área artística, derrubando barreiras que, embora artificiais, tendem a compartimentar conhecimentos nas suas cabeças. Ao se debruçarem sobre a biodiversidade do Algarve Profundo  ( na terra e no mar), pretendemos sensibilizá~los para a importância da sua preservação.</t>
  </si>
  <si>
    <t>O AE D. José I - VRSA pretende aderir à rede de Clubes de Ciência Viva na Escola (CCVnE) criando um espaço aberto de contacto com a ciência e a tecnologia, promotor de metodologias ativas, investigativas e experimentais, de acesso generalizado aos alunos.
O CCVnE constituirá uma medida que visa a melhoria das aprendizagens e dos resultados escolares dos alunos ao nível do ensino das ciências e o reforço das práticas curriculares.</t>
  </si>
  <si>
    <t>A iniciativa " Clubes Ciência Viva na Escola" (CCVnE) tem como objetivo a criação e dinamização de uma Rede de Clubes Ciência Viva na Escola, com vista à  promoção e divulgação da ciência e a partilha de conhecimentos, experiência e boas práticas. 
Os CCV na Escola assentam em estruturas/espaços de ciência e conhecimento adaptados às características específicas do meio social e cultural, numa perspetiva de abertura à comunidade local,</t>
  </si>
  <si>
    <t>Intervenções especificas e inovadoras dirigidas à melhoria da qualidade e eficiência do sistema de educação/formação ambito regional.</t>
  </si>
  <si>
    <t>Apoio à aprendizagem das ciências e do desenvolvimento da literacia científica</t>
  </si>
  <si>
    <t>O CCVnE do Agrupamento de Escolas João de Deus tem como objetivo fundamental da sua atividade o apoio a projetos do Agrupamento que promovam o conhecimento e o ensino experimental das ciências. Visa a melhoria dos resultados de aprendizagem relevantes dos alunos do agrupamento e a promoção da literacia científica e tecnológica na sociedade portuguesa.</t>
  </si>
  <si>
    <t>O CCVnE ESPAMOL, através da promoção do ensino experimental é relevante para o sucesso do Plano de Inovação (PI) criado e aprovado para o Agrupamento de Escolas, para o triénio 2020-2023. Este documento estratégico para o Serviço e Sucesso Educativo do Agrupamento visa de uma forma geral a melhoria da qualidade das aprendizagens e dos resultados escolares, em particular na componente curricular da Matemática e das Ciências Experimentais.</t>
  </si>
  <si>
    <t>Desenvolvimento de ações inovadoras de natureza experimental, pedagógica e de inclusão social, em parceria com instituições inter-regionais/regionais de investigação, de divulgação científica e de educação e qualificação digital, privilegiando o trabalho em rede com Escolas/Clubes Ciência Viva. O tema do projeto é o Mar com interface a outras áreas do conhecimento, alinhadas com a Estratégia de Especialização Inteligente da Região do Algarve.</t>
  </si>
  <si>
    <t>Intervenção com características importantes no desenvolvimento de competências em jovens e profissionais, que promovam a melhoria da qualidade do ensino em geral e em particular o interesse pelas ciências, meio ambiente e história. Interdisciplinaridade, abrangência a todos os níveis de ensino, oferta educativas e formativas. Valorização do património.</t>
  </si>
  <si>
    <t>O projeto visa a criação de um Clube de Ciência Viva na Escola de Hotelaria e Tuismo de Vila Real de Santo António, com capacidade de desenvolver atividades nas Escolas de Hotelaria e Turismo do Algarve (VRSA, Faro e Portimão). O principal objetivo da candidatura é a criação do MED_LAB – Laboratório de atividades e experiências associadas a Dieta Mediterrânica, desenvolvendo atividades que promovam o conceito do estilo de vida mediterrânico</t>
  </si>
  <si>
    <t>Faro, Portimão, Vila Real de Santo António</t>
  </si>
  <si>
    <t>Desenvolvimento de um projecto CCVnE no Agrupamento de Escolas de Silves, centrado nas temáticas do Mar e da Saúde, onde serão desenvolvidas diversas actividades, abrangendo visitas de estudo, conferências, palestras, workshop,s e pesquisas e tratamento de dados experimentais para análise e desenvolvimento de conteúdos curriculares. Para a prossecução destes objectivos contamos com parceiros estrategicos de diferentes áreas de actividade.</t>
  </si>
  <si>
    <t>Recentemente teve início o processo de criação do Geoparque Algarvensis, um território com limites claramente definidos, que inclui um notável património geológico, associado a uma estratégia de desenvolvimento sustentável. Com esta operação pretende-se dar a conhecer esse património à comunidade educativa e à população do concelho de Loulé, através dos valores educativos que encerra, sensibilizando-a para a sua proteção e conservação.</t>
  </si>
  <si>
    <t>Sendo que para os próximos anos letivos, os objetivos para o desenvolvimento sustentável (O.D.S.) e os oceanos, num contexto STEM/ STEAM (Science, Technology, Engineering, Art and Math) são prioridade do nosso Agrupamento,  o clube ciência viva pretende ser um polo aglutinador e potenciador de projetos que impulsionem e valorizem o potencial da comunidade local em particular e da região de um modo geral.</t>
  </si>
  <si>
    <t>As iniciativas integradas no projeto “Aprender com a Ria” estendem-se a todas as escolas do agrupamento e pretendem sensibilizar os alunos entre os 5 e os 18 anos, bem como os seus familiares e restante comunidade para a importância do estudo e da proteção da Ria Formosa. As iniciativas a desenvolver promovem o ensino experimental das ciências e contribuem para a modernização dos modelos e das estratégias de ensino.</t>
  </si>
  <si>
    <t>O presente Projeto visa a promoção de uma cultura científica e tecnológica no Agrupamento e na Comunidade, como condição de crescimento e inovação, indispensável ao desenvolvimento das sociedades modernas e ao bem-estar dos cidadãos. Pretende-se a melhoria da qualidade do ensino público, através de ações inovadoras e específicas dirigidas à promoção da eficiência e da eficácia do sistema educativo, contribuindo para melhorar o sucesso escolar.</t>
  </si>
  <si>
    <t>O Clube Ciência Viva visa promover a motivação dos alunos para o ensino experimental das ciências e o desenvolvimento das competências inscritas no perfil dos alunos à saída da escolaridade obrigatória; potenciar a escola como um polo de divulgação científica; promover a literacia cientifica na comunidade, etc, através de iniciativas como Laboratórios itinerantes, laboratórios abertos, visitas de estudo, palestras, e atividades experimentais.</t>
  </si>
  <si>
    <t>ALG-07-5673-FEDER-000029</t>
  </si>
  <si>
    <t>ALG-07-5673-FEDER-000030</t>
  </si>
  <si>
    <t>ALG-07-5673-FEDER-000031</t>
  </si>
  <si>
    <t>ALG-07-5673-FEDER-000032</t>
  </si>
  <si>
    <t>ALG-07-5673-FEDER-000033</t>
  </si>
  <si>
    <t>ALG-07-5673-FEDER-000034</t>
  </si>
  <si>
    <t>ALG-07-5673-FEDER-000035</t>
  </si>
  <si>
    <t>ALG-07-5673-FEDER-000036</t>
  </si>
  <si>
    <t>ALG-07-5673-FEDER-000037</t>
  </si>
  <si>
    <t>ALG-07-5673-FEDER-000038</t>
  </si>
  <si>
    <t>ALG-07-5673-FEDER-000039</t>
  </si>
  <si>
    <t>ALG-07-5673-FEDER-000040</t>
  </si>
  <si>
    <t>ALG-07-5673-FEDER-000041</t>
  </si>
  <si>
    <t>ALG-07-5673-FEDER-000044</t>
  </si>
  <si>
    <t>ALG-07-5673-FEDER-000045</t>
  </si>
  <si>
    <t>ALG-07-5673-FEDER-000046</t>
  </si>
  <si>
    <t>ALG-07-5673-FEDER-000047</t>
  </si>
  <si>
    <t>ALG-07-5673-FEDER-000048</t>
  </si>
  <si>
    <t>ALG-07-5673-FEDER-000049</t>
  </si>
  <si>
    <t>ALG-07-5673-FEDER-000050</t>
  </si>
  <si>
    <t>ALG-07-5673-FEDER-000051</t>
  </si>
  <si>
    <t>ALG-07-5673-FEDER-000052</t>
  </si>
  <si>
    <t>ALG-07-5673-FEDER-000053</t>
  </si>
  <si>
    <t>MUNICÍPIO DE SILVES</t>
  </si>
  <si>
    <t>EB 23 D. Afonso III- Remodelação de Fibrocimento</t>
  </si>
  <si>
    <t>EB23 Dr. Joaquim Rocha Peixoto Magalhães - Remoção de Fibrocimento</t>
  </si>
  <si>
    <t>EB23 Dr. José de Jesus Neves Júnior - Remoção de Fibrocimento</t>
  </si>
  <si>
    <t>EB23 Montenegro -Remoção de Fibrocimento</t>
  </si>
  <si>
    <t>EB23 Dr. Alberto Iria - Remoção de Fibrocimento</t>
  </si>
  <si>
    <t>EB Dr. João Lúcio - Remoção de Fibrocimento</t>
  </si>
  <si>
    <t>EB23 João da Rosa - Remoção de Fibrocimento</t>
  </si>
  <si>
    <t>EB23 Padre João Coelho Cabanita - Remoção de Fibrocimento - Loulé</t>
  </si>
  <si>
    <t>ES Drª. Laura Ayres - Remoção de Fibrocimento</t>
  </si>
  <si>
    <t>EB23 Dr. António de Sousa Agostinho - Remoção de Fibrocimento</t>
  </si>
  <si>
    <t>EBI Escola Básica Integrada Prof. Aníbal Cavaco Silva - Remoção de Fibrocimento</t>
  </si>
  <si>
    <t>EB23 Escola Básica de Algoz - Remoção de Fibrocimento</t>
  </si>
  <si>
    <t>EB23 Dr. António da Costa Contreiras - Remoção de Fibrocimento</t>
  </si>
  <si>
    <t>Intervenção na Escola Básica D. Afonso III,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</si>
  <si>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Dr. Joaquim Rocha Peixoto Magalhães,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</si>
  <si>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Dr. José de Jesus Neves Júnior,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</si>
  <si>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de Montenegro,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
(memória descritiva em anexo)</t>
  </si>
  <si>
    <t>A candidatura pretende proceder à remoção e substituição de cobertura em fibrocimento da Escola Básica Dr. Alberto Iria,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</si>
  <si>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candidatura pretende proceder à remoção e substituição de cobertura em fibrocimento da Escola Básica Dr. João Lúcio, Fuseta,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</si>
  <si>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candidatura pretende proceder à remoção e substituição de cobertura em fibrocimento da Escola Básica 2,3 João da Rosa,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</si>
  <si>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Esta operação tem por objetivo proceder à remoção e substituição das placas de fibrocimento com amianto na sua composição na Escola Básica Padre João Coelho Cabanita - Loulé.</t>
  </si>
  <si>
    <t>Esta operação tem por objetivo proceder à remoção e substituição das placas de fibrocimento com amianto na sua composição na Escola Secundária Dr.ª Laura Ayres – Quarteira - Loulé.</t>
  </si>
  <si>
    <t>Esta operação tem por objetivo proceder à remoção e substituição das placas de fibrocimento com amianto na sua composição na Escola Básica Dr. António de Sousa Agostinho – Almancil – Loulé.</t>
  </si>
  <si>
    <t>Esta operação tem por objetivo proceder à remoção e substituição das placas de fibrocimento com amianto na sua composição na Escola Básica Prof. Dr. Aníbal Cavaco Silva – Boliqueime – Loulé.</t>
  </si>
  <si>
    <t>Remoção das coberturas em fibrocimento existentes nos diferentes edifícios da escola, que contêm na sua composição fibras de amianto, potencialmente nocivas para a saúde humana e ambiente. 
Colocação de novas coberturas em painéis isotérmicos, com o objectivo da melhoria da eficiência energética dos edifícios.</t>
  </si>
  <si>
    <t>MUNICÍPIO DE MONCHIQUE</t>
  </si>
  <si>
    <t>ES Padre António Martins de Oliveira - Remoção de Fibrocimento</t>
  </si>
  <si>
    <t>EB23 Rio Arade - Parchal - Remoção de Fibrocimento</t>
  </si>
  <si>
    <t>EB23 Professor João Cónim - Remoção de Fibrocimento</t>
  </si>
  <si>
    <t>EB Marmelete - Remoção de Fibrocimento</t>
  </si>
  <si>
    <t>EB23 Manuel do Nascimento - Bloco C - Remoção de Fibrocimento</t>
  </si>
  <si>
    <t>Escola Básica 2,3 Júdice Fialho- Remoção de Fibrocimento</t>
  </si>
  <si>
    <t>ES Manuel Gomes - Remoção de Fibrocimento</t>
  </si>
  <si>
    <t>EB23 D. João II - Remoção de Fibrocimento</t>
  </si>
  <si>
    <t>EB23 D. Martim Fernandes - Remoção de Fibrocimento</t>
  </si>
  <si>
    <t>ES Albufeira - Remoção de Fibrocimento</t>
  </si>
  <si>
    <t>Pretende-se intervir na melhoria das condições de segurança e saúde da ESCOLA SECUNDARIA PADRE ANTÓNIO MARTINS DE OLIVEIRA, visando eliminar fatores potencialmente prejudiciais para a saúde humana e o ambiente associados à existência de materiais com amianto na sua composição. A intervenção na ESPAMOL incide sobre quatro edifícios e a área total de intervenção para remodelação da cobertura é de 2107.00 m2 .</t>
  </si>
  <si>
    <t>Pretende-se intervir na melhoria das condições de segurança e saúde da EB Rio Arade, visando eliminar fatores potencialmente prejudiciais para a saúde humana e o ambiente associados à existência de materiais com amianto na sua composição. A intervenção na EB Rio Arade incide sobre 3 edifícios e a área total de intervenção para remodelação da cobertura é de 2376.19 m2 .</t>
  </si>
  <si>
    <t>Pretende-se intervir na melhoria das condições de segurança e saúde EB João Cónim, visando eliminar fatores potencialmente prejudiciais para a saúde humana e o ambiente associados à existência de materiais com amianto na sua composição. A intervenção na EB João Cónim incide sobre um edifício e a área total de intervenção para remodelação da cobertura é de 214.12 m2.</t>
  </si>
  <si>
    <t>A operação visa a remoção das coberturas de fibrocimento da escola de Marmelete. Neste momento já se encontram lançados os procedimentos concursais relativos à elaboração dos projetos técnicos de execução.</t>
  </si>
  <si>
    <t>A escola Básica Manuel do Nascimento em Monchique apresenta coberturas que contêm na sua composição materiais que atualmente são considerados perigosos e nocivos à saúde, pelo que importa removê-los criando as condições para um ambiente saudável e propício à educação das crianças e jovens.</t>
  </si>
  <si>
    <t>A operação da remoção de substituição das coberturas de fibrocimento com amianto destina-se a beneficiar/melhorar as condições físicas e ambientais contribuindo para a melhoria da prestação do serviço público de educação para alunos e professores da Escola Básica Júdice Fialho - Portimão.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</si>
  <si>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Secundária Manuel Teixeira Gomes – Portimão.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</si>
  <si>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Básica D. João II - Alvor.</t>
  </si>
  <si>
    <t>A candidatura visa a intervenção na infraestrutura da EB 2,3 D. Martins Fernandes, eliminando fatores potencialmente prejudiciais à saúde humana e ao ambiente associados à existência de materiais com amianto na sua composição, com vista a melhorar as condições de segurança e saúde na escola.</t>
  </si>
  <si>
    <t>A candidatura visa a intervenção na infraestrutura da Escola Secundária de Albufeira, eliminando fatores potencialmente prejudiciais para a saúde humana e o ambiente associados à existência de materiais com amianto na sua composição, com vista a melhorar as condições de segurança e saúde da escola</t>
  </si>
  <si>
    <t>Alcoutim, Alcoutim, Alcoutim, Alcoutim, Castro Marim, Castro Marim, Castro Marim, Castro Marim</t>
  </si>
  <si>
    <t>Alcoutim, Aljezur, Castro Marim, Faro, Loulé, Loulé, Monchique, Silves, Tavira, Vila do Bispo</t>
  </si>
  <si>
    <t>Albufeira, Lagoa, Loulé, Portimão</t>
  </si>
  <si>
    <t>Loulé, Tavira</t>
  </si>
  <si>
    <t>Aljezur, Loulé, Monchique</t>
  </si>
  <si>
    <t>Albufeira, Loulé, Portimão</t>
  </si>
  <si>
    <t>Olhão, Vila Real de Santo António</t>
  </si>
  <si>
    <t>Alcoutim, Castro Marim</t>
  </si>
  <si>
    <t>Alcoutim, Alcoutim, Alcoutim, Alcoutim, Aljezur, Aljezur, Aljezur, Aljezur, Castro Marim, Castro Marim, Castro Marim, Castro Marim, Faro, Loulé, Loulé, Loulé, Loulé, Loulé, Monchique, Monchique, Monchique, Silves, Tavira, Tavira, Vila do Bispo, Vila do Bispo, Vila do Bispo, Vila do Bispo</t>
  </si>
  <si>
    <t>Alcoutim, Castro Marim, Vila Real de Santo António</t>
  </si>
  <si>
    <t>Faro, Portimão</t>
  </si>
  <si>
    <t>Aljezur, Lagos, Vila do Bispo</t>
  </si>
  <si>
    <t>Faro, Portimão, Silves</t>
  </si>
  <si>
    <t>Albufeira, Loulé, Portimão, Silves, Vila do Bispo</t>
  </si>
  <si>
    <t>Faro, Olhão, Portimão, Silves, Vila Real de Santo António</t>
  </si>
  <si>
    <t>Aljezur, Lagoa, Lagos, Loulé, Portimão, Silves, Tavira</t>
  </si>
  <si>
    <t>Albufeira, Faro, Lagos, Loulé, Olhão, Portimão, Silves</t>
  </si>
  <si>
    <t>Albufeira, Aljezur, Lagoa, Lagos, Portimão, Vila do Bispo</t>
  </si>
  <si>
    <t>Faro, Loulé, São Brás de Alportel, Silves</t>
  </si>
  <si>
    <t>Albufeira, Faro, Lagoa, Lagos, Loulé, Portimão, Tavira</t>
  </si>
  <si>
    <t>Albufeira, Faro, Lagoa, Loulé, Portimão, Silves</t>
  </si>
  <si>
    <t>Albufeira, Faro, Lagoa, Loulé, Portimão, Tavira, Vila Real de Santo António</t>
  </si>
  <si>
    <t>Albufeira, Faro, Loulé, São Brás de Alportel</t>
  </si>
  <si>
    <t>Faro, Portimão, São Brás de Alportel</t>
  </si>
  <si>
    <t>Faro, Lagoa, Loulé, Portimão, Silves, Tavira</t>
  </si>
  <si>
    <t>Faro, Silves, Tavira</t>
  </si>
  <si>
    <t>Faro, Lagoa, Portimão, Tavira</t>
  </si>
  <si>
    <t>Faro, Lagoa, Lagos, Portimão, Tavira</t>
  </si>
  <si>
    <t>Loulé, São Brás de Alportel</t>
  </si>
  <si>
    <t>Monchique, Portimão</t>
  </si>
  <si>
    <t>Faro, Loulé, Portimão, Vila Real de Santo António</t>
  </si>
  <si>
    <t>Alcoutim, Castro Marim, Faro, Tavira, Vila Real de Santo António</t>
  </si>
  <si>
    <t>Albufeira, Lagoa, Silves</t>
  </si>
  <si>
    <t>Albufeira, Faro, Portimão, Tavira</t>
  </si>
  <si>
    <t>Albufeira, Faro, Lagos, Loulé, Olhão, Portimão, Silves, Tavira, Vila Real de Santo António</t>
  </si>
  <si>
    <t>Albufeira, Faro, Loulé, Portimão, São Brás de Alportel</t>
  </si>
  <si>
    <t>Albufeira, Aljezur, Lagoa, Lagos, Monchique, Portimão, Vila do Bispo</t>
  </si>
  <si>
    <t>Faro, Loulé, Silves</t>
  </si>
  <si>
    <t>Faro, Portimão, Tavira</t>
  </si>
  <si>
    <r>
      <t xml:space="preserve">Oeiras, Porto, Lisboa, </t>
    </r>
    <r>
      <rPr>
        <b/>
        <sz val="10"/>
        <rFont val="Arial"/>
        <family val="2"/>
      </rPr>
      <t>Tavira, Faro</t>
    </r>
    <r>
      <rPr>
        <sz val="10"/>
        <rFont val="Arial"/>
        <family val="2"/>
      </rPr>
      <t>, Aveiro, Évora, Covilhã</t>
    </r>
  </si>
  <si>
    <r>
      <t>Porto,</t>
    </r>
    <r>
      <rPr>
        <b/>
        <sz val="10"/>
        <rFont val="Arial"/>
        <family val="2"/>
      </rPr>
      <t xml:space="preserve"> Faro</t>
    </r>
  </si>
  <si>
    <r>
      <rPr>
        <b/>
        <sz val="10"/>
        <rFont val="Arial"/>
        <family val="2"/>
      </rPr>
      <t>Faro</t>
    </r>
    <r>
      <rPr>
        <sz val="10"/>
        <rFont val="Arial"/>
        <family val="2"/>
      </rPr>
      <t>, Porto, Coimbra</t>
    </r>
  </si>
  <si>
    <r>
      <t xml:space="preserve">Lisboa, Porto, Coimbra, Oeiras, </t>
    </r>
    <r>
      <rPr>
        <b/>
        <sz val="10"/>
        <rFont val="Arial"/>
        <family val="2"/>
      </rPr>
      <t>Faro,</t>
    </r>
    <r>
      <rPr>
        <sz val="10"/>
        <rFont val="Arial"/>
        <family val="2"/>
      </rPr>
      <t xml:space="preserve"> Braga, Aveiro, Covilhã, Loures</t>
    </r>
  </si>
  <si>
    <r>
      <t xml:space="preserve">Porto, Aveiro, Lisboa, Coimbra, Cantanhede, Braga, Oeiras, </t>
    </r>
    <r>
      <rPr>
        <b/>
        <sz val="10"/>
        <rFont val="Arial"/>
        <family val="2"/>
      </rPr>
      <t>Faro</t>
    </r>
  </si>
  <si>
    <r>
      <t xml:space="preserve">Lisboa, Oeiras, Braga, </t>
    </r>
    <r>
      <rPr>
        <b/>
        <sz val="10"/>
        <rFont val="Arial"/>
        <family val="2"/>
      </rPr>
      <t>Faro</t>
    </r>
    <r>
      <rPr>
        <sz val="10"/>
        <rFont val="Arial"/>
        <family val="2"/>
      </rPr>
      <t>, Porto, Cantanhede, Beja</t>
    </r>
  </si>
  <si>
    <r>
      <rPr>
        <b/>
        <sz val="10"/>
        <rFont val="Arial"/>
        <family val="2"/>
      </rPr>
      <t>Faro</t>
    </r>
    <r>
      <rPr>
        <sz val="10"/>
        <rFont val="Arial"/>
        <family val="2"/>
      </rPr>
      <t>, Matosinhos, Viana do Castelo</t>
    </r>
  </si>
  <si>
    <r>
      <t xml:space="preserve">Setúbal, Beja, </t>
    </r>
    <r>
      <rPr>
        <b/>
        <sz val="10"/>
        <rFont val="Arial"/>
        <family val="2"/>
      </rPr>
      <t>Tavira, Olhão</t>
    </r>
    <r>
      <rPr>
        <sz val="10"/>
        <rFont val="Arial"/>
        <family val="2"/>
      </rPr>
      <t>, Lisboa</t>
    </r>
  </si>
  <si>
    <r>
      <t>Évora,</t>
    </r>
    <r>
      <rPr>
        <b/>
        <sz val="10"/>
        <rFont val="Arial"/>
        <family val="2"/>
      </rPr>
      <t xml:space="preserve"> Faro</t>
    </r>
  </si>
  <si>
    <r>
      <rPr>
        <b/>
        <sz val="10"/>
        <rFont val="Arial"/>
        <family val="2"/>
      </rPr>
      <t>Faro</t>
    </r>
    <r>
      <rPr>
        <sz val="10"/>
        <rFont val="Arial"/>
        <family val="2"/>
      </rPr>
      <t>, Oeiras, Porto</t>
    </r>
  </si>
  <si>
    <r>
      <t xml:space="preserve">Lisboa, </t>
    </r>
    <r>
      <rPr>
        <b/>
        <sz val="10"/>
        <rFont val="Arial"/>
        <family val="2"/>
      </rPr>
      <t>Olhão, Faro</t>
    </r>
  </si>
  <si>
    <r>
      <rPr>
        <b/>
        <sz val="10"/>
        <rFont val="Arial"/>
        <family val="2"/>
      </rPr>
      <t>Faro</t>
    </r>
    <r>
      <rPr>
        <sz val="10"/>
        <rFont val="Arial"/>
        <family val="2"/>
      </rPr>
      <t>, Lisboa</t>
    </r>
  </si>
  <si>
    <r>
      <t xml:space="preserve">Oeiras, Lisboa, Vila do Conde, </t>
    </r>
    <r>
      <rPr>
        <b/>
        <sz val="10"/>
        <rFont val="Arial"/>
        <family val="2"/>
      </rPr>
      <t>Olhão</t>
    </r>
  </si>
  <si>
    <r>
      <t xml:space="preserve">Lisboa, </t>
    </r>
    <r>
      <rPr>
        <b/>
        <sz val="10"/>
        <rFont val="Arial"/>
        <family val="2"/>
      </rPr>
      <t>Faro</t>
    </r>
  </si>
  <si>
    <r>
      <t xml:space="preserve">Oeiras, </t>
    </r>
    <r>
      <rPr>
        <b/>
        <sz val="10"/>
        <rFont val="Arial"/>
        <family val="2"/>
      </rPr>
      <t>Faro</t>
    </r>
    <r>
      <rPr>
        <sz val="10"/>
        <rFont val="Arial"/>
        <family val="2"/>
      </rPr>
      <t>, Braga</t>
    </r>
  </si>
  <si>
    <r>
      <t>Lisboa,</t>
    </r>
    <r>
      <rPr>
        <b/>
        <sz val="10"/>
        <rFont val="Arial"/>
        <family val="2"/>
      </rPr>
      <t xml:space="preserve"> Faro</t>
    </r>
    <r>
      <rPr>
        <sz val="10"/>
        <rFont val="Arial"/>
        <family val="2"/>
      </rPr>
      <t>, Oeiras</t>
    </r>
  </si>
  <si>
    <r>
      <t xml:space="preserve">Lisboa, Aveiro, </t>
    </r>
    <r>
      <rPr>
        <b/>
        <sz val="10"/>
        <rFont val="Arial"/>
        <family val="2"/>
      </rPr>
      <t>Faro</t>
    </r>
    <r>
      <rPr>
        <sz val="10"/>
        <rFont val="Arial"/>
        <family val="2"/>
      </rPr>
      <t>, Oeiras</t>
    </r>
  </si>
  <si>
    <t>ALG-59-2020-09</t>
  </si>
  <si>
    <t>JORNADA UNÂNIME LDA</t>
  </si>
  <si>
    <t>Emprego altamente qualificado nas empresas ou em COLABS - Contratação de Recursos Humanos Altamente Qualificados (PME ou CoLAB)</t>
  </si>
  <si>
    <t>O apoio à contratação de um recurso altamente qualificado (RHAQ), tendo em vista o seu contributo para elevar as competências da empresa nos domínios da Qualificação e Inovação Organizacional e de Marketing, reforçando a competitividade da Empresa no mercado e potenciando o seu crescimento sustentado e com reconhecimento da sua marca no mercado.</t>
  </si>
  <si>
    <t>ALG-01-0145-FEDER-032209</t>
  </si>
  <si>
    <t>ISPA, CRL</t>
  </si>
  <si>
    <t>SARDITEMP .: Impacto das alterações climáticas na ecologia e dinâmica de pequenos peixes pelágicos</t>
  </si>
  <si>
    <t>Lisboa, Oeiras, Faro</t>
  </si>
  <si>
    <t>ALG-01-0247-FEDER-047122</t>
  </si>
  <si>
    <t>ALG-01-0247-FEDER-072232</t>
  </si>
  <si>
    <t>NOSTRESS .: Novos alimentos funcionais para redução de efeitos do stress em aquacultura</t>
  </si>
  <si>
    <t>Tendo como alvo o aumento do bem-estar animal em unidades de aquacultura, o projecto NOSTRESS visa desenvolver um aditivo funcional com propriedades bioactivas e alimentos fortificados que aumentem a resistência a factores de stress e a agentes patogénicos em peixes marinhos, às primeiras idades.</t>
  </si>
  <si>
    <t>Olhão, Lisboa, Matosinhos</t>
  </si>
  <si>
    <t>SEABIOCIDE .: Novo biocida com origem no mar português para o tratamento de doenças infecciosas</t>
  </si>
  <si>
    <t>SI-47-2020-13</t>
  </si>
  <si>
    <t>O consórcio estabeleceu um novo método para extrair compostos biocidas de algas invasoras da costa Portuguesa. O projeto SEABIOCIDE visa determinar os seus mecanismos de ação e identificar quimicamente estas novas moléculas biocidas, que têm grande potencial para o tratamento de doenças infeciosas.</t>
  </si>
  <si>
    <t>Vila do Bispo, Oeiras</t>
  </si>
  <si>
    <t>ALG-03-1406-FEDER-000017</t>
  </si>
  <si>
    <t>ALG-03-1406-FEDER-000020</t>
  </si>
  <si>
    <t>ALG-03-1406-FEDER-000022</t>
  </si>
  <si>
    <t>ALG-03-1406-FEDER-000023</t>
  </si>
  <si>
    <t>ALG-03-1406-FEDER-000024</t>
  </si>
  <si>
    <t>Ecovia / Ciclovia do Litoral Sul - Troços LGS4-B e LGS5 (Lagos - Ribeira de Odiáxere)</t>
  </si>
  <si>
    <t>Ecovia / Ciclovia do Litoral Sul - Troço OL2-B - Marim - Bias</t>
  </si>
  <si>
    <t>Ecovia / Ciclovia do litoral Sul - Troço LL3 (1ª fase) - Quarteira - Av. Mota Pinto (entre Cruzamento de Vilamoura e a Rotunda do Polvo)</t>
  </si>
  <si>
    <t>VALORIZAÇÃO E BENEFICIAÇÃO DA RUA  ATRÁS DOS MUROS</t>
  </si>
  <si>
    <t>Ampliação de Percurso Pedociclável (Circular Norte - EM 513)</t>
  </si>
  <si>
    <t>Visa a intervenção entre Lagos e a Ribeira de Odiáxere, com o total de 5,4 km, destinada ao desenvolvimento de uma ciclovia, com vista à promoção da utilização de modos de transporte suaves nas deslocações diárias interurbanas, em segurança e conforto, contribuindo para alterar os hábitos sociais, redução de gases com efeito estufa e do ruido, e melhoria da qualidade do ambiente urbano e da saúde da população.</t>
  </si>
  <si>
    <t>Sendo a Ecovia do Litoral uma infraestrutura continua, o Município de Olhão além desta intervenção, está simultaneamente desenvolver os projetos para intervenção no Troço OL1 de Ligação entre Faro e Olhão e o troço OL3 entre Bias e a Fuseta. Encontram-se também em estudo os troços OL4 e OL5 assim como o atravessamento da ciclovia do Algarve na cidade de Olhão.</t>
  </si>
  <si>
    <t>A presente intervenção pretende a criação de condições para uma melhoria na mobilidade e da acessibilidade na cidade de Quarteira, com vista a reforçar os modos suaves de circulação (pedonal e ciclável) e melhorar a qualidade de vida dos seus cidadãos, visitantes e turistas. Esta intervenção integra a rede estruturante definida no âmbito do Plano de Mobilidade Urbana Sustentável de Quarteira-Vilamoura.</t>
  </si>
  <si>
    <t>Valorização e beneficiação funcional, paisagística e ambiental, promovendo em simultâneo a requalificação, segurança e atractividade, enquanto via privilegiada de distribuição de trânsito e de circulação interna na cidade de Silves. Serão implementadas vias dedicadas à mobilidade suave com condições de circulação e segurança, que permitirá a redução do tráfego automóvel, contribuindo para a redução das emissões de gases com efeito de estufa.</t>
  </si>
  <si>
    <t>ALG-04-2114-FEDER-000078</t>
  </si>
  <si>
    <t>Ecovia/Ciclovia Litoral Sul - Troço SL1 e SL2 (Armação de Pêra - Salgados)</t>
  </si>
  <si>
    <t>A Ecovia do Litoral Sul desenvolve-se ao longo da faixa litoral, comportando duas intervenções, um troço urbano, na vila de Armação de Pêra, e um troço rural/natural, ao longo da Praia Grande de Pêra.
Inicia-se junto da ribeira do Vale do Olival, e desenvolve-se ao longo da frente mar, atravessando a Ribeira de Alcantarilha e vindo a unir-se com o passadiço existente na Lagoa dos Salgados, numa extensão de 3,28 km.</t>
  </si>
  <si>
    <t>ALG-04-2316-FEDER-000058</t>
  </si>
  <si>
    <t>Operação 5 - Requalificação da Praça Ferreira de Almeida e Arruamentos Contíguos</t>
  </si>
  <si>
    <t>A operação pretende contribuir para a qualificação e revitalização do espaço urbano, realizando trabalhos de construção civil e iluminação pública na Praça e nos arruamentos contíguos.</t>
  </si>
  <si>
    <t>ALG-05-3928-FEDER-000053</t>
  </si>
  <si>
    <t>ALG-05-3928-FEDER-000055</t>
  </si>
  <si>
    <t>ALG-28-2020-12</t>
  </si>
  <si>
    <t>READY - 3ª fase</t>
  </si>
  <si>
    <t>Centro Cultural e de Inovação da Bordeira</t>
  </si>
  <si>
    <t>A criação de uma ciclovia e de um centro de apoio ao BTT em Alcoutim e um percurso pedestre integrado no Aspirante Geoparque Algarvensis Loulé-Silves-Albufeira.</t>
  </si>
  <si>
    <t>Albufeira, Alcoutim</t>
  </si>
  <si>
    <t>Construção de um equipamento novo - Centro Cultural e de Inovação da Bordeira (Memória descritiva em anexo)</t>
  </si>
  <si>
    <t>ALG-06-4740-FSE-000147</t>
  </si>
  <si>
    <t>ALG-06-4740-FSE-000186</t>
  </si>
  <si>
    <t>ALG-06-4740-FSE-000189</t>
  </si>
  <si>
    <t>ALG-06-4740-FSE-000212</t>
  </si>
  <si>
    <t>ALG-06-4740-FSE-000215</t>
  </si>
  <si>
    <t>ALG-06-4740-FSE-000233</t>
  </si>
  <si>
    <t>ALG-06-4740-FSE-000235</t>
  </si>
  <si>
    <t>ALG-06-4740-FSE-000241</t>
  </si>
  <si>
    <t>ALG-06-4740-FSE-000248</t>
  </si>
  <si>
    <t>ALG-06-4740-FSE-000272</t>
  </si>
  <si>
    <t>ALG-06-4740-FSE-000276</t>
  </si>
  <si>
    <t>ALG-06-4740-FSE-000278</t>
  </si>
  <si>
    <t>ANA FILIPA DE SANTOS E SILVA</t>
  </si>
  <si>
    <t>Criação de Microempresa de prestação de serviço de Consultoria de Animação Turística</t>
  </si>
  <si>
    <t>SOCIEDADE DA AGUA DE MONCHIQUE S.A.</t>
  </si>
  <si>
    <t>Com a implementação deste projeto, pretende-se a expansão e modernização da Sociedade da Água de Monchique, através da contratação de 3 RH, neste momento, indispensáveis para o processo de crescimento e aumento da competitividade da empresa.</t>
  </si>
  <si>
    <t>QUIMERAS SORTIDAS UNIPESSOAL LDA</t>
  </si>
  <si>
    <t>Criação de posto de trabalho para empresa de organização de atividades de animação turística.</t>
  </si>
  <si>
    <t>ALG-40-2020-31</t>
  </si>
  <si>
    <t>VERDADES ESCONDIDAS ASSOCIAÇÃO</t>
  </si>
  <si>
    <t>Desenvolvimento socioeconómico de base local - GAL Costeiro - Pesca do Sotavento do Algarve - Empreendedorismo Social</t>
  </si>
  <si>
    <t>A operação é desenvolvida por uma IPSS, visa a criação de um emprego para Assistente Social para garantir o acompanhamento e apoio social aos moradores do Bairro dos Pescadores com agregados familiares associados à pesca e aquacultura, em Olhão, e a famílias oriundas de bairros circundantes.
A intervenção centra-se na diminuição das assimetrias sociais e na mitigação do sofrimento das pessoas mais vulneráveis visando a integração em sociedade.</t>
  </si>
  <si>
    <t>BAGASIL, UNIPESSOAL LDA</t>
  </si>
  <si>
    <t>Com a contratação de 2 colaboradores e a aquisição de infraestruturas para eventos e viaturas para passeios, a BAGASIL pretende impulsionar a animação turística no Baixo Guadiana, através da realização de atividades ligadas ao turismo da natureza, ativo e cultural, com vista a valorizar a região e os seus produtos endógenos, recorrendo a parcerias para uma promoção turística, conjunta e eficaz do território.</t>
  </si>
  <si>
    <t>DELAURENT - TURISMO, COMUNICAÇÃO E CONSULTORIA, LDA</t>
  </si>
  <si>
    <t>WILSON ALVES MATIAS</t>
  </si>
  <si>
    <t>O projeto que se apresenta consiste na criação de 3 postos de trabalho no turismo rural Monte do Malhão, resultantes da inovação da sua atividade, onde serão desenvolvidas áreas tais como a saúde e bem estar, a natureza, a cultura, tornando  a estadia ao hóspede e ao utilizador uma experiência única e diferenciadora. Abandonamos a venda de dormidas para entrar numa nova realidade que são as experiências. Com isto pretendemos ser uma referência</t>
  </si>
  <si>
    <t>"Inovação e esperança, que nos fazem ver mais longe, acreditar no incerto, mas com a certeza de querer fazer a diferença. O nosso compromisso, o vosso futuro,"</t>
  </si>
  <si>
    <t>NOEL PENA - PROJECTOS, CONSTRUÇÃO E IMOBILIÁRIO, UNIPESSOAL, LDA</t>
  </si>
  <si>
    <t>Criação de uma nova empresa na área de arquitectura e engenharia civil, oferecendo vários serviços, nomeadamente: projectos de construção, certificação energética, consultadoria, peritagem, avaliações de imóveis, acompanhamento, direcção e fiscalização de obras, levantamento de edifícios, fichas técnicas de habitação, planos de segurança e saúde, alojamento local, etc.</t>
  </si>
  <si>
    <t>TENDÊNCIA ASSÍDUA, UNIPESSOAL LDA</t>
  </si>
  <si>
    <t>Pretende a empresa, numa pequena aldeia do concelho de Alcoutim, criar três postos de trabalho numa área de actividade económica que foi identificada pelo promotor, como sendo deficitária na oferta.</t>
  </si>
  <si>
    <t>JORGE FERNANDES MONTEIRO, UNIPESSOAL LDA</t>
  </si>
  <si>
    <t>TURIFOIA-ACTIVIDADES TURISTICAS LDA</t>
  </si>
  <si>
    <t>GONÇALSERRA, UNIPESSOAL LDA</t>
  </si>
  <si>
    <t>Este projeto visa a criação de conhecimento e aprofundamento de competências em energias renováveis e respetiva implementação regional, integrando sistemas de aproveitamento de águas pluviais (SAAP) e sistemas de desumidificação do ar (com ciclo de compressão de vapor) para produção de água, alimentados preferencialmente por sistemas solares fotovoltaicos.</t>
  </si>
  <si>
    <t>Este é um projeto que visa a expansão de uma microempresa com sede no Concelho de Monchique, que irá implementar um projeto inovador na região através da criação de um Food truck, que será um fator chave de promoção da Serra de Monchique, nos Roteiros/ os produtos regionais/ a gastronomia da região e Horta biológica e afins.</t>
  </si>
  <si>
    <t>O projeto da empresa Gonçalserra, Unipessoal, Lda pretende criar três postos de trabalho em Altura, Castro Marim, inserido no território das Terras do Baixo Guadiana. A expansão da empresa e a criação dos postos de trabalho irão contribuir para o desenvolvimento local através de atividades diferenciadoras de turismo de natureza, cultural, sénior e de saúde e bem-estar envolvendo os recursos endógenos, assentes em parcerias locais.</t>
  </si>
  <si>
    <t>Reabilitação dos arranjos exteriores do bairro social "Atalaia" - Atalaia Norte</t>
  </si>
  <si>
    <t>ALG-06-4943-FEDER-000004</t>
  </si>
  <si>
    <t>Reabilitação dos arranjos exteriores do bairro social "Porta Nova" - 1ª fase</t>
  </si>
  <si>
    <t>ALG-06-4943-FEDER-000005</t>
  </si>
  <si>
    <t>Requalificação do Bairro do Progresso</t>
  </si>
  <si>
    <t>ALG-06-4943-FEDER-000006</t>
  </si>
  <si>
    <t>No âmbito da revitalização e valorização dos espaços urbanos em áreas socialmente vulneráveis, a presente intervenção localiza-se no quarteirão norte da Atalaia visando dotar esta zona de melhores condições de acessibilidade, mobilidade, áreas de ensombramento e jardins, reestruturação da circulação viária e pedonal, introdução de novo mobiliário urbano e de desporto.</t>
  </si>
  <si>
    <t>A operação permitirá:
- Arranjo urbanístico ao nível dos pavimentos, passeios e lancis que se encontram degradados;
- Reparação da rede de rega nos canteiros relvados;
- Introdução de novas áreas plantadas e árvores de ensombramento que potenciem zonas de lazer e de bem-estar para a comunidade;
- Reabilitação dos muros e canteiros.
- Instalação de mobiliário urbano – bancos</t>
  </si>
  <si>
    <t>A requalificação do Bairro do Progresso, no qual residem 170 pessoas. 
Ocupa uma área de aproximadamente 10.000,00 m² que se encontra totalmente integrada na área urbana de Silves. É constituído por 14 edifícios de habitação colectiva. Pretende-se, actuar em duas tipologias de acção: - Reabilitação do espaço público e - Reabilitação ou reconversão de equipamentos de utilização colectiva, vocacionados para a promoção da inclusão.</t>
  </si>
  <si>
    <t>ALG-07-5267-FSE-000021</t>
  </si>
  <si>
    <t>ALG-07-5267-FSE-000028</t>
  </si>
  <si>
    <t>ALG-07-5267-FSE-000036</t>
  </si>
  <si>
    <t>ALG-07-5267-FSE-000037</t>
  </si>
  <si>
    <t>ALG-07-5267-FSE-000038</t>
  </si>
  <si>
    <t>ALG-07-5267-FSE-000039</t>
  </si>
  <si>
    <t>ALG-07-5267-FSE-000040</t>
  </si>
  <si>
    <t>ALG-07-5267-FSE-000041</t>
  </si>
  <si>
    <t>CIÊNCIA VIVA - AGÊNCIA NACIONAL PARA A CULTURA CIENTÍFICA E TECNOLÓGICA</t>
  </si>
  <si>
    <t>Os Clubes Ciência Viva na Escola funcionam como espaços privilegiados de contato com a ciência e a tecnologia, para a educação e o acesso generalizado de professores e alunos a práticas científicas inovadoras, promovendo o ensino experimental das ciências. Este projeto, visa cooperar na promoção da literacia científica e tecnológica com acesso a aplicações científicas, que estimulem o entusiasmo pela ciência e pela aprendizagem ao longo da vida.</t>
  </si>
  <si>
    <t>Faro, Lagos, Tavira</t>
  </si>
  <si>
    <t>ESCOLA BÁSICA DOS 2º E 3º CICLOS D.MARTIM FERNANDES, ALBUFEIRA</t>
  </si>
  <si>
    <t>A partir do tema Alterações Climáticas, Energias Renováveis e os Oceanos, o clube pretende realizar um conjunto de iniciativas que se enquadrem nos temas constantes no currículo dos alunos. Para o efeito, neste projeto também prevemos a realização de algumas ações de formação, no sentido de capacitar os docentes das ferramentas adequadas para que possam promover, nos discentes, aprendizagens efetivas nestes domínios e a sua consolidação.</t>
  </si>
  <si>
    <t>ALG-67-2020-47</t>
  </si>
  <si>
    <t>AGRUPAMENTO DE ESCOLAS DE VILA REAL DE SANTO ANTÓNIO</t>
  </si>
  <si>
    <t>INSTITUTO DE AVALIAÇÃO EDUCATIVA, I.P.</t>
  </si>
  <si>
    <t>Qualidade dos sistemas de ensino e formação de nível não-superior - Formação contínua de professores</t>
  </si>
  <si>
    <t>O Plano de Ação para a Transição Digital é um instrumento nacional para a capacitação e inclusão digital. Assim importa criar ofertas formativas assentes na inovação  e na aprendizagem,  conhecimentos e competências, no âmbito de uma abordagem transversal das tecnologias digitais nas diferentes áreas curriculares e não curriculares dos ensinos básico e secundário,  e nas diferentes modadalidades de ensino, presencial ou à distância (E@D).</t>
  </si>
  <si>
    <t>O Plano de Ação para a Transição Digital, no que toca aos docentes, tem como objetivo alicerçar a integração transversal das tecnologias de informação e comunicação e de outras ferramentas digitais nas práticas profissionais e pedagógicas dos docentes, nas suas rotinas e procedimentos diários, na vida dos alunos, nas suas práticas de aprendizagem e no exercício de cidadania. É para dar resposta a esta necessidade que se apresenta a candidatura.</t>
  </si>
  <si>
    <t>Forte aposta na capacitação digital dos docentes, dos agrupamentos de escolas associados a este CFAE, através de um plano de formação que garanta o desenvolvimento da competência digital dos mesmos, formação esta, centrada nas práticas pedagógicas específicas para sala de aula e incorporação do digital no trabalho diário com os alunos (do 1.º ao 12.º anos de escolaridade), necessária ao ensino neste novo contexto digital.</t>
  </si>
  <si>
    <t>Tendo em conta as finalidades que presidem à formação no sentido da melhoria da qualidade da educação e do desenvolvimento profissional dos docentes e outros agentes do sistema de educação e formação, foram consideradas prioritárias ações de formação contínua que incidem no  Plano Capacitação Digital, no âmbito do Plano de Ação para a Transição Digital das Escolas ancorados no Quado de Referência Europeu de Comptências Digitais para Educadores.</t>
  </si>
  <si>
    <t>Apoiar programas de formação contínua de professores e formadores da educação pré-escolar e dos ensinos básico e secundário, visando desenvolver competências profissionais dos professores, de forma a assegurar a qualidade da classificação e os princípios de equidade e de justiça essenciais na validação dos resultados da avaliação.</t>
  </si>
  <si>
    <t>Este projeto articula-se com a política educativa, com as exigências de implementação do Plano de Transição Digital do Ministério da Educação – Plano de Capacitação Digital de Docentes - cujas necessidades de formação foram identificadas a partir das respostas ao questionário Check in do PTD, consubstanciadas em três níveis de formação em competências digitais. Contribui para o desenvolvimento das competências digitais dos docentes e para o dese</t>
  </si>
  <si>
    <t>ALG-07-5673-FEDER-000054</t>
  </si>
  <si>
    <t>Centro Escolar de Castro Marim (EB1 e JI) - Remoção de Fibrocimento</t>
  </si>
  <si>
    <t>A operação engloba a "Remoção de Fibrocimento no Parque Escolar de Castro Marim", a qual preconiza a modernização de um equipamento escolar destinado a Creche e pré-escolar, concretamente a remoção de fibrocimento na cobertura, cujo estado de conservação não permite responder às exigências atuais do ensino, permitindo a melhoria das condições de segurança e saúde de todos os utilizadores.</t>
  </si>
  <si>
    <t>ALG-06-4740-FSE-000262</t>
  </si>
  <si>
    <t>CORTE MIGUEL - SOCIEDADE AGRÍCOLA, LDA</t>
  </si>
  <si>
    <t>Contratação de técnico de turismo ambiental e rural.</t>
  </si>
  <si>
    <t>PLANETA LÚCIDO UNIPESSOAL LDA</t>
  </si>
  <si>
    <t>O projeto da PLANETA LUCIDO, entidade gestora da TORRE TAVIRA / Tavira Eye, visa criar e consolidar a criação de emprego na área do turismo cultural e da natureza, atribuindo inovação nas atividades a desenvolver e potencializando riqueza disponível de recursos patrimoniais, naturais, culturais e de caracter endógeno, proporcionando um desenvolvimento de atividades colaterais e promovendo de forma sustentável o baixo guadiana.</t>
  </si>
  <si>
    <t>ALG-06-4740-FSE-000118</t>
  </si>
  <si>
    <t>ALG-01-0145-FEDER-072581</t>
  </si>
  <si>
    <t>ALG-01-0145-FEDER-072582</t>
  </si>
  <si>
    <t>ALG-01-0145-FEDER-072583</t>
  </si>
  <si>
    <t>ALG-01-0145-FEDER-072586</t>
  </si>
  <si>
    <t>ALG-01-0145-FEDER-072590</t>
  </si>
  <si>
    <t>ALG-01-0145-FEDER-072592</t>
  </si>
  <si>
    <t>SAICT-45-2020-41</t>
  </si>
  <si>
    <t>ASSOCIAÇÃO PARA O DESENVOLVIMENTO DO CENTRO ACADÉMICO DE INVESTIGAÇÃO E FORMAÇÃO BIOMÉDICA DO ALGARVE, AD-ABC</t>
  </si>
  <si>
    <t>HEMS2IEA .: Promovendo comunidades de energia: de sistemas de gestão de energia residenciais a agregadores inteligentes de energia</t>
  </si>
  <si>
    <t>MONITUR .: Observação e monitorização do destino turístico Algarve: contributos para o seu desenvolvimento sustentável</t>
  </si>
  <si>
    <t>NutriSafe .: Explorando um novo e sustentável suplemento alimentar de origem marinha na promoção da longevidade e qualidade de vida em tempos de pandemia</t>
  </si>
  <si>
    <t>ALFA Score .: ALgarve Fit Ageing Score: uma nova ferramenta integrada para melhorar a qualidade de vida e o envelhecimento saudável</t>
  </si>
  <si>
    <t>A3-COR .: Algarve Active Ageing ? Reabilitação Cardíaca e para a Osteoartrose</t>
  </si>
  <si>
    <t>HoST Lab .: HoST Lab - Laboratório de Inovação em Hospitalidade, Sustentabilidade e Experiências Turísticas</t>
  </si>
  <si>
    <t>ALG-01-0247-FEDER-070150</t>
  </si>
  <si>
    <t>ALG-01-0247-FEDER-072327</t>
  </si>
  <si>
    <t>ALG-01-02B7-FEDER-069590</t>
  </si>
  <si>
    <t>ERA - ARQUEOLOGIA S.A.</t>
  </si>
  <si>
    <t>ODYSSEY SENSING PROJECT .: Odyssey - Platform for Automated Sensing in Archaeology</t>
  </si>
  <si>
    <t>Este projeto irá recorrer a técnicas de tratamento de imagem e de inteligência artificial para detetar sítios arqueológicos a partir de dados de diferentes fontes, automatizando e complementando o trabalho humano para melhorar resultados, do que resultará um disruptivo produto SIG monetizável.</t>
  </si>
  <si>
    <t>Faro, Aveiro, Maia</t>
  </si>
  <si>
    <t>SI-47-2020-18</t>
  </si>
  <si>
    <t>WISDOM GUARDIAN, LDA</t>
  </si>
  <si>
    <t>YooniK .: YooniK: Reconhecimento inteligente de utilizadores centrado na privacidade com vista à conveniência, segurança e saúde pública</t>
  </si>
  <si>
    <t>O projeto YooniK visa permitir a autenticação facial de utilizadores com toda a privacidade, segurança e conveniência em todo o tipo de dispositivos da Internet das Coisas, substituindo chaves, cartões ou passwords e facilitando o controlo de acessos, check-in em hoteis ou compras em lojas ou kiosks</t>
  </si>
  <si>
    <t>Viseu, Silves, Cascais</t>
  </si>
  <si>
    <t>WIFI4MEDIA, LDA</t>
  </si>
  <si>
    <t>SS4S .: SS4S ? SAFETY SYSTEM FOR SENIORS</t>
  </si>
  <si>
    <t>A WIFI4MEDIA está a desenvolver um Dispositivo que permitirá monitorizar e acompanhar a população mais idosa de forma a garantir a sua saúde e segurança seja em regime de distanciamento social ou desconfinamento, sem prejudicar a qualidade da assistência médica e social em caso de necessidade.</t>
  </si>
  <si>
    <t>ALG-02-0752-FEDER-049290</t>
  </si>
  <si>
    <t>ALG-02-0752-FEDER-071140</t>
  </si>
  <si>
    <t>SPRINT3</t>
  </si>
  <si>
    <t>Reforçar a competitividade com o aumento da sua visibilidade internacional, promovendo o aumento das exportações para os mercados Europeu e Internacional, através do desenvolvimento dos seus processos de qualificação para a internacionalização e inovação.</t>
  </si>
  <si>
    <t>MARINAS DE BARLAVENTO - EMPREENDIMENTOS TURÍSTICOS S.A.</t>
  </si>
  <si>
    <t>MARINA DE PORTIMÃO WORLDWIDE</t>
  </si>
  <si>
    <t>O projeto de internacionalização da MARINA DE PORTIMÃO visa captar novos clientes nos mercados europeus e norte americano.</t>
  </si>
  <si>
    <t>ALG-02-0853-FEDER-070627</t>
  </si>
  <si>
    <t>CANNPRISMA - PHARMA, LDA</t>
  </si>
  <si>
    <t>Implementação de uma Unidade Industrial de Transformação da planta Cannabis Satva em produtos com fins medicinais</t>
  </si>
  <si>
    <t>O projeto da CANNPRISMA consiste na criação de uma unidade industrial de transformação e processamento da planta Cannabis SATIVA para fins medicinais, com vista à comercialização de flor desidratada e do óleo da flor nos mercados internacionais.</t>
  </si>
  <si>
    <t>ALG-03-1406-FEDER-000021</t>
  </si>
  <si>
    <t>ALG-03-1406-FEDER-000026</t>
  </si>
  <si>
    <t>ALG-03-1406-FEDER-000027</t>
  </si>
  <si>
    <t>ALG-03-1406-FEDER-000028</t>
  </si>
  <si>
    <t>ALG-03-1406-FEDER-000029</t>
  </si>
  <si>
    <t>ALG-03-1406-FEDER-000030</t>
  </si>
  <si>
    <t>ALG-03-1406-FEDER-000033</t>
  </si>
  <si>
    <t>Ecovia / Ciclovia do Litoral Sul - Troço OL1 - Limite Concelho (Faro) - Olhão</t>
  </si>
  <si>
    <t>Sendo a Ecovia do Litoral uma infraestrutura continua, o Município de Olhão além desta intervenção, está simultaneamente desenvolver os projetos para intervenção no troço OL3 entre Bias e a Fuseta, e parte do troço OL2 entre Bias e Marim, promovendo o desenvolvimento sustentável, melhoria das condições de conforto, segurança e acessibilidade na circulação pedonal e ciclável, permitindo contribuir para o aumento da qualidade de vida.</t>
  </si>
  <si>
    <t>Promoção do uso de bicicletas e potenciação dos modos suaves de mobilidade – Bikesharing Silves</t>
  </si>
  <si>
    <t>Plataforma de Info-mobilidade - Faro</t>
  </si>
  <si>
    <t>Ecovia / Ciclovia do Litoral Sul - Troços PT1, PT2 e PT3 - Ribeira de Odiáxere - Portimão</t>
  </si>
  <si>
    <t>Estudo Tráfego,Circulação e Estacionamento, Postos de estacionamento de Bicicletas, Implementação Sistema Gestão de Transportes</t>
  </si>
  <si>
    <t>Melhoria das acessibilidades pedonais e cicláveis na Rua António Aleixo e arruamentos envolventes</t>
  </si>
  <si>
    <t>Requalificação do eixo definido pela Rua do Apeadeiro, Rua da Porta Nova e Praça Dr. António Padinha – Fase 1 de 2</t>
  </si>
  <si>
    <t>O Município de Silves pretende adquirir 18 bicicletas eléctricas para partilhar. São veículos não poluentes para as deslocações nas ruas da cidade de Silves, que poderão utilizar as vias dedicadas à mobilidade suave, existentes e em construção, com condições de circulação e segurança. Permitindo a redução do tráfego automóvel, e consequente redução da poluição ambiental, contribuindo para a redução das emissões de gases com efeito de estufa.</t>
  </si>
  <si>
    <t>A plataforma em apreço visa disponibilizar informação relativa às ofertas de mobilidade, estacionamento e transportes no concelho de Faro</t>
  </si>
  <si>
    <t>O presente projeto visa a implementação da Ecovia no concelho de Portimão. 
Este pretende ser um percurso seguro que estabelece uma ligação ciclável direta entre a cidade de Portimão e os concelhos vizinhos de Lagoa e Lagos, com os quais mantem importantes movimentos pendulares.</t>
  </si>
  <si>
    <t>O objeto da presente candidatura visa a elaboração de estudo de tráfego, circulação e estacionamento da Cidade de Lagos, a implementação de uma rede de suportes de bicicletas em diversos pontos estratégicos na cidade, a melhoria e reforço da sinalização rodoviária horizontal e passadeiras na cidade, e a implementação de sistema de gestão da rede de transportes públicos de Lagos e serviço de transporte flexível.</t>
  </si>
  <si>
    <t>A operação visa a "Requalificação da Rua António Aleixo" com vista à promoção dos modos suaves de deslocação, designadamente do modo pedonal, melhorando assim a qualidade de vida em ambiente urbano e promovendo uma redução de baixo teor de carbono e outros gases com efeito de estufa proveniente dos veículos.</t>
  </si>
  <si>
    <t>Pretende-se contribuir para a melhoria da mobilidade urbana não só com a adoção de novos padrões energéticos e tecnologias de energia mais sustentáveis e eficientes como também pela criação de passeios, privilegiando o percurso pedonal, reorganização rodoviária e de estacionamento e beneficiação das redes de drenagem de águas pluviais, infraestruturas elétricas e de telecomunicações</t>
  </si>
  <si>
    <t>ALG-04-2316-FEDER-000055</t>
  </si>
  <si>
    <t>ALG-04-2316-FEDER-000056</t>
  </si>
  <si>
    <t>ALG-04-2316-FEDER-000057</t>
  </si>
  <si>
    <t>ALG-04-2316-FEDER-000060</t>
  </si>
  <si>
    <t>Requalificação das Frentes Ribeirinhas - Rua do Cais</t>
  </si>
  <si>
    <t>Interior do Museu Municipal Dr. José Formosinho</t>
  </si>
  <si>
    <t>Acessibilidades na Vila Adentro e Oficina de Restauro do Museu Municipal - Faro</t>
  </si>
  <si>
    <t>Requalificação da Av. 5 de Outubro - Passeio Ribeirinho - 2ª Fase</t>
  </si>
  <si>
    <t>A presente operação enquadra-se na PI 6.5 do PO regional e encontra-se prevista na reprogramação do PARU de Tavira, contempla a revitalização e qualificação de um espaço público no centro da cidade, que visa  uma estreita ligação entre o Jardim e o Rio Gilão, bem como o alargamento da plataforma pedonal de ligação entre Jardim e Mercado da Ribeira, a formalização dos acessos à nova ponte sobre o Rio Gilão, para além do alargamento dos passeios.</t>
  </si>
  <si>
    <t>A presente operação visa candidatar a implementação de novas soluções de museografia e de comunicação para a exposição permanente deste equipamento, e a conservação e restauro dos seus bens para as exposições permanentes do núcleo primitivo e do novo núcleo dedicado ao grandioso e valioso espólio de arqueologia, contribuindo para a sua modernização, revitalização e dinamização</t>
  </si>
  <si>
    <t>A operação 3 - Museu Municipal de Faro – acessibilidades e serviços de restauro vai contribuir para a qualificação e revitalização do espaço urbano, compreendendo trabalhos de construção civil e instalações mecânicas
A operação compreende ainda a intervenção de introdução de uma estrutura metálica de acesso universal à Igreja da Sé de Faro, bem como um aumento da área de passeio.</t>
  </si>
  <si>
    <t>Com a requalificação dos Jardins Patrão Joaquim Lopes e Pescador Olhanense pretende-se a unificação destes espaços, procurando soluções de ligação entre eles e o tecido urbano contiguo, designadamente com toda a área de reabilitação urbana (ARU).</t>
  </si>
  <si>
    <t>ALG-05-3928-FEDER-000058</t>
  </si>
  <si>
    <t>Sistemas Alimentares Sustentáveis</t>
  </si>
  <si>
    <t>Serão desenvolvidos 2 subprojectos:
a) Reorganização das cadeias curtas de comercialização:  diagnóstico dos mercados locais e apresentação de propostas de ações a concretizar para a estruturação de cadeias curtas e reorganização dos mercados locais;
b) Estruturação do mercado institucional do alimento, que compreende 3 fases: 1 – Valoração do mercado institucional do alimento; 2 – Ações-piloto e 3 – Programa de compras públicas de alimentos.</t>
  </si>
  <si>
    <t>ALG-06-4740-FSE-000244</t>
  </si>
  <si>
    <t>ALG-06-4740-FSE-000265</t>
  </si>
  <si>
    <t>A DROMEDÁRIO, com sede em Sagres, pretende potenciar a retoma económica que se espera que aconteça a partir de 2021, contratando três novos colaboradores para apoiar a expansão da sua atividade. O projeto visa reforçar o posicionamento da empresa no mercado regional, contribuindo para dinamizar a oferta gastronómica tradicional com base nos produtos endógenos e a Dieta Mediterrânica.</t>
  </si>
  <si>
    <t>CARPIMÓDULO, UNIPESSOAL LDA</t>
  </si>
  <si>
    <t>O presente projeto faz parte integrante do projeto empresarial da Carpimodulo em diversificar a sua área de atuação, nomeadamente criando uma nova área de negócio no âmbito marítimo-turístico, nomeadamente nas atividades de observação de golfinhos, birthwatchig e aluguer de embarcação de recreio, e desenvolver parcerias na região.</t>
  </si>
  <si>
    <t>Requalificação do Bairro Presidente João Negrão Belo</t>
  </si>
  <si>
    <t>ALG-06-4943-FEDER-000007</t>
  </si>
  <si>
    <t>A operação pretende a requalificação do Bairro Presidente João Negrão Belo promovendo o desenvolvimento sustentado e sustentável de uma zona débil, numa tripla vertente, onde a promoção do empreendedorismo (económico e social) de medidas de regeneração urbana e do reforço da coesão social serão o principal foco da intervenção.</t>
  </si>
  <si>
    <t>ALG-07-5267-FSE-000035</t>
  </si>
  <si>
    <t>ALG-07-5267-FSE-000045</t>
  </si>
  <si>
    <t>ALG-07-5267-FSE-000047</t>
  </si>
  <si>
    <t>A presente candidatura insere-se no âmbito do Plano de Ação para a Transição Digital (Resolução do Conselho de Ministros n.º 30/2020, de 21 de Abril) e visa dar resposta às necessidades de formação dos docentes e outros agentes de educação dos sete Agrupamentos associados do CFAE de Albufeira, Lagoa e Silves.</t>
  </si>
  <si>
    <t>ALG-67-2021-01</t>
  </si>
  <si>
    <t>ASSOCIAÇÃO OFICINA CIÊNCIA VIVA DE TAVIRA</t>
  </si>
  <si>
    <t>CENTRO CIÊNCIA VIVA DO ALGARVE</t>
  </si>
  <si>
    <t>Desenvolvimento de Recursos Didáticos Digitais Inovadores, para o Ensino e Formação Profissional</t>
  </si>
  <si>
    <t>O projeto DiMEd tem como principal objetivo a produção e o desenvolvimento de recursos educativos digitais inovadores, baseados nas diferentes dimensões da Dieta Mediterrânica e suporte em ambiente virtual, visando a melhoria e inovação de conteúdos integrantes da oferta formativa profissional, e assim contribuir para a promoção do sucesso escolar e a adequação às necessidades e transformações sectoriais da região.</t>
  </si>
  <si>
    <t>A operação Pr’Oceano – Proteger o Oceano, porquê e como? tem como principal objetivo o desenvolvimento de um total de 9 recursos didáticos digitais inovadores, incluindo 36 temas distintos, dedicados ao Oceano para o ensino e formação profissional dos cursos lecionados na região do Algarve, permitindo reforçar as competências nessa área de saber mas igualmente nas TICs.</t>
  </si>
  <si>
    <t>ALG-07-5470-FSE-000035</t>
  </si>
  <si>
    <t>ALG-70-2021-04</t>
  </si>
  <si>
    <t>ASSOCIAÇÃO DE SAUDE MENTAL DO ALGARVE (ASMAL)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</si>
  <si>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</si>
  <si>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ALG-01-0145-FEDER-072680</t>
  </si>
  <si>
    <t>ALG-01-0145-FEDER-072682</t>
  </si>
  <si>
    <t>SAICT-45-2020-42</t>
  </si>
  <si>
    <t>CENTRO DE CIÊNCIAS DO MAR DO ALGARVE</t>
  </si>
  <si>
    <t>PtCRIN ? CIC Algarve .: PtCRIN ? Portuguese Clinical Research infrastructure network ? Desenvolvimento do Centro de Investigação Clínica Avançada e gestão de ensaios clínicos do Algarve</t>
  </si>
  <si>
    <t>PtCAC ? CRE-ABC .: PtCAC Rede Nacional de Centros Académicos Clínicos Portuguese: Centro de Investigação  de Excelência do Centro Académico de Investigação e Formação Biomédica do Algarve</t>
  </si>
  <si>
    <t>ALG-01-0247-FEDER-047169</t>
  </si>
  <si>
    <t>ALG-01-0247-FEDER-047399</t>
  </si>
  <si>
    <t>ALG-01-0247-FEDER-069961</t>
  </si>
  <si>
    <t>ALG-01-0247-FEDER-110678</t>
  </si>
  <si>
    <t>ALG-01-02B7-FEDER-069205</t>
  </si>
  <si>
    <t>SMARTFREEZ, LDA</t>
  </si>
  <si>
    <t>SmartCell</t>
  </si>
  <si>
    <t>O presente projeto visa desenvolver e converter tecnologia criogénica da SmartFreez em sistemas aplicáveis à criopreservação de terapias celulares, terapias genéticas e plasma por parte da indústria biofarmacêutica global.</t>
  </si>
  <si>
    <t>Oeiras, Sintra, Faro</t>
  </si>
  <si>
    <t>Guest-IC .: Guest intelligence Chain</t>
  </si>
  <si>
    <t>O projeto GuestIC visa investigar e desenvolver novos conhecimentos para aplicar em novas soluções tecnológicas de recolha e tratamento da informação dos clientes de Turismo de Saúde e Bem-estar, utilizando a tecnologia Blockchain para assegurar a confiança e segurança na gestão do conhecimento.</t>
  </si>
  <si>
    <t>ALLMICROALGAE - NATURAL PRODUCTS, S.A.</t>
  </si>
  <si>
    <t>Performalgae .: Estabelecimento de culturas industriais de algas de alto desempenho para a produção de bioestimulantes e alimentos funcionais</t>
  </si>
  <si>
    <t>O projeto PERFORMALGAE reúne a academia e a indústria num consórcio com o objetivo de melhorar culturas de microalgas conferindo-lhes maior capacidade de produção de metabolitos de interesse para posterior aplicação em produtos bioestimulantes e na suplementação funcional de rações animais.</t>
  </si>
  <si>
    <t>Faro, Alcobaça</t>
  </si>
  <si>
    <t>AMÂGO-ENERGIA INTELIGENTE, UNIPESSOAL LDA</t>
  </si>
  <si>
    <t>PREDICTIVE ALARM MANAGEMENT</t>
  </si>
  <si>
    <t>A presente proposta visa a Investigação e Desenvolvimento de um módulo de software avançado para Alarmística e Predição de consumos de energia em Edificios de Serviços tendo por infraestrutura base um Software de Gestão e Monitorização de Energia já em funcionamento. O</t>
  </si>
  <si>
    <t>DUAS SIGLAS - FORMAÇÃO E INVESTIGAÇÃO, UNIPESSOAL LDA</t>
  </si>
  <si>
    <t>EPI-SENSING .: Sensorização de Equipamentos de Proteção Individual (EPI)</t>
  </si>
  <si>
    <t>O projeto EPI-SENSING visa desenvolver a aplicação de sensores de parâmetros vitais, incluindo temperatura do corpo e teor de oxigénio, integrados com os EPI (mascaras) usados pelos trabalhadores agricolas, para recolher informação e antecipar sinais de risco protegendo a sua segurança e saúde.</t>
  </si>
  <si>
    <t>ALG-02-0752-FEDER-072316</t>
  </si>
  <si>
    <t>FULGUR-IT: Diagnóstico de internacionalização e prospeção no mercado externo</t>
  </si>
  <si>
    <t>A FULGUR-IT, empresa de base tecnológica com soluções inovadoras aplicadas à agricultura, industria e smart cities, pretende mandar efetuar um diagnóstico ao seu potencial de internacionalização e abordar mercados externos com potencial identificado.</t>
  </si>
  <si>
    <t>ALG-03-1406-FEDER-000025</t>
  </si>
  <si>
    <t>Ecovia/Ciclovia do Litoral Sul - Troço FR2 (1ª Fase) -Avenida Calouste Gulbenkian</t>
  </si>
  <si>
    <t>A operação pretende a construção de Ciclovia Urbana de Faro – Avenida Calouste Gulbenkian</t>
  </si>
  <si>
    <t>ALG-06-4233-FSE-000006</t>
  </si>
  <si>
    <t>ALG-33-2021-07</t>
  </si>
  <si>
    <t>Centros Nacionais de Apoio à Integração de Migrantes (CNAIM)</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</si>
  <si>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</si>
  <si>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ALG-07-5267-FSE-000042</t>
  </si>
  <si>
    <t>ALG-07-5267-FSE-000044</t>
  </si>
  <si>
    <t>ALG-07-5267-FSE-000048</t>
  </si>
  <si>
    <t>CENTRO CIÊNCIA VIVA DE LAGOS</t>
  </si>
  <si>
    <t>A Escola de Hotelaria e Turismo do Algarve, integrada na rede de Escolas do Turismo de Portugal, desenvolveu no último ano novos contextos práticos de aprendizagem, articulados com as prioridades do sistema de educação e de qualificação, e com a Estratégia de Especialização Inteligente e da Agenda Portugal Digital.
Desenvolvimento em anexo a esta candidatura - em documentos</t>
  </si>
  <si>
    <t>O projeto Património Natural transformado em Recursos didáticos Digitais (PaNReD), centra-se nos tópicos do Património Natural: a Sustentabilidade, o Património Geológico e Paleontológico, a Biodiversidade e a Paisagem Natural. PaNReD funcionará como a ponte entre a Educação, a Ciência, a Comunicação, o Conhecimento e a Inovação, produzindo conteúdos didáticos digitais inovadores e de qualidade destinados à formação profissional.</t>
  </si>
  <si>
    <t>Faro, Lagos</t>
  </si>
  <si>
    <t>INSTITUTO DO EMPREGO E FORMAÇÃO PROFISSIONAL, I.P.</t>
  </si>
  <si>
    <t>Pretende-se com este projeto apetrechar o Serviço de Formação Profissional de Faro com um Espaço físico, designado por Laboratório - MicroLab Digital - que permita o desenvolvimento de recursos formativos digitais. (ver memória descritiva)</t>
  </si>
  <si>
    <t>ALG-07-5470-FSE-000028</t>
  </si>
  <si>
    <t>ALG-07-5470-FSE-000029</t>
  </si>
  <si>
    <t>ALG-07-5470-FSE-000030</t>
  </si>
  <si>
    <t>ALG-07-5470-FSE-000031</t>
  </si>
  <si>
    <t>ALG-07-5470-FSE-000032</t>
  </si>
  <si>
    <t>ALG-07-5470-FSE-000033</t>
  </si>
  <si>
    <t>ALG-07-5470-FSE-000034</t>
  </si>
  <si>
    <t>ALG-07-5470-FSE-000036</t>
  </si>
  <si>
    <t>ALG-07-5470-FSE-000037</t>
  </si>
  <si>
    <t>O Centro Qualifica do AEJD, tem sede na Esc. Sec. Júlio Dantas, em Lagos, tem na sua área de prestação de serviço formativo /educativo predominantemente os concelhos de Lagos e Portimão (oferta de PLA). Oferece Processo de RVCC escolar básico e secundário e RVCC profissional. O seu publico -alvo são os adultos que procuram uma qualificação e, excecionalmente, jovens NEET, procurando sempre   responder às necessidades locais e da região.</t>
  </si>
  <si>
    <t>A operação enquadra-se na estratégia nacional de revitalização da educação e formação de adultos e visa o desenvolvimento de processos de orientação e de processos de RVCC, com vista à obtenção de uma qualificação escolar, profissional ou de dupla certificação com o objetivo de aumentar o nível de qualificação profissional e escolar dos adultos, melhorar os níveis de empregabilidade da população ativa e incentivar a aprendizagem ao longo da vida</t>
  </si>
  <si>
    <t>Candidatura financeira para o funcionamento do Centro Qualifica da Escola Secundária de Loulé entre 01-01-2021 e 31-12-2022.</t>
  </si>
  <si>
    <t>O CQ AEFFL Olhão funciona na Escola Secundária, localizada no centro de Olhão. A sua atividade centra-se no aumento da qualificação escolar e/ou profissional de adultos do concelho e dos concelhos vizinhos, visando diminuir o défice de qualificações desta população e munindo-a de mecanismos/instrumentos que contribuem para uma maior empregabilidade, inclusão social/profissional e desenvolvimento da região.</t>
  </si>
  <si>
    <t>ALG-01-0247-FEDER-070032</t>
  </si>
  <si>
    <t>ARMONA-ACTIVIDADES AQUÍCOLAS E PESCA, S.A.</t>
  </si>
  <si>
    <t>NanoPEIXE .: NanoPEIXE - identificação de biomarcadores para a criação de uma ferramenta de selecção para douradas com diferentes perfis de crescimento em produções de Aquacultura</t>
  </si>
  <si>
    <t>O projeto NanoPEIXE, realizado em copromoção entre a empresa Rota Grega Lda. e o IPMA de Olhão, tem como principal objetivo o desenvolvimento de uma ferramenta/serviço (comercializável através de patente) que permita identificar geneticamente o(s) gene(s)associado(s) ao nanismo, em Sparus aurata.</t>
  </si>
  <si>
    <t>ALG-03-1203-FEDER-000032</t>
  </si>
  <si>
    <t>ALG-03-1203-FEDER-000033</t>
  </si>
  <si>
    <t>ALG-03-1203-FEDER-000035</t>
  </si>
  <si>
    <t>ALG-03-1203-FEDER-000042</t>
  </si>
  <si>
    <t>ALG-03-1203-FEDER-000043</t>
  </si>
  <si>
    <t>ALG-03-2019-13</t>
  </si>
  <si>
    <t>CARITAS DIOCESANA DO ALGARVE</t>
  </si>
  <si>
    <t>CENTRO SOCIAL DE SANTO ESTEVÃO</t>
  </si>
  <si>
    <t>CENTRO POPULAR DE LAGOA</t>
  </si>
  <si>
    <t>Eficiência Energética no Edifício Sede da AMAL</t>
  </si>
  <si>
    <t>Melhoria da Eficiência Energética das Instalações da Cáritas Diocesana do Algarve</t>
  </si>
  <si>
    <t>MELHORIA DA EFICIÊNCIA ENERGÉTICA DAS INSTALAÇÕES DO CENTRO SOCIAL DE SANTO ESTEVÃO</t>
  </si>
  <si>
    <t>Eficiência energética no Centro Popular de Lagoa</t>
  </si>
  <si>
    <t>Melhoria da Eficiência Energética das Piscinas Municipais de Monchique</t>
  </si>
  <si>
    <t>Tipologias de investimento: 
(a) Aumento da eficiência energética: Requalificar envolvente do edifício; Substituição da caixilharia existente por outra em PVC e melhoria das características solares dos vidros; Substituição da iluminação interior por outra mais eficiente.
b) Promoção das energias renováveis: Instalação de um sistema solar para produção de AQS; Instalação de um sistema fotovoltaico para produção de energia para autoconsumo.</t>
  </si>
  <si>
    <t>O projeto consiste na adoção das medidas: 
*Ativas: 
a) Iluminação LED; 
b) Instalação de um Sistema Solar Fotovoltaico; 
c) Substituição dos Sistemas AVAC
 *Passivas: a) Aplicação de Isolamento Térmico nas coberturas  
*Comportamentais: 
a) Realização de Ações de Sensibilização para promover a utilização racional da energia</t>
  </si>
  <si>
    <t>O projeto consiste na adoção das medidas:
 *Ativas:
a) Iluminação LED;
b) Instalação de um Sistema Solar Fotovoltaico; 
c) Substituição de Caldeira
 *Comportamentais:
 a) Realização de Ações de Sensibilização para promover a utilização racional da energia</t>
  </si>
  <si>
    <t>O Centro Popular de Lagoa propõe-se reconverter os seus sistemas energéticos, de forma a obter poupanças significativas em termos de consumo de energia. Esta operação vai ser feita através de medidas que incidem sobre os principais drivers de consumo energético, como sejam a melhoria dos isolamentos, a utilização de LED na iluminação, a otimização do controlo dos radiadores e a produção de eletricidade por PV para autoconsumo.</t>
  </si>
  <si>
    <t>A operação visa o investimento na requalificação/remodelação das Piscinas Municipais de Monchique e no seu apetrechamento com equipamentos que visam a  otimização da eficiência energética. Os investimentos a realizar são os seguintes: Instalação de caldeira de biomassa; Instalação de bomba de calor para climatização; Instalação de sistema solar fotovoltaico; Instalação de motor para bombas de piscina e Substituição de caixilharias e vidros.</t>
  </si>
  <si>
    <t>CRII - Programa de Apoio à Produção Nacional (Base local)</t>
  </si>
  <si>
    <t>ALG-D7-2020-50</t>
  </si>
  <si>
    <t>ALG-06-4842-FEDER-000012</t>
  </si>
  <si>
    <t>ASSOCIAÇÃO CEGONHA BRANCA</t>
  </si>
  <si>
    <t>Construção de ERPI, Centro de Dia e SAD – Terceira Idade - Assoc. Cegonha Branca</t>
  </si>
  <si>
    <t>A Associação CEGONHA BRANCA pretende, a médio prazo, alargar o seu âmbito de intervenção à resposta social de apoio a idosos, através da instalação de um Lar, Centro de Dia e SAD.</t>
  </si>
  <si>
    <t>ALG-07-5267-FSE-000043</t>
  </si>
  <si>
    <t>O projeto TECH&amp;LINK - Transição Digital no Ensino Profissional é uma iniciativa em parceria das Entidades Formadoras DUAS SIGLAS e GIZ (ETIC_ALGARVE) com o AE PINHIEIRO E ROSA, em Faro, com o objetivo de desenvolver e aplicar conteúdos e ferramentas pedagógicas inovadoras orientadas para dar resposta aos referenciais formativos do Ensino Profissional. (informação complementar na memória descritiva em anexo)</t>
  </si>
  <si>
    <t>ALG-02-0752-FEDER-096368</t>
  </si>
  <si>
    <t>ALG-02-0752-FEDER-096941</t>
  </si>
  <si>
    <t>ALG-52-2020-44</t>
  </si>
  <si>
    <t>NERA-ASSOCIAÇÃO EMPRESARIAL DA REGIÃO DO ALGARVE</t>
  </si>
  <si>
    <t>CCITPRC - CÂMARA DE COMÉRCIO, INDÚSTRIA E TURISMO DE PORTUGAL E REPÚBLICA CHECA</t>
  </si>
  <si>
    <t>ALGARVE PREMIUM</t>
  </si>
  <si>
    <t>Algarve - On the way to Export</t>
  </si>
  <si>
    <t>O projeto ALGARVE PREMIUM irá promover a internacionalização de produtos de excelência do Algarve nos setores Agroalimentar e Mar, Turismo Cultural e Criativo e Turismo Náutico, aumentando a sua notoriedade internacional, através da sua combinação com a promoção da marca Algarve.</t>
  </si>
  <si>
    <t>O projeto "Algarve - On the way to Export", promovido pela CCITPRC, tem como objetivo reforçar o processo de internacionalização das PME do Algarve para o mercado Checo e alinha-se com a estratégia pública de crescimento das exportações como motor de desenvolvimento da economia nacional e regional.</t>
  </si>
  <si>
    <t>ALG-02-0853-FEDER-113902</t>
  </si>
  <si>
    <t>PARÂMETRO DIDÁTICO LDA</t>
  </si>
  <si>
    <t>Implementação de Unidade Produtiva para Refinação e Fracionamento de Óleo Palma para o setor Alimentar</t>
  </si>
  <si>
    <t>A PD irá implementar uma unidade produtiva para a refinação e fracionamento de óleo palma com certificação RSPO, ofertando Óleo Palma Refinado, Oleína e Estearina para o setor alimentar no mercado comunitário. A unidade com área de construção 2.600 m2, será implementada na ZI Feiteirinha, Aljezur.</t>
  </si>
  <si>
    <t>ALG-03-1203-FEDER-000036</t>
  </si>
  <si>
    <t>ALG-03-1203-FEDER-000037</t>
  </si>
  <si>
    <t>MUNICÍPIO DE VILA DO BISPO</t>
  </si>
  <si>
    <t>Mais Eficiência Energética nas Piscinas Municipais de Tavira</t>
  </si>
  <si>
    <t>Eficiência Energética no Centro Cultural de Vila do Bispo</t>
  </si>
  <si>
    <t>O investimento contempla a introdução de medidas ao nível da eficiência energética nas piscinas municipais de Tavira:
-Aplicação de isolamento térmico
-Instalação de LED'S para iluminação;
-Instalação de sistema solar fotovoltaico;
-Substituição do equipamento atual e/ou instalação de bomba de calor mais eficiente para climatização
- Substituição do equipamento atual e/ou instalação de caldeira mural a gás para preparação de AQS;</t>
  </si>
  <si>
    <t>Tipologias de investimento:
(a) Aumento eficiência energética: Requalificar a envolvente do edifício, nomeadamente aplicação de isolamento térmico na cobertura; Substituição da caixilharia existente em alumínio com vidro simples para caixilharia em PVC; Substituição da iluminação interior por iluminação do tipo LED.
b) Promoção das energias renováveis: instalação de um sistema fotovoltaico para produção de energia em regime de auto-consumo.</t>
  </si>
  <si>
    <t>ALG-05-38D7-FEDER-000002</t>
  </si>
  <si>
    <t>ALG-05-38D7-FEDER-000003</t>
  </si>
  <si>
    <t>ALG-05-38D7-FEDER-000004</t>
  </si>
  <si>
    <t>ALG-05-38D7-FEDER-000006</t>
  </si>
  <si>
    <t>ALG-05-38D7-FEDER-000008</t>
  </si>
  <si>
    <t>ALG-05-38D7-FEDER-000009</t>
  </si>
  <si>
    <t>ALG-05-38D7-FEDER-000011</t>
  </si>
  <si>
    <t>ALG-05-38D7-FEDER-000014</t>
  </si>
  <si>
    <t>ALG-05-38D7-FEDER-000016</t>
  </si>
  <si>
    <t>ALG-05-38D7-FEDER-000019</t>
  </si>
  <si>
    <t>ALG-05-38D7-FEDER-000020</t>
  </si>
  <si>
    <t>ALG-05-38D7-FEDER-000021</t>
  </si>
  <si>
    <t>ALG-05-38D7-FEDER-000022</t>
  </si>
  <si>
    <t>ALG-05-38D7-FEDER-000023</t>
  </si>
  <si>
    <t>ALG-05-38D7-FEDER-000025</t>
  </si>
  <si>
    <t>ALG-05-38D7-FEDER-000026</t>
  </si>
  <si>
    <t>ALG-05-38D7-FEDER-000027</t>
  </si>
  <si>
    <t>ALG-05-38D7-FEDER-000028</t>
  </si>
  <si>
    <t>ALG-05-38D7-FEDER-000030</t>
  </si>
  <si>
    <t>ALG-05-38D7-FEDER-000031</t>
  </si>
  <si>
    <t>ALG-05-38D7-FEDER-000033</t>
  </si>
  <si>
    <t>ALG-05-38D7-FEDER-000034</t>
  </si>
  <si>
    <t>ALG-05-38D7-FEDER-000035</t>
  </si>
  <si>
    <t>ALG-05-38D7-FEDER-000042</t>
  </si>
  <si>
    <t>ALG-05-38D7-FEDER-000060</t>
  </si>
  <si>
    <t>ALG-05-38D7-FEDER-000063</t>
  </si>
  <si>
    <t>ALG-05-38D7-FEDER-000066</t>
  </si>
  <si>
    <t>ALG-05-38D7-FEDER-000068</t>
  </si>
  <si>
    <t>SUCCESS WEEKEND LDA</t>
  </si>
  <si>
    <t>SABORES PÚRPURA, LDA</t>
  </si>
  <si>
    <t>RECYCLING AKTIV - PRESTAÇÃO DE SERVIÇOS E RECICLAGEM DE RESÍDUOS, LDA</t>
  </si>
  <si>
    <t>JOAQUIM MANUEL SOUSA LOPES &amp; FILHO LDA</t>
  </si>
  <si>
    <t>PRIMEDIGITAL UNIPESSOAL, LDA</t>
  </si>
  <si>
    <t>Projecto de desenvolvimento da capacidade produtiva da Carpimódulo.</t>
  </si>
  <si>
    <t>Design por Sublimação PAPN | SUCCESS WEEKEND LDA</t>
  </si>
  <si>
    <t>SPharma Expand</t>
  </si>
  <si>
    <t>PMA – Precious Metal Alloys | RECYCLING AKTIV</t>
  </si>
  <si>
    <t>Expansão da Joaquim Manuel para novos segmentos de mercados</t>
  </si>
  <si>
    <t>Projeto de expansão e modernização da empresa Primedigital</t>
  </si>
  <si>
    <t>Com este projeto é objetivo alargar a sua capacidade de resposta e respectiva oferta, com a aquisição de equipamentos inovadores, os quais permitam otimizar o tempo de serviço, em instalações que reúnam as condições necessárias. 
Pretende-se que após a conclusão do projeto, e com estes investimentos, a Carpimódulo registe um aumento da sua produção, de forma mais eficiente, e desta forma, aumente a sua quota de mercado.</t>
  </si>
  <si>
    <t>Através do presente projeto, a SW planeia adquirir um conjunto de equipamentos que permitirão produzir, em séries curtas, produtos e roupas estampados digitalmente, com incorporação de designs próprios, destinados a novos segmentos de mercado. Paralelamente, esta estratégia ainda resultará na diminuição do risco de mercado, através da diversificação de clientes.</t>
  </si>
  <si>
    <t>O presente projeto visa expandir a capacidade de produção de soluções farmacêuticas da Sabores Púrpura no Algarve com a aquisição de equipamentos produtivos que lhe permitam aumentar a área de fabrico e embalamento, duplicar a capacidade de produção, realizar testes analíticos a amostras e manter os seus postos de trabalho.</t>
  </si>
  <si>
    <t>Com o presente projeto, a Recycling tem como objetivo principal evoluir com novas tecnologias os processos de tratamento e processamento de ligas metálicas provenientes de equipamentos e bens em fim de vida, particularmente na obtenção e primeira transformação de metais preciosos.</t>
  </si>
  <si>
    <t>A alfarroba tem vido a registar aumentos significativos na sua utilização (desde a alimentação humana à produção de bioetanol) e, por conseguinte, tem visto o seu valor de mercado crescer. Neste sentido e considerando ainda que Portugal é o maior produtor mundial deste fruto, bem como que a maior parte da produção nacional centra-se na região do Algarve, importa investir na indústria transformadora, de forma a valorizar toda a cadeia de produção.</t>
  </si>
  <si>
    <t>A implementação do presente projeto de investimento visa apoiar a empresa promotora no seu processo de expansão e de modernização. A Primedigital visa dotar-se de novos equipamentos mais eficientes e amigos do ambiente que lhe permitam responder de forma sustentada às solicitudes do mercado. Pretende ainda apostar no desenvolvimento de uma estratégia vocacionada para o digital e para a entrada em novos mercados.</t>
  </si>
  <si>
    <t>JANELA DE IDEIAS - PUBLICIDADE E MARKETING, LDA</t>
  </si>
  <si>
    <t>GROWING PARTICLE LDA</t>
  </si>
  <si>
    <t>DEUSESREBELDES - UNIPESSOAL LDA</t>
  </si>
  <si>
    <t>DAVID CRISTINA GUERRA, LDA</t>
  </si>
  <si>
    <t>SULTÊMPERA, LDA</t>
  </si>
  <si>
    <t>TAQUELIM GONÇALVES LDA</t>
  </si>
  <si>
    <t>FONSECA &amp; FONSECA LDA</t>
  </si>
  <si>
    <t>BATISTA &amp; CLARO - INDUSTRIA PANIFICADORA, LDA</t>
  </si>
  <si>
    <t>CARPINTARIAS FRIEZA, LDA</t>
  </si>
  <si>
    <t>METALURGICA VILANAVE LDA</t>
  </si>
  <si>
    <t>ESCRITA POSITIVA - UNIPESSOAL LDA</t>
  </si>
  <si>
    <t>ENZIMACÓDIGO LDA</t>
  </si>
  <si>
    <t>LUSOKIT - COZINHAS E EQUIPAMENTOS, LDA</t>
  </si>
  <si>
    <t>MARMISTOI - INDÚSTRIA DE ROCHAS ORNAMENTAIS LDA</t>
  </si>
  <si>
    <t>ARVELOS &amp; CASCADA LDA</t>
  </si>
  <si>
    <t>SUN CONCEPT, LDA</t>
  </si>
  <si>
    <t>CENTRO DE ESTÉTICA DENTÁRIA, S.A.</t>
  </si>
  <si>
    <t>ALG-D7-2021-03</t>
  </si>
  <si>
    <t>ABSOLUTE BLISS - HEALTH, NEUROPSYCHOLOGY &amp; PSYCHOLOGY LDA</t>
  </si>
  <si>
    <t>PLURAL BIZ CONSULTING - CONSULTORIA E GESTÃO LDA</t>
  </si>
  <si>
    <t>DEQUATTRO RESORTS &amp; RESIDENCES, S.A.</t>
  </si>
  <si>
    <t>N &amp; L - HOTÉIS, LDA</t>
  </si>
  <si>
    <t>Janela de Ideias - Retoma Económica- PAPN</t>
  </si>
  <si>
    <t>PAPN Growing</t>
  </si>
  <si>
    <t>REFORÇO DA CAPACIDADE OPERACIONAL DA NAUTIPARQUE</t>
  </si>
  <si>
    <t>Projeto de modernização do processo produtivo da empresa DAVID CRISTINA GUERRA, LDA, doravante designada pela sua marca a Carpiart.</t>
  </si>
  <si>
    <t>Expnsão da Atividade da Empresa Sultêmpera, LDA</t>
  </si>
  <si>
    <t>Modernização Tecnológica e Inovação Produtiva do Processo de Produção e Fabrico de Gelados e Eficiência Energética</t>
  </si>
  <si>
    <t>Modernização do processo produtivo com a compra de equipamentos de produção, com base na tecnologia CNC, meios de transporte e carga e digitalização da documentação contabilística e fiscal.</t>
  </si>
  <si>
    <t>Pão do Rogil – Aumento da Capacidade e Diversificação da Produção</t>
  </si>
  <si>
    <t>Frieza - Requalificação</t>
  </si>
  <si>
    <t>MODERNIZAÇÃO DA VILANAVE</t>
  </si>
  <si>
    <t>Modernização da STYLART</t>
  </si>
  <si>
    <t>MODERNIZAÇÃO DA LETRA7</t>
  </si>
  <si>
    <t>Nova Unidade de Produção de Preparados e Pré-Cozinhados Mediterrânicos</t>
  </si>
  <si>
    <t>Expansão da Empresa Lusokit</t>
  </si>
  <si>
    <t>Desenvolvimento empresa na área da Fabricação de artigos de mármore e de rochas similares, através da aquisição de maquinaria tecnologicamente avançada ecologicamente amigável.</t>
  </si>
  <si>
    <t>AUMENTO DA CAPACIDADE PRODUTIVA DA ARVELOS &amp; CASCADA</t>
  </si>
  <si>
    <t>Transição Digital e Modernização da Sun Concept</t>
  </si>
  <si>
    <t>PAPN - Centro de Estética Dentária, S.A.</t>
  </si>
  <si>
    <t>Transição digital da Absolute Bliss</t>
  </si>
  <si>
    <t>PLURAL BIZ DIGITAL</t>
  </si>
  <si>
    <t>Reforçar as tecnologias digitais ao nível da assistência e promoção turística do Algarve.</t>
  </si>
  <si>
    <t>Eficiência e Transição Energética no Apoio de Praia Caramelo Beach Club  na praia de Santo António e Hotel Apolo em Vila Real de Santo António</t>
  </si>
  <si>
    <t>O projeto visa, através da aquisição de novos equipamentos e criação de novos canais de vendas, preparar a empresa para novos negócios, e assim, manter os postos de trabalho, tornando a empresa mais competitiva. Será adquirida uma nova impressora, duas máquinas para reclames e será desenvolvido um novo site que incorpora uma loja online e uma área de estúdio em que o cliente pode personalizar os produtos.</t>
  </si>
  <si>
    <t>O projeto que a Growing irá desenvolver pretende incrementar e modernizar a sua produção, reduzindo a dependência que tem face ao exterior.
Neste sentido, será efetuado um upgrade na linha de enchimento de líquidos e na zona de produtos para tratamento de água da empresa, através da realização de diversos investimentos, que permitirão também a manutenção dos seus postos de trabalho, bem como a oferta de um produto único no mercado nacional.</t>
  </si>
  <si>
    <t>O presente projeto de modernização foca-se na valência de Serviços de Apoio aos Navegadores de Náutica de Recreio (CAE 33150), passando pelo investimento de 234mil euros em maquinaria que permitirá trabalhar com embarcações de maior porte e outros equipamentos para a manutenção das mesmas. Prevê ainda a contratação de 1 posto de trabalho a tempo inteiro (Pintor) e 1 outro temporário nos meses de verão.</t>
  </si>
  <si>
    <t>A Carpiart irá adquirir pela 1ª vez uma moderna máquina de usinagem CNC de 4 eixos totalmente automática, bem como duas licenças de software imprescindíveis ao funcionamento da CNC e à oferta de um serviço de excelência. Em conjunto todos estes investimentos permitirão que a empresa aumente o seu portfolio de produtos, acrescente valor aos mesmos, goze de uma maior capacidade de resposta, e reduza os custos de subcontratação.</t>
  </si>
  <si>
    <t>O projeto de investimento, permitirá a atuação de uma forma abrangente nas áreas críticas da empresa, permitindo o aumento da capacidade produtiva da empresa, a produção e introdução de novos produtos no mercado, a introdução das TIC no processo produtivo, a certificação dos produtos, a redução de desperdícios no processo produtivo e também a redução de custos operacionais, mediante a utilização de energias mais limpas e sustentáveis.</t>
  </si>
  <si>
    <t>Modernização e inovação tecnológica da estrutura produtiva, ao nível dos processos de fabrico de gelados, por via da aquisição de novos equipamentos, mais eficientes e avançados tecnologicamente, conduzindo ao aumento da capacidade e eficiência produtiva e à Inovação e Diversificação da Oferta Produtiva da empresa com Novos Produtos direcionadas para novos segmentos de mercado (take-away e alimentação saudável, com a oferta dos gelados 0% Açúcar)</t>
  </si>
  <si>
    <t>O projeto de investimento visa a compra de equipamentos modernos, com tecnologia CNC, essenciais para a transformação e acabamento das obras por medida, aproveitamento de desperdícios, acabamento com precisão e qualidade, financiados com Contribuição Comunitária (70.428,00 Euros), Auto Financiamento (46.952,00 Euros) e Locação Financeira (117.380,00 Euros).</t>
  </si>
  <si>
    <t>O projeto Pão do Rogil – Aumento da Capacidade e Diversificação da Produção tem como objetivo realizar investimentos nas áreas produtiva, de promoção e imagem, e canal online, que reforcem a capacidade de resposta ao aumento da procura e às solicitações de novos formatos de produtos, motivadas por alterações nos padrões de consumo, e confiram maior visibilidade comercial à empresa, e retorno no canal online.</t>
  </si>
  <si>
    <t>Com este investimento, a empresa promove a incorporação de inovação e conhecimento nos seus processos, capacitando-a para uma melhor resposta em termos de compromissos de qualidade, cumprimento de prazos e competência na assistência pós-venda, contribuindo para a alteração do perfil produtivo e de interação com o cliente, numa clara transição digital dos processos e uma melhor utilização dos seus recursos.</t>
  </si>
  <si>
    <t>O presente projeto de modernização no âmbito de atividade de mecânica geral (CAE 25620) prevê um investimento de 24 mil euros em maquinaria com tecnologia avançada que permitirá trabalhar com maior segurança, com vista a garantir uma maior agilidade de procedimentos e aumentar a eficácia nos resultados.</t>
  </si>
  <si>
    <t>A STYLART prevê modernizar a sua atividade, de forma a aumentar a atual capacidade de resposta, fomentar a sua presença ativa no mercado e estimular a sua competitividade. O projeto contempla investimento para a aquisição de equipamento técnico, obras de capacitação da zona produtiva e a implementação de uma nova loja online para venda de produtos da empresa. Prevê ainda o reforço da equipa, com a contratação de 1 novo técnico de gráfica.</t>
  </si>
  <si>
    <t>O projeto de modernização da LETRA7, passando pelo investimento em novos equipamentos para o desenvolvimento de trabalhos gráficos e de publicidade (ao qual corresponde o CAE 18120), visa reforçar a base produtiva da empresa e a sua capacidade de resposta perante um aumento da procura que ocorrerá pela aposta no ecommerce e na internacionalização da marca – estratégias já em curso.</t>
  </si>
  <si>
    <t>O projeto Nova Unidade de Produção de Preparados e Pré-Cozinhados Mediterrânicos tem como objetivo realizar investimentos nas áreas produtiva, logística, e marketing/comercial, sobretudo orientada para o canal online, respondendo às oportunidades de produzir e comercializar novos produtos, conferir visibilidade comercial à empresa, e contribuir para a sua progressão na cadeia de valor do setor agroalimentar.</t>
  </si>
  <si>
    <t>Com este investimento a empresa conseguirá alcançar a sua estratégia de expansão, através da inovação (Alargamento da sua Cadeia de Valor), que tornará a empresa mais eficiente, mais produtiva, irá gerar vantagens competitivas e porporcionará uma estímulo à produção da empresa, da região e a produção nacional.</t>
  </si>
  <si>
    <t>Trata-se da aquisição de Maquinaria Pesada de última geração, tecnologicamente avançada, pelo que vai tomar esta empresa bastante competitiva no setor da Fabricação de artigos de mármore e de rochas similares. Vai apostar em equipamentos que permitem elevados níveis de produtividade, com fiabilidade e durabilidade comprovada, tecnologicamente modernos e adaptados aos mais altos padrões de qualidade e às exigências da atual legislação Europeia</t>
  </si>
  <si>
    <t>O presente projeto de modernização e expansão prevê um investimento de 117 mil em máquinas e equipamento produtivo, visando a inovação a nível do processo produtivo e do produto que comercializa. O investimento a realizar irá aumentar a capacidade da empresa de transformar mais produtos em menos tempo, o que na prática irá favorecer a rentabilidade da empresa.</t>
  </si>
  <si>
    <t>Através do presente projeto a Sun Concept pretende elevar a sua competitividade, tanto ao nível nacional como internacional, pela incorporação de sistemas tecnológicos na sua unidade produtiva, elevando a capacidade de produção, assim como a monitorização das suas embarcações ao longo do tempo. Decorrente da sua estratégia de crescimento, esta operação irá ainda apetrechar a unidade produtiva de novos equipamentos, para aumentar a sua produção.</t>
  </si>
  <si>
    <t>Este projeto visa expandir a atividade de um estabelecimento altamente inovador a nível nacional, pois será o primeiro fabricante nacional de acessórios para fixação de próteses extra-ósseas, estimulando assim a produção nacional e a redução da dependência face ao exterior, na medida em que permitirá aumentar a capacidade instalada de produção nacional e assim contribuir para a redução do défice da balança comercial.</t>
  </si>
  <si>
    <t>Este projeto prevê investimentos que vão permitir à Absolute Bliss ajustar o seu modelo de negócio aos novos desafios da atualidade, nomeadamente, através da transição digital dos serviços prestados e da relação com o cliente.</t>
  </si>
  <si>
    <t>Este projeto visa a transição digital e energética de modo a promover a melhoria da produtividade num contexto de um novo modelo de negócio.
Pretende-se investir numa solução integrada de SW de Gestão que faça a identificação de fluxos de informação, automatize processos e otimize as comunicações com os clientes, com processos de marketing digital associados e, não menos importante, conjugado com soluções integradas de eficiência energética.</t>
  </si>
  <si>
    <t>Introduzir novos sistemas baseados em TIC para intensificar o atendimento ao público e proporcionar um serviço mais personalizado (imagem e visibilidade mais próxima do público), de forma a privilegiar parcerias com empresas locais e apostar no posicionamento da marca em torno do enriquecimento das comunidades locais do algarvias.</t>
  </si>
  <si>
    <t>Projeto de intervenção em dois estabelecimentos, promovendo a eficiência energética e a transição para a energia verde:
•	Caramelo Beach Club: Instalação de: sistema autónomo híbrido de geração de energia elétrica; sistema bioclimático de compartimentação dos vãos; sistema de aquecimento solar de águas. 
•	Hotel Apolo – Substituição do sistema de encerramento dos vãos exteriores por um sistema de elevado nível de eficiência energética.</t>
  </si>
  <si>
    <t>ALG-06-4740-FSE-000201</t>
  </si>
  <si>
    <t>ALG-06-4740-FSE-000221</t>
  </si>
  <si>
    <t>ALG-06-4740-FSE-000228</t>
  </si>
  <si>
    <t>ALG-06-4740-FSE-000258</t>
  </si>
  <si>
    <t>ALG-06-4740-FSE-000290</t>
  </si>
  <si>
    <t>VAMOS ENCORAJAR - ASSOCIAÇÃO PARA O DESENVOLVIMENTO DO EMPREENDEDORISMO SOCIAL</t>
  </si>
  <si>
    <t>A ADL Vamos Encorajar tem como principal objetivo promover o empreendedorismo, estimular o espírito empreendedor e potenciar a criação de emprego local, como forma de aumentar qualificações dos jovens, facilitar a sua (re)integração no mercado de trabalho e reduzir o desemprego.</t>
  </si>
  <si>
    <t>VANESSA DE JESUS VIEIRA PEREIRA GOMES</t>
  </si>
  <si>
    <t>Trata-se de um projeto de desenvolvimento de uma atividade complementar à atividade de Alojamento Local, uma lavandaria especializada e direcionada para as atividades turísticas, que assenta na promoção do emprego junto dos grupos sociais vulneráveis. Pretendendo também colaborar com diversas entidades de cariz social, no sentido de realizar serviços dentro da sua área de negócio, de forma gratuita.</t>
  </si>
  <si>
    <t>ABC - ACADEMIA DE BALLET CONTEMPORÂNEO, CRL</t>
  </si>
  <si>
    <t>a) Ministrar o ensino dos Cursos de Dança, segundo os planos de estudos e programas oficiais, e de cursos e disciplinas com planos e programas próprios, superiormente autorizados.
b) Promover a divulgação cultural e artística através de concertos, audições escolares e intercâmbios com outras Escolas de Dança do País</t>
  </si>
  <si>
    <t>JOÃO GUSTAVO CAPATO</t>
  </si>
  <si>
    <t>A JAFLIP pretende-se revolucionar o modo como as mídias digitais são produzidas, tendo como principal tecnologia, o modo Flip 3D e a interatividade do cliente com o portfólio dos fornecedores, facilitando a compra. O projeto trata da capacitação da empresa de forma a iniciar a sua comercialização. Para tal, a empresa pretende dotar-se de profissionais para a criação de um departamento de marketing digital e comercial.</t>
  </si>
  <si>
    <t>GLOBALPEOPLE - FORMAÇÃO E TRABALHO TEMPORÁRIO, UNIPESSOAL LDA</t>
  </si>
  <si>
    <t>Trata-se de um projeto empreendedor e inovador que assenta na promoção do emprego junto dos grupos sociais vulneráveis, através de ações de formação que irão reforçar e promover competências pessoais e promocionais destas populações, de forma a ser integrados no mercado de trabalho.</t>
  </si>
  <si>
    <t>ALG-07-5673-FEDER-000055</t>
  </si>
  <si>
    <t>ALG-07-5673-FEDER-000056</t>
  </si>
  <si>
    <t>ALG-73-2021-08</t>
  </si>
  <si>
    <t>MUNICÍPIO DE VILA REAL DE SANTO ANTÓNIO</t>
  </si>
  <si>
    <t>EB23 D. José I - VRSA - Remoção de Fibrocimento</t>
  </si>
  <si>
    <t>EB Monte Gordo - Remoção de Fibrocimento</t>
  </si>
  <si>
    <t>Esta operação visa a modernização e requalificação da escola garantido a melhoria das condições de segurança da escola pública, eliminando fatores potencialmente prejudiciais para a saúde humana e ambiente. A intervenção em causa visa remover e substituir o fibrocimento existente neste edifício escolar, numa área de 2.300 m2.</t>
  </si>
  <si>
    <t>Esta operação visa a modernização e requalificação da escola garantido a melhoria das condições de segurança da escola pública, eliminando fatores potencialmente prejudiciais para a saúde humana e ambiente. A intervenção em causa visa remover e substituir o fibrocimento existente neste edifício escolar, numa área de 1.700 m2.</t>
  </si>
  <si>
    <t>ALG-01-0246-FEDER-172098</t>
  </si>
  <si>
    <t>ALG-46-2021-05</t>
  </si>
  <si>
    <t>MarTECH-Algarve - Transferência do Conhecimento Científico e Tecnológico no Setor do Mar</t>
  </si>
  <si>
    <t>O Projeto MarTECH-Algarve irá capitalizar as capacidades da Plataforma de Interface do CCMAR (Infraestruturas de Investigação e Plataformas Tecnológicas e Científicas) para promover a incorporação de conhecimento e tecnologia nas empresas do Mar, e aumentar o investimento empresarial em I&amp;D+i.</t>
  </si>
  <si>
    <t>ALG-05-3321-FSE-000053</t>
  </si>
  <si>
    <t>O projeto prevê a contratação de 3 recursos humanos para a melhoria das valências já existentes de Investigação e Formação da DUAS SIGLAS, consistindo na execução de um conjunto de ações de formação à distância em e-learning, sobre temáticas relacionadas com as ciências agrárias, agroalimentar e à biotecnologia verde - áreas de interesse do Núcleo de Investigação que a DUAS SIGLAS mantém em parceria com a Universidade do Algarve.</t>
  </si>
  <si>
    <t>ALG-05-3559-FSE-000021</t>
  </si>
  <si>
    <t>ALG-59-2020-48</t>
  </si>
  <si>
    <t>S2 AQUA - LABORATÓRIO COLABORATIVO, ASSOCIAÇÃO PARA UMA AQUACULTURA SUSTENTÁVEL E INTELIGENTE</t>
  </si>
  <si>
    <t>Contratação de Recursos Humanos Altamente Qualificados (PME ou CoLAB)</t>
  </si>
  <si>
    <t>O S2AQUAcoLAB é uma associação (S2AQUA), entre instituições do sistema I&amp;D, várias empresas e uma cooperativa do setor da aquacultura. O seu objetivo é a realização de atividades de I&amp;D, com vista à inovação para uma aquacultura sustentável e inteligente. Pretende ter um papel ativo na transferência de conhecimento e tecnologias e disponibilizar serviços que aumentem a segurança alimentar e diversifiquem os produtos da aquacultura.</t>
  </si>
  <si>
    <t>ALG-05-38D7-FEDER-000032</t>
  </si>
  <si>
    <t>ALG-05-38D7-FEDER-000038</t>
  </si>
  <si>
    <t>ALG-05-38D7-FEDER-000039</t>
  </si>
  <si>
    <t>ALG-05-38D7-FEDER-000041</t>
  </si>
  <si>
    <t>ALG-05-38D7-FEDER-000056</t>
  </si>
  <si>
    <t>ALG-05-38D7-FEDER-000065</t>
  </si>
  <si>
    <t>ALG-05-38D7-FEDER-000072</t>
  </si>
  <si>
    <t>ALG-05-38D7-FEDER-000074</t>
  </si>
  <si>
    <t>ALG-05-38D7-FEDER-000075</t>
  </si>
  <si>
    <t>ALG-05-38D7-FEDER-000076</t>
  </si>
  <si>
    <t>ALG-05-38D7-FEDER-000077</t>
  </si>
  <si>
    <t>ALG-05-38D7-FEDER-000086</t>
  </si>
  <si>
    <t>ALG-05-38D7-FEDER-000093</t>
  </si>
  <si>
    <t>Destacar Imagem - Scanner Intra-oral</t>
  </si>
  <si>
    <t>O investimento centra-se na aquisição de um equipamento, computador e software associado. A operação promove a eficiência (energética e no uso dos recursos disponíveis), aumenta a capacidade produtiva e contribui para a aposta na digitalização da empresa.</t>
  </si>
  <si>
    <t>GESTOPTICÁLIA LDA</t>
  </si>
  <si>
    <t>MESSILUZ-SOCIEDADE DE INSTALAÇÕES ELECTRICAS LDA</t>
  </si>
  <si>
    <t>PREVIGARB - ENGENHARIA DE SEGURANÇA, LDA</t>
  </si>
  <si>
    <t>GESTOPTICALIA - Digitalização</t>
  </si>
  <si>
    <t>PAPN - Messiluz</t>
  </si>
  <si>
    <t>Reforçar as competências da PREVIGARB ao nível das TIC e expandir o domínio da eficiência energética das operações.</t>
  </si>
  <si>
    <t>O projeto de digitalização da GESTOPTICALIA visa acelerar os processos de transformação digital da forma de desenvolver o modelo de  negócio da empresa. Prevê a  implementação de um ERP e a integração de sistemas de identificação de inventário  Por etiquetas QR ou RFID.</t>
  </si>
  <si>
    <t>A empresa Messiluz visa, com o presente projeto, a modernização e ampliação da empresa, através de equipamentos com elevada eficiência energética, que permitirão a manutenção dos postos de trabalho e o fornecimento de novos serviços. Com este projeto será possível garantir a sustentabilidade económica da empresa, assim como, a ampliação e modernização do espaço produtivo essencial para dar resposta às exigências do mercado.</t>
  </si>
  <si>
    <t>O projeto a desenvolver pretende assegurar a utilização das melhores tecnologias de informação na apresentação de sistemas de segurança fidedignos, tecnologicamente avançados e de baixo espectro burocrático - ou seja, maior comodidade sem perda de recursos. Com a noção de que a sustentabilidade é fator preponderante hoje e no futuro, a PREVIGARB está a ampliar a transição energética empresarial.</t>
  </si>
  <si>
    <t>Visualforma - Transformação Digital e Sustentável</t>
  </si>
  <si>
    <t>O objetivo macro do presente projeto é estimular a produção de uma empresa nacional, reduzindo a sua dependência face ao exterior, primando pela agilidade de procedimentos, pela eficiência na gestão e pela eficácia nos resultados. Os investimentos visam promover a melhoria da produtividade da Visualforma num contexto de novos modelos de negócios.</t>
  </si>
  <si>
    <t>ZERO P, LDA</t>
  </si>
  <si>
    <t>Inovação de processo e produto com vista com vista à sustentabilidade económica e ambiental, menor time-to-market e melhoria de produtividade da Zero P.</t>
  </si>
  <si>
    <t>Aumentar a capacidade produtiva da ZeroP e apostar no lançamento de novos produtos, que vão ao encontro das novas tendências de mercado, com produtos sustentáveis e ecológicos, adotando processos produtivos mais eficientes, recorrendo a máquinas e equipamentos com a mais recente tecnologia do sector, bem como, na manutenção dos seus atuais postos de trabalho, por forma a reforçar uma posição competitiva no mercado.</t>
  </si>
  <si>
    <t>DIVERSTEEL - SERVIÇOS METÁLICOS LDA</t>
  </si>
  <si>
    <t>CARS AND CARS - COMÉRCIO DE AUTOMÓVEIS, UNIPESSOAL LDA</t>
  </si>
  <si>
    <t>PROPERTIES4YOU - MEDIAÇÃO IMOBILIÁRIA, LDA</t>
  </si>
  <si>
    <t>ROCHA DA GRALHEIRA - EXPLORAÇÃO DE RESTAURANTES, UNIPESSOAL LDA</t>
  </si>
  <si>
    <t>LUXAID, UNIPESSOAL LDA</t>
  </si>
  <si>
    <t>MORGADO DO QUINTÃO - INVESTIMENTOS, LDA</t>
  </si>
  <si>
    <t>BARATA, CLARO &amp; INÁCIO, EMPREENDIMENTOS TURÍSTICOS LDA</t>
  </si>
  <si>
    <t>Diversteel - PAPN</t>
  </si>
  <si>
    <t>TRANSIÇÃO DIGITAL E ENERGÉTICA DA CARS AND CARS</t>
  </si>
  <si>
    <t>TRANSIÇÃO ENERGÉTICA DA PROPERTIES4YOU</t>
  </si>
  <si>
    <t>AQUISIÇÃO DE SISTEMA DE EFICIÊNCIA ENERGÉTICA</t>
  </si>
  <si>
    <t>MODERNIZAÇÃO DA PREMIUM CHAUFFEURS</t>
  </si>
  <si>
    <t>MORGADO DO QUINTÃO</t>
  </si>
  <si>
    <t>Digitalização e Renováveis Campismo Armação de Pêra</t>
  </si>
  <si>
    <t>O projeto visa melhorar as condições de trabalho, através da expansão da área produtiva e aquisição de equipamentos mais modernos e eficientes que permitiram produzir mais e com melhor qualidade.
A Diversteel pretende tornar-se numa empresa mais amiga do ambiente e reduzir custos e consumos elétricos, com a instalação de fontes de energia renováveis, como, painéis fotovoltaicos que geram energia e assim, a empresa dependerá menos de terceiros.</t>
  </si>
  <si>
    <t>O presente projeto de Transição Digital e Energética prevê um investimento de 118 mil euros, que contempla a transformação digital da empresa com vista a ganhos de produtividade, a produção de energia a partir de energias renováveis para autoconsumo e intervenções capazes de induzir economia de energia. Estes investimentos estratégicos permitirão evoluir na transformação digital e assegurar a redução dos custos energéticos da empresa.</t>
  </si>
  <si>
    <t>O presente projeto de transição energética prevê um investimento de 86 mil euros, que contempla a adoção de práticas para a produção de energia a partir de energias renováveis para autoconsumo e intervenções capazes de induzir economia de energia, contribuindo para a redução de custos. Estes investimentos permitirão, igualmente, reduzir a emissão de CO2 na atmosfera, garantindo uma evolução da empresa em matéria de sustentabilidade ambiental.</t>
  </si>
  <si>
    <t>O projeto da ROCHA DA GRALHEIRA contempla investimento para a instalação de um sistema de painéis fotovoltaicos e equipamentos para a gestão inteligentes do consumo de energia, visando a otimização da eficiência energética do empreendimento.</t>
  </si>
  <si>
    <t>O presente projeto de expansão e modernização prevê um conjunto de investimentos estratégicos, que contempla a transformação digital da empresa com vista a ganhos de produtividade e a renovação da frota, com a introdução de um veículo elétrico (Tesla), a fim de reduzir a emissão de CO2 e outros gases poluentes na atmosfera, garantindo uma evolução da empresa em matéria de sustentabilidade ambiental.</t>
  </si>
  <si>
    <t>A MORGADO DO QUINTÃO é uma empresa de produção de vinhos e de enoturismo, serve o presente projecto para modernizar o enoturismo, nomeadamente para requalificação de edificado para as provas, investir num veículo de transporte dos turistas, modernizar o parque informático tento em hardware como em software, ou seja garantir a qualidade premium do enoturismo que tanto nos orgulha.</t>
  </si>
  <si>
    <t>Com a presente operação, o Promotor incrementará as atividades de parque de campismo desenvolvidas, ao nível da eficiência energética e sistemas digitais.</t>
  </si>
  <si>
    <t>ALG-06-4740-FSE-000255</t>
  </si>
  <si>
    <t>O presente projeto faz parte integrante do projeto empresarial da RGPD Consultores em cimentar a sua área de atuação, nomeadamente reforçando a sua capacidade de inovação (ferramenta “DPIA as a Service”) e operacional, nomeadamente nas atividades de formação, consultadoria e estudos relacionadas com a proteção de dados, cibersegurança e gestão, e desenvolver projectos de investigação no âmbito das SmartCities.</t>
  </si>
  <si>
    <t>ALG-05-38D7-FEDER-000013</t>
  </si>
  <si>
    <t>ATELIER DOS TECIDOS LDA</t>
  </si>
  <si>
    <t>Atelier do Tecidos...na vanguarda da inovação e da sustentabilidade!</t>
  </si>
  <si>
    <t>O Atelier de Tecidos candidata-se a este projeto de modo a solidificar a sua estratégia empresarial no sector de especialização, acrescido da acérrima vontade cada vez mais reforçar a sua capacitação empresarial enquanto PME no desenvolvimento de bens em atividades|processos inovadoras, qualificadas e exigentes que contribuem cada vez mais acrescimos positivos na progressão da cadeia de valor da indústria portuguesa.</t>
  </si>
  <si>
    <t>ALG-06-4234-FSE-000052</t>
  </si>
  <si>
    <t>ALG-34-2021-09</t>
  </si>
  <si>
    <t>CAIXA GERAL DE DEPOSITOS S.A.</t>
  </si>
  <si>
    <t>Programa de Inclusão Digital de Adultos - EUSOUDIGITAL (Algarve)</t>
  </si>
  <si>
    <t>O projeto Programa de Inclusão Digital de Adultos: EUSOUDIGITAL (Algarve) (doravante designado “EUSOUDIGITAL”) tem como objetivo a inclusão digital de 50.000 adultos infoexcluídos, i.e. todos os cidadãos, com mais de 18 anos, que nunca utilizaram a internet. Para o efeito, foi delineado um programa estruturado de capacitação digital para transferência de competências digitais básicas.</t>
  </si>
  <si>
    <t>ALG-01-01D2-FEDER-000001</t>
  </si>
  <si>
    <t>CRII - Investigação científica e tecnológica</t>
  </si>
  <si>
    <t>ALG-D2-2021-06</t>
  </si>
  <si>
    <t>VISITOR (VarIants Screen In souThern pORtugal) - Monitoring Variants of Concern (VOC) in southern Portugal.</t>
  </si>
  <si>
    <t>Sars-CoV-2 virus has been evolving since its outbreak in late 2019. Sequencing efforts have been made all over the world to identify variants of concern (VOC). These VOCs might increase virus transmissibility and impact on disease severity. Nonetheless, sequencing takes time and consequently impacts assessment of these VOCs distribution. Here, we propose to implement a weekly VOC identification for rapid assessment of the health authorities.</t>
  </si>
  <si>
    <t>Data a que se reporta a informação: 31 - 10 - 2021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</si>
</sst>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_ ;\-#,##0.00\ "/>
  </numFmts>
  <fonts count="20"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b/>
      <sz val="10"/>
      <color rgb="FFFF0000"/>
      <name val="Arial"/>
      <family val="2"/>
    </font>
    <font>
      <sz val="10"/>
      <name val="Arial"/>
      <family val="2"/>
    </font>
    <font>
      <sz val="10"/>
      <name val="Arial"/>
      <family val="2"/>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AEEF3"/>
        <bgColor indexed="64"/>
      </patternFill>
    </fill>
    <fill>
      <patternFill patternType="solid">
        <fgColor rgb="FFDCE6F1"/>
        <bgColor indexed="64"/>
      </patternFill>
    </fill>
    <fill>
      <patternFill patternType="solid">
        <fgColor rgb="FFB8CCE4"/>
        <bgColor indexed="64"/>
      </patternFill>
    </fill>
  </fills>
  <borders count="66">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style="thin">
        <color auto="1"/>
      </left>
      <right/>
      <top/>
      <bottom/>
      <diagonal/>
    </border>
    <border>
      <left/>
      <right style="thin">
        <color auto="1"/>
      </right>
      <top/>
      <bottom/>
      <diagonal/>
    </border>
    <border>
      <left style="medium">
        <color rgb="FF16365C"/>
      </left>
      <right/>
      <top style="medium">
        <color rgb="FF16365C"/>
      </top>
      <bottom style="medium">
        <color rgb="FF16365C"/>
      </bottom>
      <diagonal/>
    </border>
    <border>
      <left style="thin">
        <color rgb="FF16365C"/>
      </left>
      <right style="thin">
        <color rgb="FF16365C"/>
      </right>
      <top style="thin">
        <color rgb="FF16365C"/>
      </top>
      <bottom style="thin">
        <color auto="1"/>
      </bottom>
      <diagonal/>
    </border>
    <border>
      <left style="thin">
        <color auto="1"/>
      </left>
      <right style="thin">
        <color auto="1"/>
      </right>
      <top style="thin">
        <color auto="1"/>
      </top>
      <bottom style="medium">
        <color rgb="FF16365C"/>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6" fillId="0" borderId="0"/>
    <xf numFmtId="0" fontId="1" fillId="0" borderId="0"/>
    <xf numFmtId="164" fontId="18" fillId="0" borderId="0" applyFont="0" applyFill="0" applyBorder="0" applyAlignment="0" applyProtection="0"/>
    <xf numFmtId="9" fontId="19" fillId="0" borderId="0" applyFont="0" applyFill="0" applyBorder="0" applyAlignment="0" applyProtection="0"/>
  </cellStyleXfs>
  <cellXfs count="453">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xf numFmtId="0" fontId="11" fillId="5" borderId="3" xfId="0" applyFont="1" applyFill="1" applyBorder="1" applyAlignment="1">
      <alignment horizontal="left" wrapText="1" indent="1"/>
    </xf>
    <xf numFmtId="0" fontId="11" fillId="5" borderId="4" xfId="0" applyFont="1" applyFill="1" applyBorder="1" applyAlignment="1">
      <alignment horizontal="left" wrapText="1" indent="1"/>
    </xf>
    <xf numFmtId="0" fontId="11" fillId="5" borderId="5" xfId="0" applyFont="1" applyFill="1" applyBorder="1" applyAlignment="1">
      <alignment horizontal="left" wrapText="1" indent="1"/>
    </xf>
    <xf numFmtId="0" fontId="12" fillId="3" borderId="2" xfId="0" applyFont="1" applyFill="1" applyBorder="1" applyAlignment="1">
      <alignment horizontal="center" vertic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justify" vertical="center"/>
    </xf>
    <xf numFmtId="4" fontId="13" fillId="0" borderId="0" xfId="0" applyNumberFormat="1" applyFont="1" applyAlignment="1">
      <alignment horizontal="center"/>
    </xf>
    <xf numFmtId="0" fontId="5" fillId="3" borderId="0" xfId="0" applyFont="1" applyFill="1" applyBorder="1" applyAlignment="1">
      <alignment horizontal="center" vertical="center" wrapText="1"/>
    </xf>
    <xf numFmtId="0" fontId="10" fillId="0" borderId="0" xfId="0" applyFont="1" applyAlignment="1">
      <alignment horizontal="justify" vertical="center"/>
    </xf>
    <xf numFmtId="0" fontId="10" fillId="4" borderId="6" xfId="0" applyFont="1" applyFill="1" applyBorder="1" applyAlignment="1">
      <alignment horizontal="justify" vertical="center"/>
    </xf>
    <xf numFmtId="0" fontId="10" fillId="4" borderId="7" xfId="0" applyFont="1" applyFill="1" applyBorder="1" applyAlignment="1">
      <alignment horizontal="justify" vertical="center"/>
    </xf>
    <xf numFmtId="0" fontId="5" fillId="3" borderId="12" xfId="0" applyFont="1" applyFill="1" applyBorder="1" applyAlignment="1">
      <alignment horizontal="center" vertical="center"/>
    </xf>
    <xf numFmtId="4" fontId="4" fillId="0" borderId="14" xfId="0" applyNumberFormat="1" applyFont="1" applyBorder="1" applyAlignment="1">
      <alignment horizontal="center" vertical="center"/>
    </xf>
    <xf numFmtId="9" fontId="4" fillId="0" borderId="14" xfId="0" applyNumberFormat="1" applyFont="1" applyBorder="1" applyAlignment="1">
      <alignment horizontal="center" vertical="center"/>
    </xf>
    <xf numFmtId="4" fontId="4" fillId="0" borderId="16" xfId="0" applyNumberFormat="1" applyFont="1" applyBorder="1" applyAlignment="1">
      <alignment horizontal="center" vertical="center"/>
    </xf>
    <xf numFmtId="9" fontId="4" fillId="0" borderId="16" xfId="0" applyNumberFormat="1" applyFont="1" applyBorder="1" applyAlignment="1">
      <alignment horizontal="center" vertical="center"/>
    </xf>
    <xf numFmtId="0" fontId="4" fillId="0" borderId="16" xfId="11" applyFont="1" applyBorder="1" applyAlignment="1">
      <alignment vertical="center" wrapText="1"/>
    </xf>
    <xf numFmtId="4" fontId="4" fillId="0" borderId="16" xfId="0" applyNumberFormat="1" applyFont="1" applyFill="1" applyBorder="1" applyAlignment="1">
      <alignment horizontal="center" vertical="center"/>
    </xf>
    <xf numFmtId="4" fontId="4" fillId="0" borderId="16" xfId="0" applyNumberFormat="1" applyFont="1" applyBorder="1" applyAlignment="1">
      <alignment horizontal="center" vertical="center" wrapText="1"/>
    </xf>
    <xf numFmtId="4" fontId="4" fillId="0" borderId="16" xfId="9" applyNumberFormat="1" applyFont="1" applyBorder="1" applyAlignment="1">
      <alignment horizontal="center" vertical="center"/>
    </xf>
    <xf numFmtId="9" fontId="4" fillId="0" borderId="16" xfId="0" applyNumberFormat="1"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6" xfId="2" applyFont="1" applyFill="1" applyBorder="1" applyAlignment="1" applyProtection="1">
      <alignment vertical="center" wrapText="1" readingOrder="1"/>
      <protection locked="0"/>
    </xf>
    <xf numFmtId="2" fontId="4" fillId="0" borderId="16" xfId="0" applyNumberFormat="1" applyFont="1" applyFill="1" applyBorder="1" applyAlignment="1">
      <alignment horizontal="center" vertical="center"/>
    </xf>
    <xf numFmtId="49" fontId="4" fillId="0" borderId="16" xfId="2"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4" fontId="4" fillId="0" borderId="20" xfId="0" applyNumberFormat="1" applyFont="1" applyBorder="1" applyAlignment="1">
      <alignment horizontal="center" vertical="center"/>
    </xf>
    <xf numFmtId="9" fontId="4" fillId="0" borderId="20" xfId="0" applyNumberFormat="1" applyFont="1" applyBorder="1" applyAlignment="1">
      <alignment horizontal="center" vertical="center"/>
    </xf>
    <xf numFmtId="0" fontId="4" fillId="0" borderId="20" xfId="0" applyFont="1" applyBorder="1" applyAlignment="1">
      <alignment vertical="center" wrapText="1"/>
    </xf>
    <xf numFmtId="4" fontId="4" fillId="0" borderId="22" xfId="0" applyNumberFormat="1" applyFont="1" applyBorder="1" applyAlignment="1">
      <alignment horizontal="center" vertical="center"/>
    </xf>
    <xf numFmtId="9" fontId="4" fillId="0" borderId="22" xfId="0" applyNumberFormat="1" applyFont="1" applyBorder="1" applyAlignment="1">
      <alignment horizontal="center" vertical="center"/>
    </xf>
    <xf numFmtId="4" fontId="14" fillId="6" borderId="24" xfId="0" applyNumberFormat="1" applyFont="1" applyFill="1" applyBorder="1" applyAlignment="1">
      <alignment horizontal="center" vertical="center"/>
    </xf>
    <xf numFmtId="4" fontId="4" fillId="0" borderId="20" xfId="0" applyNumberFormat="1" applyFont="1" applyFill="1" applyBorder="1" applyAlignment="1">
      <alignment horizontal="center" vertical="center"/>
    </xf>
    <xf numFmtId="0" fontId="4" fillId="0" borderId="20" xfId="0" applyFont="1" applyFill="1" applyBorder="1" applyAlignment="1">
      <alignment vertical="center" wrapText="1"/>
    </xf>
    <xf numFmtId="9" fontId="4" fillId="0" borderId="20" xfId="0" applyNumberFormat="1" applyFont="1" applyFill="1" applyBorder="1" applyAlignment="1">
      <alignment horizontal="center" vertical="center"/>
    </xf>
    <xf numFmtId="49" fontId="4" fillId="0" borderId="20" xfId="2" applyNumberFormat="1" applyFont="1" applyFill="1" applyBorder="1" applyAlignment="1">
      <alignment horizontal="center" vertical="center" wrapText="1"/>
    </xf>
    <xf numFmtId="0" fontId="4" fillId="0" borderId="22" xfId="2" applyFont="1" applyFill="1" applyBorder="1" applyAlignment="1" applyProtection="1">
      <alignment vertical="center" wrapText="1" readingOrder="1"/>
      <protection locked="0"/>
    </xf>
    <xf numFmtId="4" fontId="4" fillId="0" borderId="22" xfId="0" applyNumberFormat="1" applyFont="1" applyFill="1" applyBorder="1" applyAlignment="1">
      <alignment horizontal="center" vertical="center"/>
    </xf>
    <xf numFmtId="0" fontId="4" fillId="0" borderId="22" xfId="0" applyFont="1" applyFill="1" applyBorder="1" applyAlignment="1">
      <alignment vertical="center" wrapText="1"/>
    </xf>
    <xf numFmtId="9" fontId="4" fillId="0" borderId="22" xfId="0" applyNumberFormat="1" applyFont="1" applyFill="1" applyBorder="1" applyAlignment="1">
      <alignment horizontal="center" vertical="center"/>
    </xf>
    <xf numFmtId="49" fontId="4" fillId="0" borderId="22" xfId="2"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4" fontId="14" fillId="9" borderId="24" xfId="0" applyNumberFormat="1" applyFont="1" applyFill="1" applyBorder="1" applyAlignment="1">
      <alignment horizontal="center" vertical="center"/>
    </xf>
    <xf numFmtId="0" fontId="4" fillId="0" borderId="22" xfId="0" applyFont="1" applyBorder="1" applyAlignment="1">
      <alignment horizontal="left" vertical="center" wrapText="1"/>
    </xf>
    <xf numFmtId="0" fontId="4" fillId="0" borderId="29" xfId="0" applyFont="1" applyBorder="1" applyAlignment="1">
      <alignment horizontal="justify" vertical="center"/>
    </xf>
    <xf numFmtId="4" fontId="4" fillId="0" borderId="29" xfId="0" applyNumberFormat="1" applyFont="1" applyBorder="1" applyAlignment="1">
      <alignment horizontal="center" vertical="center"/>
    </xf>
    <xf numFmtId="9" fontId="4" fillId="0" borderId="29" xfId="0" applyNumberFormat="1" applyFont="1" applyBorder="1" applyAlignment="1">
      <alignment horizontal="center" vertical="center"/>
    </xf>
    <xf numFmtId="0" fontId="10" fillId="0" borderId="0" xfId="0" applyFont="1"/>
    <xf numFmtId="4" fontId="4" fillId="0" borderId="14"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Fill="1" applyBorder="1" applyAlignment="1">
      <alignment horizontal="center" vertical="center"/>
    </xf>
    <xf numFmtId="4" fontId="4" fillId="0" borderId="18"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4" fontId="4" fillId="0" borderId="19" xfId="0" applyNumberFormat="1" applyFont="1" applyFill="1" applyBorder="1" applyAlignment="1">
      <alignment horizontal="center" vertical="center"/>
    </xf>
    <xf numFmtId="9" fontId="4" fillId="0" borderId="18" xfId="0" applyNumberFormat="1" applyFont="1" applyBorder="1" applyAlignment="1">
      <alignment horizontal="center" vertical="center"/>
    </xf>
    <xf numFmtId="4" fontId="4" fillId="0" borderId="18" xfId="0" applyNumberFormat="1" applyFont="1" applyBorder="1" applyAlignment="1">
      <alignment horizontal="center" vertical="center"/>
    </xf>
    <xf numFmtId="0" fontId="4" fillId="0" borderId="16" xfId="0" applyFont="1" applyBorder="1" applyAlignment="1">
      <alignment vertical="center" wrapText="1"/>
    </xf>
    <xf numFmtId="0" fontId="4" fillId="0" borderId="18" xfId="2" applyFont="1" applyFill="1" applyBorder="1" applyAlignment="1" applyProtection="1">
      <alignment horizontal="center" vertical="center" wrapText="1" readingOrder="1"/>
      <protection locked="0"/>
    </xf>
    <xf numFmtId="0" fontId="4" fillId="0" borderId="16" xfId="0" applyFont="1" applyFill="1" applyBorder="1" applyAlignment="1">
      <alignment vertical="center" wrapText="1"/>
    </xf>
    <xf numFmtId="0" fontId="4" fillId="0" borderId="20" xfId="2" applyFont="1" applyFill="1" applyBorder="1" applyAlignment="1" applyProtection="1">
      <alignment vertical="center" wrapText="1" readingOrder="1"/>
      <protection locked="0"/>
    </xf>
    <xf numFmtId="0" fontId="4" fillId="0" borderId="18" xfId="0" applyFont="1" applyFill="1" applyBorder="1" applyAlignment="1">
      <alignment vertical="center" wrapText="1"/>
    </xf>
    <xf numFmtId="0" fontId="4" fillId="0" borderId="14" xfId="0" applyFont="1" applyFill="1" applyBorder="1" applyAlignment="1">
      <alignment vertical="center" wrapText="1"/>
    </xf>
    <xf numFmtId="9" fontId="4" fillId="0" borderId="30" xfId="0" applyNumberFormat="1" applyFont="1" applyFill="1" applyBorder="1" applyAlignment="1">
      <alignment horizontal="center" vertical="center"/>
    </xf>
    <xf numFmtId="4" fontId="4" fillId="0" borderId="41" xfId="0" applyNumberFormat="1" applyFont="1" applyBorder="1" applyAlignment="1">
      <alignment horizontal="center" vertical="center"/>
    </xf>
    <xf numFmtId="4" fontId="4" fillId="0" borderId="35" xfId="0" applyNumberFormat="1" applyFont="1" applyBorder="1" applyAlignment="1">
      <alignment horizontal="center" vertical="center"/>
    </xf>
    <xf numFmtId="4" fontId="4" fillId="0" borderId="36" xfId="0" applyNumberFormat="1" applyFont="1" applyBorder="1" applyAlignment="1">
      <alignment horizontal="center" vertical="center"/>
    </xf>
    <xf numFmtId="4" fontId="4" fillId="0" borderId="35" xfId="0" applyNumberFormat="1" applyFont="1" applyFill="1" applyBorder="1" applyAlignment="1">
      <alignment horizontal="center" vertical="center"/>
    </xf>
    <xf numFmtId="4" fontId="4" fillId="0" borderId="38" xfId="0" applyNumberFormat="1" applyFont="1" applyBorder="1" applyAlignment="1">
      <alignment horizontal="center" vertical="center"/>
    </xf>
    <xf numFmtId="4" fontId="4" fillId="0" borderId="36" xfId="0" applyNumberFormat="1" applyFont="1" applyFill="1" applyBorder="1" applyAlignment="1">
      <alignment horizontal="center" vertical="center"/>
    </xf>
    <xf numFmtId="4" fontId="4" fillId="0" borderId="40"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4" fontId="4" fillId="0" borderId="35" xfId="2" applyNumberFormat="1" applyFont="1" applyBorder="1" applyAlignment="1">
      <alignment horizontal="center" vertical="center"/>
    </xf>
    <xf numFmtId="4" fontId="4" fillId="0" borderId="36" xfId="2" applyNumberFormat="1" applyFont="1" applyFill="1" applyBorder="1" applyAlignment="1">
      <alignment horizontal="center" vertical="center"/>
    </xf>
    <xf numFmtId="4" fontId="4" fillId="0" borderId="35" xfId="2" applyNumberFormat="1" applyFont="1" applyFill="1" applyBorder="1" applyAlignment="1">
      <alignment horizontal="center" vertical="center"/>
    </xf>
    <xf numFmtId="9" fontId="4" fillId="0" borderId="29" xfId="0" applyNumberFormat="1" applyFont="1" applyFill="1" applyBorder="1" applyAlignment="1">
      <alignment horizontal="center" vertical="center"/>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2" applyFont="1" applyFill="1" applyBorder="1" applyAlignment="1" applyProtection="1">
      <alignment horizontal="center" vertical="center" wrapText="1" readingOrder="1"/>
      <protection locked="0"/>
    </xf>
    <xf numFmtId="0" fontId="4" fillId="0" borderId="38" xfId="0" applyFont="1" applyBorder="1" applyAlignment="1">
      <alignment horizontal="justify" vertical="center"/>
    </xf>
    <xf numFmtId="0" fontId="4" fillId="0" borderId="41" xfId="2" applyFont="1" applyFill="1" applyBorder="1" applyAlignment="1" applyProtection="1">
      <alignment vertical="center" wrapText="1" readingOrder="1"/>
      <protection locked="0"/>
    </xf>
    <xf numFmtId="0" fontId="4" fillId="0" borderId="35" xfId="2" applyFont="1" applyFill="1" applyBorder="1" applyAlignment="1" applyProtection="1">
      <alignment vertical="center" wrapText="1" readingOrder="1"/>
      <protection locked="0"/>
    </xf>
    <xf numFmtId="0" fontId="4" fillId="0" borderId="36" xfId="2" applyFont="1" applyFill="1" applyBorder="1" applyAlignment="1" applyProtection="1">
      <alignment vertical="center" wrapText="1" readingOrder="1"/>
      <protection locked="0"/>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8" xfId="0" applyFont="1" applyBorder="1" applyAlignment="1">
      <alignment horizontal="center" vertical="center" wrapText="1"/>
    </xf>
    <xf numFmtId="165" fontId="4" fillId="0" borderId="44" xfId="0" applyNumberFormat="1" applyFont="1" applyBorder="1" applyAlignment="1">
      <alignment horizontal="center" vertical="center"/>
    </xf>
    <xf numFmtId="165" fontId="4" fillId="0" borderId="48" xfId="0" applyNumberFormat="1" applyFont="1" applyBorder="1" applyAlignment="1">
      <alignment horizontal="center" vertical="center"/>
    </xf>
    <xf numFmtId="0" fontId="4" fillId="0" borderId="50" xfId="0" applyFont="1" applyBorder="1" applyAlignment="1">
      <alignment horizontal="left" vertical="center" wrapText="1"/>
    </xf>
    <xf numFmtId="165" fontId="4" fillId="0" borderId="16" xfId="0" applyNumberFormat="1" applyFont="1" applyBorder="1" applyAlignment="1">
      <alignment horizontal="center" vertical="center"/>
    </xf>
    <xf numFmtId="0" fontId="4" fillId="0" borderId="49" xfId="0" applyFont="1" applyBorder="1" applyAlignment="1">
      <alignment horizontal="left" vertical="center" wrapText="1"/>
    </xf>
    <xf numFmtId="0" fontId="4" fillId="0" borderId="18" xfId="0" applyFont="1" applyBorder="1" applyAlignment="1">
      <alignment horizontal="left" vertical="center" wrapText="1"/>
    </xf>
    <xf numFmtId="14" fontId="4" fillId="0" borderId="24" xfId="0" applyNumberFormat="1" applyFont="1" applyBorder="1" applyAlignment="1">
      <alignment horizontal="center" vertical="center" wrapText="1"/>
    </xf>
    <xf numFmtId="14" fontId="4" fillId="0" borderId="25" xfId="0" applyNumberFormat="1" applyFont="1" applyBorder="1" applyAlignment="1">
      <alignment horizontal="center" vertical="center" wrapText="1"/>
    </xf>
    <xf numFmtId="0" fontId="4" fillId="0" borderId="45" xfId="0" applyFont="1" applyBorder="1" applyAlignment="1">
      <alignment horizontal="center" vertical="center" wrapText="1"/>
    </xf>
    <xf numFmtId="165" fontId="4" fillId="0" borderId="46" xfId="0" applyNumberFormat="1" applyFont="1" applyBorder="1" applyAlignment="1">
      <alignment horizontal="center" vertical="center"/>
    </xf>
    <xf numFmtId="165" fontId="4" fillId="0" borderId="45" xfId="0" applyNumberFormat="1" applyFont="1" applyBorder="1" applyAlignment="1">
      <alignment horizontal="center" vertical="center"/>
    </xf>
    <xf numFmtId="0" fontId="4" fillId="0" borderId="18" xfId="2" applyFont="1" applyFill="1" applyBorder="1" applyAlignment="1" applyProtection="1">
      <alignment vertical="center" wrapText="1" readingOrder="1"/>
      <protection locked="0"/>
    </xf>
    <xf numFmtId="9" fontId="4" fillId="0" borderId="16" xfId="0" applyNumberFormat="1" applyFont="1" applyBorder="1" applyAlignment="1">
      <alignment horizontal="center" vertical="center" wrapText="1"/>
    </xf>
    <xf numFmtId="165" fontId="4" fillId="0" borderId="36" xfId="0" applyNumberFormat="1" applyFont="1" applyBorder="1" applyAlignment="1">
      <alignment horizontal="center" vertical="center"/>
    </xf>
    <xf numFmtId="9" fontId="4" fillId="0" borderId="20" xfId="0" applyNumberFormat="1" applyFont="1" applyBorder="1" applyAlignment="1">
      <alignment horizontal="center" vertical="center" wrapText="1"/>
    </xf>
    <xf numFmtId="165" fontId="4" fillId="0" borderId="20" xfId="0" applyNumberFormat="1" applyFont="1" applyBorder="1" applyAlignment="1">
      <alignment horizontal="center" vertical="center"/>
    </xf>
    <xf numFmtId="9" fontId="4" fillId="0" borderId="48" xfId="0" applyNumberFormat="1" applyFont="1" applyBorder="1" applyAlignment="1">
      <alignment horizontal="center" vertical="center" wrapText="1"/>
    </xf>
    <xf numFmtId="0" fontId="10" fillId="0" borderId="0" xfId="0" applyFont="1" applyFill="1"/>
    <xf numFmtId="4" fontId="4" fillId="0" borderId="36" xfId="2" applyNumberFormat="1" applyFont="1" applyBorder="1" applyAlignment="1">
      <alignment horizontal="center" vertical="center"/>
    </xf>
    <xf numFmtId="165" fontId="4" fillId="0" borderId="22" xfId="0" applyNumberFormat="1" applyFont="1" applyBorder="1" applyAlignment="1">
      <alignment horizontal="center" vertical="center"/>
    </xf>
    <xf numFmtId="9" fontId="4" fillId="0" borderId="22" xfId="0" applyNumberFormat="1" applyFont="1" applyBorder="1" applyAlignment="1">
      <alignment horizontal="center" vertical="center" wrapText="1"/>
    </xf>
    <xf numFmtId="4" fontId="4" fillId="0" borderId="16" xfId="9"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0" fontId="4" fillId="0" borderId="0" xfId="0" applyFont="1" applyAlignment="1">
      <alignment horizontal="justify" vertical="center"/>
    </xf>
    <xf numFmtId="14" fontId="4" fillId="0" borderId="14"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32" xfId="0" applyFont="1" applyFill="1" applyBorder="1" applyAlignment="1">
      <alignment vertical="center" wrapText="1"/>
    </xf>
    <xf numFmtId="0" fontId="4" fillId="0" borderId="16" xfId="11"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8" xfId="0" applyFont="1" applyBorder="1" applyAlignment="1">
      <alignment horizontal="left" vertical="center" wrapText="1"/>
    </xf>
    <xf numFmtId="0" fontId="4" fillId="0" borderId="16" xfId="9" applyFont="1" applyBorder="1" applyAlignment="1">
      <alignment horizontal="left" vertical="center" wrapText="1"/>
    </xf>
    <xf numFmtId="0" fontId="4" fillId="0" borderId="2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9" xfId="0" applyFont="1" applyBorder="1" applyAlignment="1">
      <alignment horizontal="left" vertical="center" wrapText="1"/>
    </xf>
    <xf numFmtId="2" fontId="4" fillId="0" borderId="16" xfId="0" applyNumberFormat="1" applyFont="1" applyFill="1" applyBorder="1" applyAlignment="1">
      <alignment horizontal="left" vertical="center" wrapText="1"/>
    </xf>
    <xf numFmtId="0" fontId="4" fillId="0" borderId="22" xfId="2" applyFont="1" applyBorder="1" applyAlignment="1">
      <alignment horizontal="left" vertical="center" wrapText="1"/>
    </xf>
    <xf numFmtId="0" fontId="4" fillId="0" borderId="16" xfId="2" applyFont="1" applyBorder="1" applyAlignment="1">
      <alignment horizontal="left" vertical="center" wrapText="1"/>
    </xf>
    <xf numFmtId="0" fontId="4" fillId="0" borderId="20" xfId="2" applyFont="1" applyBorder="1" applyAlignment="1">
      <alignment horizontal="left" vertical="center" wrapText="1"/>
    </xf>
    <xf numFmtId="0" fontId="4" fillId="0" borderId="20" xfId="2" applyFont="1" applyFill="1" applyBorder="1" applyAlignment="1">
      <alignment horizontal="left" vertical="center" wrapText="1"/>
    </xf>
    <xf numFmtId="0" fontId="4" fillId="0" borderId="16" xfId="2" applyFont="1" applyFill="1" applyBorder="1" applyAlignment="1">
      <alignment horizontal="left" vertical="center" wrapText="1"/>
    </xf>
    <xf numFmtId="0" fontId="4" fillId="0" borderId="48" xfId="0" applyFont="1" applyBorder="1" applyAlignment="1">
      <alignment vertical="center" wrapText="1"/>
    </xf>
    <xf numFmtId="0" fontId="4" fillId="0" borderId="18" xfId="0" applyFont="1" applyBorder="1" applyAlignment="1">
      <alignment vertical="center" wrapText="1"/>
    </xf>
    <xf numFmtId="0" fontId="4" fillId="0" borderId="22" xfId="0" applyFont="1" applyBorder="1" applyAlignment="1">
      <alignment vertical="center" wrapText="1"/>
    </xf>
    <xf numFmtId="0" fontId="4" fillId="0" borderId="16" xfId="9" applyFont="1" applyFill="1" applyBorder="1" applyAlignment="1">
      <alignment vertical="center" wrapText="1"/>
    </xf>
    <xf numFmtId="0" fontId="4" fillId="0" borderId="29" xfId="0" applyFont="1" applyBorder="1" applyAlignment="1">
      <alignment vertical="center" wrapText="1"/>
    </xf>
    <xf numFmtId="0" fontId="4" fillId="0" borderId="16" xfId="2" applyFont="1" applyFill="1" applyBorder="1" applyAlignment="1" applyProtection="1">
      <alignment vertical="center" wrapText="1"/>
      <protection locked="0"/>
    </xf>
    <xf numFmtId="0" fontId="4" fillId="0" borderId="20" xfId="2" applyFont="1" applyFill="1" applyBorder="1" applyAlignment="1" applyProtection="1">
      <alignment vertical="center" wrapText="1"/>
      <protection locked="0"/>
    </xf>
    <xf numFmtId="0" fontId="4" fillId="0" borderId="51" xfId="0" applyFont="1" applyBorder="1" applyAlignment="1">
      <alignment vertical="center" wrapText="1"/>
    </xf>
    <xf numFmtId="2" fontId="4" fillId="0" borderId="16" xfId="0" applyNumberFormat="1" applyFont="1" applyFill="1" applyBorder="1" applyAlignment="1">
      <alignment vertical="center" wrapText="1"/>
    </xf>
    <xf numFmtId="0" fontId="4" fillId="0" borderId="45"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14"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16" xfId="2" applyFont="1" applyFill="1" applyBorder="1" applyAlignment="1" applyProtection="1">
      <alignment horizontal="left" vertical="center" wrapText="1"/>
      <protection locked="0"/>
    </xf>
    <xf numFmtId="0" fontId="4" fillId="0" borderId="20" xfId="2" applyFont="1" applyFill="1" applyBorder="1" applyAlignment="1" applyProtection="1">
      <alignment horizontal="left" vertical="center" wrapText="1"/>
      <protection locked="0"/>
    </xf>
    <xf numFmtId="0" fontId="0" fillId="0" borderId="0" xfId="0" applyBorder="1" applyAlignment="1">
      <alignment horizontal="justify" vertical="center" wrapText="1"/>
    </xf>
    <xf numFmtId="0" fontId="0" fillId="0" borderId="0" xfId="0" applyAlignment="1">
      <alignment horizontal="justify" vertical="center" wrapText="1"/>
    </xf>
    <xf numFmtId="0" fontId="4" fillId="0" borderId="19" xfId="0" applyFont="1" applyFill="1" applyBorder="1" applyAlignment="1">
      <alignment horizontal="center" vertical="center" wrapText="1"/>
    </xf>
    <xf numFmtId="0" fontId="4" fillId="0" borderId="19" xfId="0" applyFont="1" applyBorder="1" applyAlignment="1">
      <alignment vertical="center" wrapText="1"/>
    </xf>
    <xf numFmtId="0" fontId="4" fillId="0" borderId="33" xfId="0" applyFont="1" applyFill="1" applyBorder="1" applyAlignment="1">
      <alignment vertical="center" wrapText="1"/>
    </xf>
    <xf numFmtId="0" fontId="4" fillId="0" borderId="19" xfId="0" applyFont="1" applyFill="1" applyBorder="1" applyAlignment="1">
      <alignment vertical="center" wrapText="1"/>
    </xf>
    <xf numFmtId="0" fontId="4" fillId="0" borderId="28" xfId="0" applyFont="1" applyFill="1" applyBorder="1" applyAlignment="1">
      <alignment vertical="center" wrapText="1"/>
    </xf>
    <xf numFmtId="0" fontId="4" fillId="0" borderId="56" xfId="0" applyFont="1" applyBorder="1" applyAlignment="1">
      <alignment vertical="center" wrapText="1"/>
    </xf>
    <xf numFmtId="4" fontId="14" fillId="7" borderId="39" xfId="0" applyNumberFormat="1" applyFont="1" applyFill="1" applyBorder="1" applyAlignment="1">
      <alignment horizontal="center" vertical="center"/>
    </xf>
    <xf numFmtId="0" fontId="4" fillId="0" borderId="28" xfId="0" applyFont="1" applyBorder="1" applyAlignment="1">
      <alignment vertical="center" wrapText="1"/>
    </xf>
    <xf numFmtId="0" fontId="14" fillId="9" borderId="24" xfId="0" applyFont="1" applyFill="1" applyBorder="1" applyAlignment="1">
      <alignment horizontal="center" vertical="center" wrapText="1"/>
    </xf>
    <xf numFmtId="14" fontId="4" fillId="8" borderId="16" xfId="0" applyNumberFormat="1" applyFont="1" applyFill="1" applyBorder="1" applyAlignment="1">
      <alignment horizontal="center" vertical="center"/>
    </xf>
    <xf numFmtId="0" fontId="4" fillId="0" borderId="51" xfId="0" applyFont="1" applyBorder="1" applyAlignment="1">
      <alignment horizontal="center" vertical="center" wrapText="1"/>
    </xf>
    <xf numFmtId="0" fontId="4" fillId="0" borderId="14" xfId="2" applyFont="1" applyFill="1" applyBorder="1" applyAlignment="1" applyProtection="1">
      <alignment horizontal="center" vertical="center" wrapText="1"/>
      <protection locked="0"/>
    </xf>
    <xf numFmtId="0" fontId="4" fillId="0" borderId="16" xfId="2" applyFont="1" applyFill="1" applyBorder="1" applyAlignment="1" applyProtection="1">
      <alignment horizontal="center" vertical="center" wrapText="1"/>
      <protection locked="0"/>
    </xf>
    <xf numFmtId="0" fontId="4" fillId="0" borderId="20" xfId="2" applyFont="1" applyFill="1" applyBorder="1" applyAlignment="1" applyProtection="1">
      <alignment horizontal="center" vertical="center" wrapText="1"/>
      <protection locked="0"/>
    </xf>
    <xf numFmtId="0" fontId="4" fillId="0" borderId="18"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16" xfId="11" applyFont="1" applyBorder="1" applyAlignment="1">
      <alignment horizontal="center" vertical="center" wrapText="1"/>
    </xf>
    <xf numFmtId="0" fontId="4" fillId="0" borderId="16" xfId="9" applyFont="1" applyFill="1" applyBorder="1" applyAlignment="1">
      <alignment horizontal="center" vertical="center" wrapText="1"/>
    </xf>
    <xf numFmtId="0" fontId="4" fillId="0" borderId="22" xfId="2"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52" xfId="0" applyFont="1" applyBorder="1" applyAlignment="1">
      <alignment horizontal="left" vertical="center" wrapText="1"/>
    </xf>
    <xf numFmtId="0" fontId="0" fillId="0" borderId="0" xfId="0" applyAlignment="1">
      <alignment horizontal="center" wrapText="1"/>
    </xf>
    <xf numFmtId="0" fontId="4" fillId="0" borderId="16" xfId="10" applyFont="1" applyBorder="1" applyAlignment="1">
      <alignment vertical="center" wrapText="1"/>
    </xf>
    <xf numFmtId="0" fontId="4" fillId="0" borderId="16" xfId="10" applyFont="1" applyFill="1" applyBorder="1" applyAlignment="1">
      <alignment vertical="center" wrapText="1"/>
    </xf>
    <xf numFmtId="0" fontId="4" fillId="0" borderId="16" xfId="9" applyFont="1" applyBorder="1" applyAlignment="1">
      <alignment vertical="center" wrapText="1"/>
    </xf>
    <xf numFmtId="0" fontId="4" fillId="0" borderId="57" xfId="0" applyFont="1" applyBorder="1" applyAlignment="1">
      <alignment horizontal="left" vertical="center" wrapText="1"/>
    </xf>
    <xf numFmtId="165" fontId="4" fillId="0" borderId="20" xfId="0" applyNumberFormat="1" applyFont="1" applyFill="1" applyBorder="1" applyAlignment="1">
      <alignment horizontal="center" vertical="center"/>
    </xf>
    <xf numFmtId="14" fontId="4" fillId="0" borderId="18" xfId="0" applyNumberFormat="1" applyFont="1" applyBorder="1" applyAlignment="1">
      <alignment horizontal="center" vertical="center" wrapText="1"/>
    </xf>
    <xf numFmtId="0" fontId="4" fillId="0" borderId="58" xfId="0" applyFont="1" applyBorder="1" applyAlignment="1">
      <alignment horizontal="left" vertical="center" wrapText="1"/>
    </xf>
    <xf numFmtId="0" fontId="4" fillId="0" borderId="59" xfId="0" applyFont="1" applyBorder="1" applyAlignment="1">
      <alignment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4" fontId="4" fillId="0" borderId="14"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0" fontId="4" fillId="0" borderId="52" xfId="0" applyFont="1" applyBorder="1" applyAlignment="1">
      <alignment horizontal="center" vertical="center" wrapText="1"/>
    </xf>
    <xf numFmtId="0" fontId="4" fillId="0" borderId="52" xfId="0" applyFont="1" applyBorder="1" applyAlignment="1">
      <alignment vertical="center" wrapText="1"/>
    </xf>
    <xf numFmtId="0" fontId="4" fillId="0" borderId="52" xfId="0"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41" xfId="0" applyFont="1" applyFill="1" applyBorder="1" applyAlignment="1">
      <alignment horizontal="center" vertical="center" wrapText="1"/>
    </xf>
    <xf numFmtId="14" fontId="4" fillId="0" borderId="20" xfId="0" applyNumberFormat="1" applyFont="1" applyFill="1" applyBorder="1" applyAlignment="1">
      <alignment horizontal="center" vertical="center" wrapText="1"/>
    </xf>
    <xf numFmtId="165" fontId="4" fillId="0" borderId="18" xfId="0" applyNumberFormat="1" applyFont="1" applyFill="1" applyBorder="1" applyAlignment="1">
      <alignment horizontal="center" vertical="center"/>
    </xf>
    <xf numFmtId="9" fontId="4" fillId="0" borderId="16" xfId="14" applyFont="1" applyBorder="1" applyAlignment="1">
      <alignment horizontal="center" vertical="center"/>
    </xf>
    <xf numFmtId="0" fontId="4" fillId="0" borderId="0" xfId="0" applyFont="1" applyFill="1" applyBorder="1" applyAlignment="1">
      <alignment horizontal="center" vertical="center" wrapText="1"/>
    </xf>
    <xf numFmtId="0" fontId="4" fillId="0" borderId="29" xfId="0" applyFont="1" applyBorder="1" applyAlignment="1">
      <alignment horizontal="center" vertical="center"/>
    </xf>
    <xf numFmtId="14" fontId="4" fillId="0" borderId="29" xfId="0" applyNumberFormat="1" applyFont="1" applyBorder="1" applyAlignment="1">
      <alignment horizontal="center" vertical="center" wrapText="1"/>
    </xf>
    <xf numFmtId="0" fontId="4" fillId="0" borderId="45" xfId="0" applyFont="1" applyBorder="1" applyAlignment="1">
      <alignment horizontal="left" vertical="center" wrapText="1"/>
    </xf>
    <xf numFmtId="0" fontId="4" fillId="0" borderId="20" xfId="9" applyFont="1" applyFill="1" applyBorder="1" applyAlignment="1">
      <alignment vertical="center" wrapText="1"/>
    </xf>
    <xf numFmtId="0" fontId="4" fillId="0" borderId="20" xfId="9" applyFont="1" applyFill="1" applyBorder="1" applyAlignment="1">
      <alignment horizontal="center" vertical="center" wrapText="1"/>
    </xf>
    <xf numFmtId="0" fontId="4" fillId="0" borderId="20" xfId="9" applyFont="1" applyBorder="1" applyAlignment="1">
      <alignment vertical="center" wrapText="1"/>
    </xf>
    <xf numFmtId="4" fontId="4" fillId="0" borderId="20" xfId="9" applyNumberFormat="1" applyFont="1" applyBorder="1" applyAlignment="1">
      <alignment horizontal="center" vertical="center"/>
    </xf>
    <xf numFmtId="0" fontId="17" fillId="0" borderId="0" xfId="0" applyFont="1" applyFill="1" applyAlignment="1">
      <alignment wrapText="1"/>
    </xf>
    <xf numFmtId="0" fontId="4" fillId="0" borderId="29" xfId="0" applyFont="1" applyFill="1" applyBorder="1" applyAlignment="1">
      <alignment horizontal="center" vertical="center"/>
    </xf>
    <xf numFmtId="4" fontId="4" fillId="0" borderId="37" xfId="0" applyNumberFormat="1" applyFont="1" applyFill="1" applyBorder="1" applyAlignment="1">
      <alignment horizontal="center" vertical="center"/>
    </xf>
    <xf numFmtId="14" fontId="4" fillId="0" borderId="14" xfId="0" applyNumberFormat="1"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4" fontId="4" fillId="0" borderId="41" xfId="2" applyNumberFormat="1" applyFont="1" applyBorder="1" applyAlignment="1">
      <alignment horizontal="center" vertical="center"/>
    </xf>
    <xf numFmtId="4" fontId="0" fillId="0" borderId="0" xfId="0" applyNumberFormat="1" applyFill="1" applyBorder="1" applyAlignment="1">
      <alignment horizontal="center" vertical="center"/>
    </xf>
    <xf numFmtId="9" fontId="4" fillId="0" borderId="29" xfId="0" applyNumberFormat="1" applyFont="1" applyBorder="1" applyAlignment="1">
      <alignment horizontal="center" vertical="center" wrapText="1"/>
    </xf>
    <xf numFmtId="165" fontId="4" fillId="0" borderId="29" xfId="0" applyNumberFormat="1" applyFont="1" applyBorder="1" applyAlignment="1">
      <alignment horizontal="center" vertical="center"/>
    </xf>
    <xf numFmtId="165" fontId="4" fillId="0" borderId="35" xfId="0" applyNumberFormat="1" applyFont="1" applyBorder="1" applyAlignment="1">
      <alignment horizontal="center" vertical="center"/>
    </xf>
    <xf numFmtId="0" fontId="4" fillId="0" borderId="0" xfId="0" applyFont="1" applyFill="1"/>
    <xf numFmtId="14" fontId="4" fillId="0" borderId="51" xfId="0" applyNumberFormat="1" applyFont="1" applyBorder="1" applyAlignment="1">
      <alignment horizontal="center" vertical="center" wrapText="1"/>
    </xf>
    <xf numFmtId="4" fontId="4" fillId="0" borderId="29" xfId="0" applyNumberFormat="1" applyFont="1" applyFill="1" applyBorder="1" applyAlignment="1">
      <alignment horizontal="center" vertical="center"/>
    </xf>
    <xf numFmtId="0" fontId="4" fillId="0" borderId="55" xfId="0" applyFont="1" applyBorder="1" applyAlignment="1">
      <alignment horizontal="left" vertical="center" wrapText="1"/>
    </xf>
    <xf numFmtId="0" fontId="4" fillId="0" borderId="54" xfId="0" applyFont="1" applyBorder="1" applyAlignment="1">
      <alignment horizontal="left" vertical="center" wrapText="1"/>
    </xf>
    <xf numFmtId="0" fontId="4" fillId="0" borderId="57"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19" xfId="0" applyFont="1" applyFill="1" applyBorder="1" applyAlignment="1">
      <alignment horizontal="left" vertical="center" wrapText="1"/>
    </xf>
    <xf numFmtId="0" fontId="4" fillId="0" borderId="28" xfId="0" applyFont="1" applyFill="1" applyBorder="1" applyAlignment="1">
      <alignment horizontal="left" vertical="center" wrapText="1"/>
    </xf>
    <xf numFmtId="4" fontId="4" fillId="0" borderId="16" xfId="2" applyNumberFormat="1" applyFont="1" applyFill="1" applyBorder="1" applyAlignment="1">
      <alignment horizontal="center" vertical="center"/>
    </xf>
    <xf numFmtId="165" fontId="4" fillId="0" borderId="44" xfId="0" applyNumberFormat="1" applyFont="1" applyFill="1" applyBorder="1" applyAlignment="1">
      <alignment horizontal="center" vertical="center"/>
    </xf>
    <xf numFmtId="165" fontId="4" fillId="0" borderId="47" xfId="0" applyNumberFormat="1" applyFont="1" applyFill="1" applyBorder="1" applyAlignment="1">
      <alignment horizontal="center" vertical="center"/>
    </xf>
    <xf numFmtId="0" fontId="15" fillId="4" borderId="21" xfId="0" applyFont="1" applyFill="1" applyBorder="1" applyAlignment="1">
      <alignment horizontal="center" vertical="center" wrapText="1"/>
    </xf>
    <xf numFmtId="0" fontId="15" fillId="4" borderId="21" xfId="0" applyFont="1" applyFill="1" applyBorder="1" applyAlignment="1">
      <alignment horizontal="center" vertical="center"/>
    </xf>
    <xf numFmtId="4" fontId="15" fillId="4" borderId="21" xfId="0" applyNumberFormat="1" applyFont="1" applyFill="1" applyBorder="1" applyAlignment="1">
      <alignment horizontal="center" vertical="center"/>
    </xf>
    <xf numFmtId="0" fontId="4" fillId="9" borderId="0" xfId="0" applyFont="1" applyFill="1"/>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61" xfId="0" applyFont="1" applyBorder="1" applyAlignment="1">
      <alignment vertical="center" wrapText="1"/>
    </xf>
    <xf numFmtId="165" fontId="4" fillId="0" borderId="62" xfId="0" applyNumberFormat="1" applyFont="1" applyBorder="1" applyAlignment="1">
      <alignment horizontal="center" vertical="center"/>
    </xf>
    <xf numFmtId="165" fontId="4" fillId="0" borderId="51" xfId="0" applyNumberFormat="1" applyFont="1" applyBorder="1" applyAlignment="1">
      <alignment horizontal="center" vertical="center"/>
    </xf>
    <xf numFmtId="9" fontId="14" fillId="9" borderId="24" xfId="0" applyNumberFormat="1" applyFont="1" applyFill="1" applyBorder="1" applyAlignment="1">
      <alignment horizontal="center" vertical="center"/>
    </xf>
    <xf numFmtId="0" fontId="4" fillId="0" borderId="29" xfId="0" applyFont="1" applyFill="1" applyBorder="1" applyAlignment="1">
      <alignment vertical="center" wrapText="1"/>
    </xf>
    <xf numFmtId="0" fontId="4" fillId="0" borderId="52" xfId="0" applyFont="1" applyBorder="1" applyAlignment="1">
      <alignment horizontal="center" vertical="center"/>
    </xf>
    <xf numFmtId="14" fontId="4" fillId="0" borderId="52" xfId="0" applyNumberFormat="1" applyFont="1" applyBorder="1" applyAlignment="1">
      <alignment horizontal="center" vertical="center" wrapText="1"/>
    </xf>
    <xf numFmtId="165" fontId="4" fillId="0" borderId="52" xfId="0" applyNumberFormat="1" applyFont="1" applyBorder="1" applyAlignment="1">
      <alignment horizontal="center" vertical="center"/>
    </xf>
    <xf numFmtId="9" fontId="4" fillId="0" borderId="52"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24" xfId="0" applyFont="1" applyFill="1" applyBorder="1" applyAlignment="1">
      <alignment vertical="center" wrapText="1"/>
    </xf>
    <xf numFmtId="0" fontId="4" fillId="0" borderId="24" xfId="0" applyFont="1" applyFill="1" applyBorder="1" applyAlignment="1">
      <alignment horizontal="center" vertical="center"/>
    </xf>
    <xf numFmtId="14" fontId="4" fillId="0" borderId="24" xfId="0" applyNumberFormat="1" applyFont="1" applyFill="1" applyBorder="1" applyAlignment="1">
      <alignment horizontal="center" vertical="center" wrapText="1"/>
    </xf>
    <xf numFmtId="9" fontId="4" fillId="0" borderId="24" xfId="0" applyNumberFormat="1" applyFont="1" applyFill="1" applyBorder="1" applyAlignment="1">
      <alignment horizontal="center" vertical="center"/>
    </xf>
    <xf numFmtId="0" fontId="4" fillId="0" borderId="21" xfId="2" applyFont="1" applyFill="1" applyBorder="1" applyAlignment="1" applyProtection="1">
      <alignment horizontal="left" vertical="center" wrapText="1"/>
      <protection locked="0"/>
    </xf>
    <xf numFmtId="0" fontId="4" fillId="0" borderId="21" xfId="2" applyFont="1" applyFill="1" applyBorder="1" applyAlignment="1" applyProtection="1">
      <alignment vertical="center" wrapText="1"/>
      <protection locked="0"/>
    </xf>
    <xf numFmtId="0" fontId="4" fillId="0" borderId="21" xfId="2" applyFont="1" applyFill="1" applyBorder="1" applyAlignment="1" applyProtection="1">
      <alignment horizontal="center" vertical="center" wrapText="1"/>
      <protection locked="0"/>
    </xf>
    <xf numFmtId="0" fontId="4" fillId="0" borderId="21" xfId="0" applyFont="1" applyFill="1" applyBorder="1" applyAlignment="1">
      <alignment horizontal="center" vertical="center"/>
    </xf>
    <xf numFmtId="0" fontId="4" fillId="0" borderId="21" xfId="0" applyFont="1" applyFill="1" applyBorder="1" applyAlignment="1">
      <alignment vertical="center" wrapText="1"/>
    </xf>
    <xf numFmtId="14" fontId="4" fillId="0" borderId="21" xfId="0" applyNumberFormat="1" applyFont="1" applyBorder="1" applyAlignment="1">
      <alignment horizontal="center" vertical="center" wrapText="1"/>
    </xf>
    <xf numFmtId="4" fontId="4" fillId="0" borderId="21" xfId="0" applyNumberFormat="1" applyFont="1" applyFill="1" applyBorder="1" applyAlignment="1">
      <alignment horizontal="center" vertical="center"/>
    </xf>
    <xf numFmtId="9" fontId="4" fillId="0" borderId="21" xfId="0" applyNumberFormat="1" applyFont="1" applyFill="1" applyBorder="1" applyAlignment="1">
      <alignment horizontal="center" vertical="center"/>
    </xf>
    <xf numFmtId="0" fontId="4" fillId="0" borderId="36" xfId="0" applyFont="1" applyBorder="1" applyAlignment="1">
      <alignment horizontal="justify" vertical="center"/>
    </xf>
    <xf numFmtId="0" fontId="4" fillId="0" borderId="35" xfId="0" applyFont="1" applyBorder="1" applyAlignment="1">
      <alignment horizontal="justify" vertical="center"/>
    </xf>
    <xf numFmtId="0" fontId="4" fillId="0" borderId="20" xfId="2" applyFont="1" applyFill="1" applyBorder="1" applyAlignment="1" applyProtection="1">
      <alignment horizontal="center" vertical="center" wrapText="1" readingOrder="1"/>
      <protection locked="0"/>
    </xf>
    <xf numFmtId="0" fontId="4" fillId="0" borderId="16" xfId="0" applyFont="1" applyBorder="1" applyAlignment="1">
      <alignment horizontal="justify" vertical="center"/>
    </xf>
    <xf numFmtId="14" fontId="4" fillId="0" borderId="18" xfId="0" applyNumberFormat="1" applyFont="1" applyFill="1" applyBorder="1" applyAlignment="1">
      <alignment horizontal="center" vertical="center" wrapText="1"/>
    </xf>
    <xf numFmtId="0" fontId="4" fillId="0" borderId="20" xfId="0" applyFont="1" applyBorder="1" applyAlignment="1">
      <alignment horizontal="justify" vertical="center"/>
    </xf>
    <xf numFmtId="14" fontId="4" fillId="0" borderId="22" xfId="0" applyNumberFormat="1" applyFont="1" applyFill="1" applyBorder="1" applyAlignment="1">
      <alignment horizontal="center" vertical="center" wrapText="1"/>
    </xf>
    <xf numFmtId="0" fontId="4" fillId="0" borderId="18" xfId="2" applyFont="1" applyFill="1" applyBorder="1" applyAlignment="1" applyProtection="1">
      <alignment horizontal="left" vertical="center" wrapText="1"/>
      <protection locked="0"/>
    </xf>
    <xf numFmtId="0" fontId="4" fillId="0" borderId="18" xfId="2" applyFont="1" applyFill="1" applyBorder="1" applyAlignment="1" applyProtection="1">
      <alignment vertical="center" wrapText="1"/>
      <protection locked="0"/>
    </xf>
    <xf numFmtId="14" fontId="4" fillId="0" borderId="30" xfId="0" applyNumberFormat="1" applyFont="1" applyBorder="1" applyAlignment="1">
      <alignment horizontal="center" vertical="center" wrapText="1"/>
    </xf>
    <xf numFmtId="4" fontId="4" fillId="0" borderId="30" xfId="0" applyNumberFormat="1" applyFont="1" applyBorder="1" applyAlignment="1">
      <alignment horizontal="center" vertical="center"/>
    </xf>
    <xf numFmtId="2" fontId="4" fillId="0" borderId="16" xfId="0" applyNumberFormat="1" applyFont="1" applyFill="1" applyBorder="1" applyAlignment="1">
      <alignment horizontal="center" vertical="center" wrapText="1"/>
    </xf>
    <xf numFmtId="4" fontId="4" fillId="0" borderId="20" xfId="2" applyNumberFormat="1" applyFont="1" applyFill="1" applyBorder="1" applyAlignment="1">
      <alignment horizontal="center" vertical="center"/>
    </xf>
    <xf numFmtId="4" fontId="4" fillId="0" borderId="24" xfId="0" applyNumberFormat="1" applyFont="1" applyFill="1" applyBorder="1" applyAlignment="1">
      <alignment horizontal="center" vertical="center"/>
    </xf>
    <xf numFmtId="0" fontId="5" fillId="4" borderId="0" xfId="0" applyFont="1" applyFill="1" applyBorder="1" applyAlignment="1">
      <alignment horizontal="center" vertical="center" wrapText="1"/>
    </xf>
    <xf numFmtId="0" fontId="5" fillId="3" borderId="0" xfId="0" applyFont="1" applyFill="1" applyBorder="1" applyAlignment="1">
      <alignment vertical="center" wrapText="1"/>
    </xf>
    <xf numFmtId="0" fontId="4" fillId="0" borderId="18" xfId="0" applyFont="1" applyBorder="1" applyAlignment="1">
      <alignment horizontal="justify" vertical="center"/>
    </xf>
    <xf numFmtId="0" fontId="4" fillId="0" borderId="64" xfId="0" applyFont="1" applyFill="1" applyBorder="1" applyAlignment="1">
      <alignment horizontal="center" vertical="center" wrapText="1"/>
    </xf>
    <xf numFmtId="0" fontId="15" fillId="4" borderId="21" xfId="0" applyFont="1" applyFill="1" applyBorder="1" applyAlignment="1">
      <alignment horizontal="justify" vertical="center"/>
    </xf>
    <xf numFmtId="0" fontId="15" fillId="4" borderId="21" xfId="0" applyFont="1" applyFill="1" applyBorder="1" applyAlignment="1">
      <alignment horizontal="justify" vertical="center" wrapText="1"/>
    </xf>
    <xf numFmtId="0" fontId="15" fillId="4" borderId="21" xfId="0" applyFont="1" applyFill="1" applyBorder="1" applyAlignment="1">
      <alignment vertical="center" wrapText="1"/>
    </xf>
    <xf numFmtId="0" fontId="4" fillId="0" borderId="18" xfId="2" applyFont="1" applyFill="1" applyBorder="1" applyAlignment="1">
      <alignment horizontal="left" vertical="center" wrapText="1"/>
    </xf>
    <xf numFmtId="49" fontId="4" fillId="0" borderId="18" xfId="2" applyNumberFormat="1" applyFont="1" applyFill="1" applyBorder="1" applyAlignment="1">
      <alignment horizontal="center" vertical="center" wrapText="1"/>
    </xf>
    <xf numFmtId="4" fontId="4" fillId="0" borderId="18" xfId="2" applyNumberFormat="1" applyFont="1" applyFill="1" applyBorder="1" applyAlignment="1">
      <alignment horizontal="center" vertical="center"/>
    </xf>
    <xf numFmtId="0" fontId="4" fillId="0" borderId="18"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10" fontId="4" fillId="0" borderId="16" xfId="0" applyNumberFormat="1" applyFont="1" applyFill="1" applyBorder="1" applyAlignment="1">
      <alignment horizontal="center" vertical="center"/>
    </xf>
    <xf numFmtId="0" fontId="4" fillId="0" borderId="52" xfId="2" applyFont="1" applyFill="1" applyBorder="1" applyAlignment="1" applyProtection="1">
      <alignment vertical="center" wrapText="1" readingOrder="1"/>
      <protection locked="0"/>
    </xf>
    <xf numFmtId="0" fontId="4" fillId="0" borderId="52" xfId="0" applyFont="1" applyFill="1" applyBorder="1" applyAlignment="1">
      <alignment horizontal="center" vertical="center"/>
    </xf>
    <xf numFmtId="0" fontId="4" fillId="0" borderId="65" xfId="2" applyFont="1" applyFill="1" applyBorder="1" applyAlignment="1" applyProtection="1">
      <alignment vertical="center" wrapText="1" readingOrder="1"/>
      <protection locked="0"/>
    </xf>
    <xf numFmtId="0" fontId="4" fillId="0" borderId="65" xfId="0" applyFont="1" applyFill="1" applyBorder="1" applyAlignment="1">
      <alignment horizontal="center" vertical="center"/>
    </xf>
    <xf numFmtId="0" fontId="4" fillId="0" borderId="65" xfId="0" applyFont="1" applyBorder="1" applyAlignment="1">
      <alignment horizontal="left" vertical="center" wrapText="1"/>
    </xf>
    <xf numFmtId="0" fontId="4" fillId="0" borderId="65" xfId="0" applyFont="1" applyBorder="1" applyAlignment="1">
      <alignment vertical="center" wrapText="1"/>
    </xf>
    <xf numFmtId="0" fontId="4" fillId="0" borderId="65" xfId="0" applyFont="1" applyBorder="1" applyAlignment="1">
      <alignment horizontal="center" vertical="center" wrapText="1"/>
    </xf>
    <xf numFmtId="14" fontId="4" fillId="0" borderId="65" xfId="0" applyNumberFormat="1" applyFont="1" applyBorder="1" applyAlignment="1">
      <alignment horizontal="center" vertical="center" wrapText="1"/>
    </xf>
    <xf numFmtId="165" fontId="4" fillId="0" borderId="65" xfId="0" applyNumberFormat="1" applyFont="1" applyBorder="1" applyAlignment="1">
      <alignment horizontal="center" vertical="center"/>
    </xf>
    <xf numFmtId="9" fontId="4" fillId="0" borderId="65" xfId="0" applyNumberFormat="1" applyFont="1" applyBorder="1" applyAlignment="1">
      <alignment horizontal="center" vertical="center" wrapText="1"/>
    </xf>
    <xf numFmtId="0" fontId="4" fillId="0" borderId="53"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4" fillId="7" borderId="24" xfId="0" applyFont="1" applyFill="1" applyBorder="1" applyAlignment="1">
      <alignment horizontal="center" vertical="center"/>
    </xf>
    <xf numFmtId="0" fontId="14" fillId="6" borderId="24" xfId="0" applyFont="1" applyFill="1" applyBorder="1" applyAlignment="1">
      <alignment horizontal="center" vertical="center"/>
    </xf>
    <xf numFmtId="0" fontId="4" fillId="0" borderId="16" xfId="0" applyFont="1" applyFill="1" applyBorder="1" applyAlignment="1">
      <alignment horizontal="center" vertical="center"/>
    </xf>
    <xf numFmtId="0" fontId="14" fillId="7" borderId="24" xfId="0" applyFont="1" applyFill="1" applyBorder="1" applyAlignment="1">
      <alignment horizontal="center" vertical="center" wrapText="1"/>
    </xf>
    <xf numFmtId="0" fontId="4" fillId="0" borderId="21" xfId="2" applyFont="1" applyFill="1" applyBorder="1" applyAlignment="1" applyProtection="1">
      <alignment horizontal="center" vertical="center" wrapText="1" readingOrder="1"/>
      <protection locked="0"/>
    </xf>
    <xf numFmtId="4" fontId="14" fillId="6" borderId="26" xfId="0" applyNumberFormat="1" applyFont="1" applyFill="1" applyBorder="1" applyAlignment="1">
      <alignment horizontal="center" vertical="center"/>
    </xf>
    <xf numFmtId="4" fontId="14" fillId="7" borderId="26" xfId="0" applyNumberFormat="1" applyFont="1" applyFill="1" applyBorder="1" applyAlignment="1">
      <alignment horizontal="center" vertical="center"/>
    </xf>
    <xf numFmtId="0" fontId="4" fillId="0" borderId="22" xfId="0" applyFont="1" applyBorder="1" applyAlignment="1">
      <alignment horizontal="center" vertical="center" wrapText="1"/>
    </xf>
    <xf numFmtId="0" fontId="17" fillId="0" borderId="0" xfId="0" applyFont="1" applyFill="1" applyBorder="1" applyAlignment="1">
      <alignment horizontal="left" vertical="distributed"/>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xf>
    <xf numFmtId="0" fontId="14" fillId="9" borderId="24" xfId="0" applyFont="1" applyFill="1" applyBorder="1" applyAlignment="1">
      <alignment horizontal="center" vertical="center"/>
    </xf>
    <xf numFmtId="4" fontId="14" fillId="7" borderId="24" xfId="0" applyNumberFormat="1" applyFont="1" applyFill="1" applyBorder="1" applyAlignment="1">
      <alignment horizontal="center" vertical="center"/>
    </xf>
    <xf numFmtId="0" fontId="4" fillId="0" borderId="22" xfId="0" applyFont="1" applyBorder="1" applyAlignment="1">
      <alignment horizontal="center" vertical="center"/>
    </xf>
    <xf numFmtId="4" fontId="14" fillId="9" borderId="26"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4" xfId="0" applyFont="1" applyFill="1" applyBorder="1" applyAlignment="1">
      <alignment horizontal="center" vertical="center"/>
    </xf>
    <xf numFmtId="0" fontId="14" fillId="9" borderId="63" xfId="0" applyFont="1" applyFill="1" applyBorder="1" applyAlignment="1">
      <alignment horizontal="center" vertical="center"/>
    </xf>
    <xf numFmtId="0" fontId="14" fillId="9" borderId="27" xfId="0" applyFont="1" applyFill="1" applyBorder="1" applyAlignment="1">
      <alignment horizontal="center" vertical="center"/>
    </xf>
    <xf numFmtId="0" fontId="14" fillId="9" borderId="26" xfId="0" applyFont="1" applyFill="1" applyBorder="1" applyAlignment="1">
      <alignment horizontal="center" vertical="center"/>
    </xf>
    <xf numFmtId="164" fontId="4" fillId="0" borderId="30" xfId="13" applyFont="1" applyBorder="1" applyAlignment="1">
      <alignment horizontal="center" vertical="center" wrapText="1"/>
    </xf>
    <xf numFmtId="164" fontId="4" fillId="0" borderId="29" xfId="13" applyFont="1" applyBorder="1" applyAlignment="1">
      <alignment horizontal="center" vertical="center" wrapText="1"/>
    </xf>
    <xf numFmtId="164" fontId="4" fillId="0" borderId="21" xfId="13" applyFont="1" applyBorder="1" applyAlignment="1">
      <alignment horizontal="center" vertical="center" wrapText="1"/>
    </xf>
    <xf numFmtId="0" fontId="14" fillId="7" borderId="26" xfId="2" applyFont="1" applyFill="1" applyBorder="1" applyAlignment="1" applyProtection="1">
      <alignment horizontal="center" vertical="center" wrapText="1" readingOrder="1"/>
      <protection locked="0"/>
    </xf>
    <xf numFmtId="0" fontId="14" fillId="7" borderId="24" xfId="2" applyFont="1" applyFill="1" applyBorder="1" applyAlignment="1" applyProtection="1">
      <alignment horizontal="center" vertical="center" wrapText="1" readingOrder="1"/>
      <protection locked="0"/>
    </xf>
    <xf numFmtId="0" fontId="4" fillId="0" borderId="3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0" xfId="2" applyFont="1" applyFill="1" applyBorder="1" applyAlignment="1" applyProtection="1">
      <alignment horizontal="center" vertical="center" wrapText="1" readingOrder="1"/>
      <protection locked="0"/>
    </xf>
    <xf numFmtId="0" fontId="4" fillId="0" borderId="29" xfId="2" applyFont="1" applyFill="1" applyBorder="1" applyAlignment="1" applyProtection="1">
      <alignment horizontal="center" vertical="center" wrapText="1" readingOrder="1"/>
      <protection locked="0"/>
    </xf>
    <xf numFmtId="0" fontId="4" fillId="0" borderId="21" xfId="2" applyFont="1" applyFill="1" applyBorder="1" applyAlignment="1" applyProtection="1">
      <alignment horizontal="center" vertical="center" wrapText="1" readingOrder="1"/>
      <protection locked="0"/>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9" xfId="0" applyFont="1" applyFill="1" applyBorder="1" applyAlignment="1">
      <alignment horizontal="center" vertical="center"/>
    </xf>
    <xf numFmtId="0" fontId="14" fillId="7" borderId="23"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2" xfId="2" applyFont="1" applyFill="1" applyBorder="1" applyAlignment="1" applyProtection="1">
      <alignment horizontal="center" vertical="center" wrapText="1" readingOrder="1"/>
      <protection locked="0"/>
    </xf>
    <xf numFmtId="0" fontId="14" fillId="7" borderId="63"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6" borderId="63"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26"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28" xfId="0" applyFont="1" applyBorder="1" applyAlignment="1">
      <alignment horizontal="center" vertical="center"/>
    </xf>
    <xf numFmtId="0" fontId="14" fillId="7" borderId="23" xfId="0" applyFont="1" applyFill="1" applyBorder="1" applyAlignment="1">
      <alignment horizontal="center" vertical="center"/>
    </xf>
    <xf numFmtId="0" fontId="14" fillId="7" borderId="24" xfId="0" applyFont="1" applyFill="1" applyBorder="1" applyAlignment="1">
      <alignment horizontal="center" vertical="center"/>
    </xf>
    <xf numFmtId="0" fontId="14" fillId="9" borderId="25" xfId="0" applyFont="1" applyFill="1" applyBorder="1" applyAlignment="1">
      <alignment horizontal="center" vertical="center"/>
    </xf>
    <xf numFmtId="4" fontId="14" fillId="7" borderId="25" xfId="0" applyNumberFormat="1" applyFont="1" applyFill="1" applyBorder="1" applyAlignment="1">
      <alignment horizontal="center" vertical="center"/>
    </xf>
    <xf numFmtId="4" fontId="14" fillId="7" borderId="26" xfId="0" applyNumberFormat="1" applyFont="1" applyFill="1" applyBorder="1" applyAlignment="1">
      <alignment horizontal="center" vertical="center"/>
    </xf>
    <xf numFmtId="0" fontId="4" fillId="0" borderId="20" xfId="2" applyFont="1" applyFill="1" applyBorder="1" applyAlignment="1" applyProtection="1">
      <alignment horizontal="center" vertical="center" readingOrder="1"/>
      <protection locked="0"/>
    </xf>
    <xf numFmtId="0" fontId="4" fillId="0" borderId="29" xfId="2" applyFont="1" applyFill="1" applyBorder="1" applyAlignment="1" applyProtection="1">
      <alignment horizontal="center" vertical="center" readingOrder="1"/>
      <protection locked="0"/>
    </xf>
    <xf numFmtId="0" fontId="4" fillId="0" borderId="21" xfId="2" applyFont="1" applyFill="1" applyBorder="1" applyAlignment="1" applyProtection="1">
      <alignment horizontal="center" vertical="center" readingOrder="1"/>
      <protection locked="0"/>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1" xfId="0" applyFont="1" applyBorder="1" applyAlignment="1">
      <alignment horizontal="center" vertical="center" wrapText="1"/>
    </xf>
    <xf numFmtId="0" fontId="14" fillId="9" borderId="24"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7" xfId="0" applyFont="1" applyFill="1" applyBorder="1" applyAlignment="1">
      <alignment horizontal="center" vertical="center"/>
    </xf>
    <xf numFmtId="9" fontId="14" fillId="7" borderId="25" xfId="0" applyNumberFormat="1" applyFont="1" applyFill="1" applyBorder="1" applyAlignment="1">
      <alignment horizontal="center" vertical="center"/>
    </xf>
    <xf numFmtId="9" fontId="14" fillId="7" borderId="26" xfId="0" applyNumberFormat="1" applyFont="1" applyFill="1" applyBorder="1" applyAlignment="1">
      <alignment horizontal="center" vertical="center"/>
    </xf>
    <xf numFmtId="0" fontId="14" fillId="6" borderId="25" xfId="0" applyFont="1" applyFill="1" applyBorder="1" applyAlignment="1">
      <alignment horizontal="center" vertical="center"/>
    </xf>
    <xf numFmtId="4" fontId="14" fillId="7" borderId="24" xfId="0" applyNumberFormat="1" applyFont="1" applyFill="1" applyBorder="1" applyAlignment="1">
      <alignment horizontal="center" vertical="center"/>
    </xf>
    <xf numFmtId="9" fontId="14" fillId="6" borderId="25" xfId="0" applyNumberFormat="1" applyFont="1" applyFill="1" applyBorder="1" applyAlignment="1">
      <alignment horizontal="center" vertical="center"/>
    </xf>
    <xf numFmtId="9" fontId="14" fillId="6" borderId="26" xfId="0" applyNumberFormat="1" applyFont="1" applyFill="1" applyBorder="1" applyAlignment="1">
      <alignment horizontal="center" vertical="center"/>
    </xf>
    <xf numFmtId="4" fontId="14" fillId="6" borderId="25" xfId="0" applyNumberFormat="1" applyFont="1" applyFill="1" applyBorder="1" applyAlignment="1">
      <alignment horizontal="center" vertical="center"/>
    </xf>
    <xf numFmtId="4" fontId="14" fillId="6" borderId="26" xfId="0" applyNumberFormat="1" applyFont="1" applyFill="1" applyBorder="1" applyAlignment="1">
      <alignment horizontal="center" vertical="center"/>
    </xf>
    <xf numFmtId="0" fontId="4" fillId="9" borderId="25" xfId="0" applyFont="1" applyFill="1" applyBorder="1" applyAlignment="1">
      <alignment horizontal="center" vertical="center" wrapText="1"/>
    </xf>
    <xf numFmtId="0" fontId="4" fillId="9" borderId="27" xfId="0" applyFont="1" applyFill="1" applyBorder="1" applyAlignment="1">
      <alignment horizontal="center" vertical="center" wrapText="1"/>
    </xf>
    <xf numFmtId="4" fontId="14" fillId="9" borderId="25" xfId="0" applyNumberFormat="1" applyFont="1" applyFill="1" applyBorder="1" applyAlignment="1">
      <alignment horizontal="center" vertical="center"/>
    </xf>
    <xf numFmtId="4" fontId="14" fillId="9" borderId="26"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42" xfId="0" applyFont="1" applyBorder="1" applyAlignment="1">
      <alignment horizontal="center" vertical="center"/>
    </xf>
    <xf numFmtId="0" fontId="14" fillId="7" borderId="63" xfId="0" applyFont="1" applyFill="1" applyBorder="1" applyAlignment="1">
      <alignment horizontal="center" vertical="center"/>
    </xf>
    <xf numFmtId="0" fontId="14" fillId="7" borderId="26"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14" fillId="7"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40" xfId="2" applyFont="1" applyFill="1" applyBorder="1" applyAlignment="1" applyProtection="1">
      <alignment horizontal="center" vertical="center" wrapText="1" readingOrder="1"/>
      <protection locked="0"/>
    </xf>
    <xf numFmtId="0" fontId="4" fillId="0" borderId="35"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22" xfId="0" applyFont="1" applyBorder="1" applyAlignment="1">
      <alignment horizontal="center" vertical="center"/>
    </xf>
    <xf numFmtId="0" fontId="14" fillId="9" borderId="2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14" fillId="9" borderId="25"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14" fillId="10" borderId="25" xfId="0" applyFont="1" applyFill="1" applyBorder="1" applyAlignment="1">
      <alignment horizontal="center" vertical="center"/>
    </xf>
    <xf numFmtId="0" fontId="14" fillId="10" borderId="27" xfId="0" applyFont="1" applyFill="1" applyBorder="1" applyAlignment="1">
      <alignment horizontal="center" vertical="center"/>
    </xf>
    <xf numFmtId="0" fontId="14" fillId="10" borderId="26"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6" xfId="0" applyFont="1" applyFill="1" applyBorder="1" applyAlignment="1">
      <alignment horizontal="center" vertical="center" wrapText="1"/>
    </xf>
  </cellXfs>
  <cellStyles count="15">
    <cellStyle name="Euro" xfId="1" xr:uid="{00000000-0005-0000-0000-000000000000}"/>
    <cellStyle name="Normal" xfId="0" builtinId="0"/>
    <cellStyle name="Normal 2" xfId="2" xr:uid="{00000000-0005-0000-0000-000002000000}"/>
    <cellStyle name="Normal 3" xfId="3" xr:uid="{00000000-0005-0000-0000-000003000000}"/>
    <cellStyle name="Normal 4" xfId="12" xr:uid="{00000000-0005-0000-0000-000004000000}"/>
    <cellStyle name="Normal 6" xfId="9" xr:uid="{00000000-0005-0000-0000-000005000000}"/>
    <cellStyle name="Normal 8" xfId="11" xr:uid="{00000000-0005-0000-0000-000006000000}"/>
    <cellStyle name="Normal_Folha1_1" xfId="10" xr:uid="{00000000-0005-0000-0000-000007000000}"/>
    <cellStyle name="Nota 2" xfId="4" xr:uid="{00000000-0005-0000-0000-000008000000}"/>
    <cellStyle name="Nota 3" xfId="5" xr:uid="{00000000-0005-0000-0000-000009000000}"/>
    <cellStyle name="Nota 4" xfId="6" xr:uid="{00000000-0005-0000-0000-00000A000000}"/>
    <cellStyle name="Percentagem" xfId="14" builtinId="5"/>
    <cellStyle name="Percentagem 2" xfId="7" xr:uid="{00000000-0005-0000-0000-00000C000000}"/>
    <cellStyle name="Percentagem 3" xfId="8" xr:uid="{00000000-0005-0000-0000-00000D000000}"/>
    <cellStyle name="Vírgula" xfId="13" builtinId="3"/>
  </cellStyles>
  <dxfs count="0"/>
  <tableStyles count="0" defaultTableStyle="TableStyleMedium2" defaultPivotStyle="PivotStyleLight16"/>
  <colors>
    <mruColors>
      <color rgb="FFD9D9D9"/>
      <color rgb="FFDAEEF3"/>
      <color rgb="FFFF9900"/>
      <color rgb="FFDCE6F1"/>
      <color rgb="FFB8CCE4"/>
      <color rgb="FF0070C0"/>
      <color rgb="FF16365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1</xdr:row>
      <xdr:rowOff>119064</xdr:rowOff>
    </xdr:from>
    <xdr:to>
      <xdr:col>4</xdr:col>
      <xdr:colOff>1249363</xdr:colOff>
      <xdr:row>8</xdr:row>
      <xdr:rowOff>58452</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469" y="119064"/>
          <a:ext cx="2975769" cy="1332419"/>
        </a:xfrm>
        <a:prstGeom prst="rect">
          <a:avLst/>
        </a:prstGeom>
      </xdr:spPr>
    </xdr:pic>
    <xdr:clientData/>
  </xdr:twoCellAnchor>
  <xdr:twoCellAnchor editAs="oneCell">
    <xdr:from>
      <xdr:col>5</xdr:col>
      <xdr:colOff>823117</xdr:colOff>
      <xdr:row>2</xdr:row>
      <xdr:rowOff>18450</xdr:rowOff>
    </xdr:from>
    <xdr:to>
      <xdr:col>7</xdr:col>
      <xdr:colOff>1115595</xdr:colOff>
      <xdr:row>7</xdr:row>
      <xdr:rowOff>143893</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0773" y="185138"/>
          <a:ext cx="3411916" cy="1054130"/>
        </a:xfrm>
        <a:prstGeom prst="rect">
          <a:avLst/>
        </a:prstGeom>
      </xdr:spPr>
    </xdr:pic>
    <xdr:clientData/>
  </xdr:twoCellAnchor>
  <xdr:twoCellAnchor editAs="oneCell">
    <xdr:from>
      <xdr:col>8</xdr:col>
      <xdr:colOff>446304</xdr:colOff>
      <xdr:row>2</xdr:row>
      <xdr:rowOff>11875</xdr:rowOff>
    </xdr:from>
    <xdr:to>
      <xdr:col>10</xdr:col>
      <xdr:colOff>1251027</xdr:colOff>
      <xdr:row>7</xdr:row>
      <xdr:rowOff>98538</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14054" y="178563"/>
          <a:ext cx="3757473"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621"/>
  <sheetViews>
    <sheetView showGridLines="0" showRowColHeaders="0" tabSelected="1" topLeftCell="A2" zoomScaleNormal="100" workbookViewId="0">
      <selection activeCell="I16" sqref="I16"/>
    </sheetView>
  </sheetViews>
  <sheetFormatPr defaultRowHeight="12.75" x14ac:dyDescent="0.2"/>
  <cols>
    <col min="1" max="1" width="9.140625" customWidth="1"/>
    <col min="2" max="2" width="7.28515625" customWidth="1"/>
    <col min="3" max="3" width="8.5703125" customWidth="1"/>
    <col min="4" max="4" width="17.140625" customWidth="1"/>
    <col min="5" max="5" width="19.42578125" customWidth="1"/>
    <col min="6" max="6" width="21.42578125" style="3" customWidth="1"/>
    <col min="7" max="7" width="25.28515625" style="161" customWidth="1"/>
    <col min="8" max="8" width="21.5703125" style="161" customWidth="1"/>
    <col min="9" max="9" width="27.28515625" style="185" customWidth="1"/>
    <col min="10" max="10" width="17" style="3" customWidth="1"/>
    <col min="11" max="11" width="25.5703125" style="3" customWidth="1"/>
    <col min="12" max="12" width="32.85546875" style="191" customWidth="1"/>
    <col min="13" max="13" width="19.42578125" style="185" customWidth="1"/>
    <col min="14" max="14" width="18.140625" style="3" customWidth="1"/>
    <col min="15" max="15" width="13.5703125" style="3" customWidth="1"/>
    <col min="16" max="16" width="15.28515625" style="3" customWidth="1"/>
    <col min="17" max="17" width="21.42578125" style="3" customWidth="1"/>
    <col min="18" max="18" width="20.7109375" style="3" customWidth="1"/>
    <col min="19" max="19" width="11" style="3" customWidth="1"/>
    <col min="20" max="20" width="21.28515625" style="3" customWidth="1"/>
  </cols>
  <sheetData>
    <row r="1" spans="2:20" ht="12.75" hidden="1" customHeight="1" thickBot="1" x14ac:dyDescent="0.25"/>
    <row r="4" spans="2:20" ht="15" customHeight="1" x14ac:dyDescent="0.25">
      <c r="P4" s="4"/>
      <c r="R4" s="5"/>
    </row>
    <row r="5" spans="2:20" ht="15" customHeight="1" x14ac:dyDescent="0.25">
      <c r="P5" s="4"/>
      <c r="R5" s="5"/>
    </row>
    <row r="6" spans="2:20" ht="15" customHeight="1" x14ac:dyDescent="0.2">
      <c r="N6" s="222"/>
      <c r="O6" s="222"/>
      <c r="P6" s="222"/>
      <c r="R6" s="5"/>
    </row>
    <row r="7" spans="2:20" ht="15" customHeight="1" x14ac:dyDescent="0.25">
      <c r="P7" s="4"/>
      <c r="R7" s="5"/>
    </row>
    <row r="8" spans="2:20" ht="23.25" customHeight="1" x14ac:dyDescent="0.25">
      <c r="B8" s="2"/>
      <c r="C8" s="2"/>
      <c r="D8" s="2"/>
      <c r="E8" s="2"/>
      <c r="F8" s="10"/>
      <c r="P8" s="4"/>
      <c r="R8" s="5"/>
    </row>
    <row r="9" spans="2:20" ht="21" x14ac:dyDescent="0.35">
      <c r="B9" s="2"/>
      <c r="C9" s="2"/>
      <c r="D9" s="2"/>
      <c r="E9" s="2"/>
      <c r="F9" s="10"/>
      <c r="G9" s="164"/>
      <c r="P9" s="4"/>
      <c r="R9" s="8"/>
    </row>
    <row r="10" spans="2:20" ht="15" customHeight="1" x14ac:dyDescent="0.25">
      <c r="D10" s="2" t="s">
        <v>5608</v>
      </c>
      <c r="E10" s="2"/>
      <c r="F10" s="10"/>
      <c r="G10" s="165"/>
      <c r="H10" s="162"/>
      <c r="R10" s="4"/>
    </row>
    <row r="11" spans="2:20" ht="18.75" customHeight="1" x14ac:dyDescent="0.3">
      <c r="D11" s="2"/>
      <c r="E11" s="2"/>
      <c r="F11" s="10"/>
      <c r="G11" s="327"/>
      <c r="H11" s="162"/>
      <c r="R11" s="4"/>
      <c r="T11" s="20" t="s">
        <v>199</v>
      </c>
    </row>
    <row r="12" spans="2:20" ht="13.5" customHeight="1" thickBot="1" x14ac:dyDescent="0.25">
      <c r="R12" s="5"/>
    </row>
    <row r="13" spans="2:20" s="1" customFormat="1" ht="28.5" x14ac:dyDescent="0.2">
      <c r="B13" s="23"/>
      <c r="C13" s="24"/>
      <c r="D13" s="416" t="s">
        <v>198</v>
      </c>
      <c r="E13" s="417"/>
      <c r="F13" s="417"/>
      <c r="G13" s="417"/>
      <c r="H13" s="417"/>
      <c r="I13" s="417"/>
      <c r="J13" s="417"/>
      <c r="K13" s="417"/>
      <c r="L13" s="417"/>
      <c r="M13" s="417"/>
      <c r="N13" s="417"/>
      <c r="O13" s="417"/>
      <c r="P13" s="417"/>
      <c r="Q13" s="417"/>
      <c r="R13" s="417"/>
      <c r="S13" s="417"/>
      <c r="T13" s="417"/>
    </row>
    <row r="14" spans="2:20" s="1" customFormat="1" ht="106.5" customHeight="1" thickBot="1" x14ac:dyDescent="0.25">
      <c r="B14" s="377" t="s">
        <v>3242</v>
      </c>
      <c r="C14" s="378"/>
      <c r="D14" s="25" t="s">
        <v>197</v>
      </c>
      <c r="E14" s="21" t="s">
        <v>196</v>
      </c>
      <c r="F14" s="21" t="s">
        <v>229</v>
      </c>
      <c r="G14" s="21" t="s">
        <v>195</v>
      </c>
      <c r="H14" s="289" t="s">
        <v>194</v>
      </c>
      <c r="I14" s="21" t="s">
        <v>200</v>
      </c>
      <c r="J14" s="21" t="s">
        <v>399</v>
      </c>
      <c r="K14" s="21" t="s">
        <v>400</v>
      </c>
      <c r="L14" s="21" t="s">
        <v>311</v>
      </c>
      <c r="M14" s="21" t="s">
        <v>558</v>
      </c>
      <c r="N14" s="21" t="s">
        <v>207</v>
      </c>
      <c r="O14" s="21" t="s">
        <v>755</v>
      </c>
      <c r="P14" s="21" t="s">
        <v>310</v>
      </c>
      <c r="Q14" s="288" t="s">
        <v>193</v>
      </c>
      <c r="R14" s="21" t="s">
        <v>754</v>
      </c>
      <c r="S14" s="21" t="s">
        <v>206</v>
      </c>
      <c r="T14" s="21" t="s">
        <v>398</v>
      </c>
    </row>
    <row r="15" spans="2:20" s="124" customFormat="1" ht="90" customHeight="1" x14ac:dyDescent="0.2">
      <c r="B15" s="379" t="s">
        <v>497</v>
      </c>
      <c r="C15" s="380"/>
      <c r="D15" s="386" t="s">
        <v>1319</v>
      </c>
      <c r="E15" s="427" t="s">
        <v>817</v>
      </c>
      <c r="F15" s="329" t="s">
        <v>1427</v>
      </c>
      <c r="G15" s="89" t="s">
        <v>994</v>
      </c>
      <c r="H15" s="70" t="s">
        <v>511</v>
      </c>
      <c r="I15" s="329" t="s">
        <v>805</v>
      </c>
      <c r="J15" s="332" t="s">
        <v>321</v>
      </c>
      <c r="K15" s="332" t="s">
        <v>510</v>
      </c>
      <c r="L15" s="70" t="s">
        <v>511</v>
      </c>
      <c r="M15" s="329" t="s">
        <v>308</v>
      </c>
      <c r="N15" s="203">
        <v>42590</v>
      </c>
      <c r="O15" s="203">
        <v>42744</v>
      </c>
      <c r="P15" s="203">
        <v>44561</v>
      </c>
      <c r="Q15" s="28">
        <v>36605.769999999997</v>
      </c>
      <c r="R15" s="29">
        <v>0.50000002192407722</v>
      </c>
      <c r="S15" s="28" t="s">
        <v>228</v>
      </c>
      <c r="T15" s="28">
        <v>18302.89</v>
      </c>
    </row>
    <row r="16" spans="2:20" s="124" customFormat="1" ht="101.25" customHeight="1" x14ac:dyDescent="0.2">
      <c r="B16" s="381"/>
      <c r="C16" s="382"/>
      <c r="D16" s="387"/>
      <c r="E16" s="399"/>
      <c r="F16" s="329" t="s">
        <v>1427</v>
      </c>
      <c r="G16" s="89" t="s">
        <v>995</v>
      </c>
      <c r="H16" s="70" t="s">
        <v>509</v>
      </c>
      <c r="I16" s="329" t="s">
        <v>806</v>
      </c>
      <c r="J16" s="332" t="s">
        <v>321</v>
      </c>
      <c r="K16" s="332" t="s">
        <v>510</v>
      </c>
      <c r="L16" s="70" t="s">
        <v>509</v>
      </c>
      <c r="M16" s="329" t="s">
        <v>308</v>
      </c>
      <c r="N16" s="203">
        <v>42590</v>
      </c>
      <c r="O16" s="203">
        <v>42675</v>
      </c>
      <c r="P16" s="203">
        <v>44012</v>
      </c>
      <c r="Q16" s="28">
        <v>217311.23</v>
      </c>
      <c r="R16" s="29">
        <v>0.5000000230084749</v>
      </c>
      <c r="S16" s="28" t="s">
        <v>228</v>
      </c>
      <c r="T16" s="28">
        <v>108655.62</v>
      </c>
    </row>
    <row r="17" spans="2:20" s="124" customFormat="1" ht="166.5" customHeight="1" x14ac:dyDescent="0.2">
      <c r="B17" s="381"/>
      <c r="C17" s="382"/>
      <c r="D17" s="387"/>
      <c r="E17" s="399"/>
      <c r="F17" s="329" t="s">
        <v>1428</v>
      </c>
      <c r="G17" s="89" t="s">
        <v>1841</v>
      </c>
      <c r="H17" s="70" t="s">
        <v>3846</v>
      </c>
      <c r="I17" s="329" t="s">
        <v>1128</v>
      </c>
      <c r="J17" s="332" t="s">
        <v>321</v>
      </c>
      <c r="K17" s="332" t="s">
        <v>510</v>
      </c>
      <c r="L17" s="70" t="s">
        <v>3846</v>
      </c>
      <c r="M17" s="329" t="s">
        <v>5049</v>
      </c>
      <c r="N17" s="203">
        <v>42936</v>
      </c>
      <c r="O17" s="203">
        <v>42979</v>
      </c>
      <c r="P17" s="203">
        <v>44561</v>
      </c>
      <c r="Q17" s="28">
        <v>529457.18000000005</v>
      </c>
      <c r="R17" s="29">
        <v>0.62</v>
      </c>
      <c r="S17" s="28" t="s">
        <v>228</v>
      </c>
      <c r="T17" s="28">
        <v>328263.45</v>
      </c>
    </row>
    <row r="18" spans="2:20" s="124" customFormat="1" ht="105.75" customHeight="1" x14ac:dyDescent="0.2">
      <c r="B18" s="381"/>
      <c r="C18" s="382"/>
      <c r="D18" s="387"/>
      <c r="E18" s="399"/>
      <c r="F18" s="329" t="s">
        <v>1428</v>
      </c>
      <c r="G18" s="89" t="s">
        <v>996</v>
      </c>
      <c r="H18" s="70" t="s">
        <v>807</v>
      </c>
      <c r="I18" s="329" t="s">
        <v>812</v>
      </c>
      <c r="J18" s="332" t="s">
        <v>321</v>
      </c>
      <c r="K18" s="332" t="s">
        <v>510</v>
      </c>
      <c r="L18" s="70" t="s">
        <v>807</v>
      </c>
      <c r="M18" s="329" t="s">
        <v>5050</v>
      </c>
      <c r="N18" s="203">
        <v>42810</v>
      </c>
      <c r="O18" s="203">
        <v>42856</v>
      </c>
      <c r="P18" s="203">
        <v>44469</v>
      </c>
      <c r="Q18" s="28">
        <v>8226111</v>
      </c>
      <c r="R18" s="29">
        <v>0.62</v>
      </c>
      <c r="S18" s="28" t="s">
        <v>228</v>
      </c>
      <c r="T18" s="28">
        <v>5100188.82</v>
      </c>
    </row>
    <row r="19" spans="2:20" s="124" customFormat="1" ht="90" customHeight="1" x14ac:dyDescent="0.2">
      <c r="B19" s="381"/>
      <c r="C19" s="382"/>
      <c r="D19" s="387"/>
      <c r="E19" s="399"/>
      <c r="F19" s="329" t="s">
        <v>1428</v>
      </c>
      <c r="G19" s="89" t="s">
        <v>997</v>
      </c>
      <c r="H19" s="70" t="s">
        <v>808</v>
      </c>
      <c r="I19" s="329" t="s">
        <v>813</v>
      </c>
      <c r="J19" s="332" t="s">
        <v>321</v>
      </c>
      <c r="K19" s="332" t="s">
        <v>510</v>
      </c>
      <c r="L19" s="70" t="s">
        <v>808</v>
      </c>
      <c r="M19" s="329" t="s">
        <v>5051</v>
      </c>
      <c r="N19" s="203">
        <v>42810</v>
      </c>
      <c r="O19" s="203">
        <v>42887</v>
      </c>
      <c r="P19" s="203">
        <v>44469</v>
      </c>
      <c r="Q19" s="28">
        <v>316371.90000000002</v>
      </c>
      <c r="R19" s="29">
        <v>0.62</v>
      </c>
      <c r="S19" s="28" t="s">
        <v>228</v>
      </c>
      <c r="T19" s="28">
        <v>196150.58</v>
      </c>
    </row>
    <row r="20" spans="2:20" s="124" customFormat="1" ht="155.25" customHeight="1" x14ac:dyDescent="0.2">
      <c r="B20" s="381"/>
      <c r="C20" s="382"/>
      <c r="D20" s="387"/>
      <c r="E20" s="399"/>
      <c r="F20" s="329" t="s">
        <v>1428</v>
      </c>
      <c r="G20" s="89" t="s">
        <v>998</v>
      </c>
      <c r="H20" s="70" t="s">
        <v>809</v>
      </c>
      <c r="I20" s="329" t="s">
        <v>814</v>
      </c>
      <c r="J20" s="332" t="s">
        <v>321</v>
      </c>
      <c r="K20" s="332" t="s">
        <v>510</v>
      </c>
      <c r="L20" s="70" t="s">
        <v>809</v>
      </c>
      <c r="M20" s="329" t="s">
        <v>5048</v>
      </c>
      <c r="N20" s="203">
        <v>42810</v>
      </c>
      <c r="O20" s="203">
        <v>42917</v>
      </c>
      <c r="P20" s="203">
        <v>44651</v>
      </c>
      <c r="Q20" s="28">
        <v>1389679.32</v>
      </c>
      <c r="R20" s="29">
        <v>0.62000000343349471</v>
      </c>
      <c r="S20" s="28" t="s">
        <v>228</v>
      </c>
      <c r="T20" s="28">
        <v>861601.18</v>
      </c>
    </row>
    <row r="21" spans="2:20" s="124" customFormat="1" ht="102" customHeight="1" x14ac:dyDescent="0.2">
      <c r="B21" s="381"/>
      <c r="C21" s="382"/>
      <c r="D21" s="387"/>
      <c r="E21" s="399"/>
      <c r="F21" s="329" t="s">
        <v>1428</v>
      </c>
      <c r="G21" s="89" t="s">
        <v>999</v>
      </c>
      <c r="H21" s="70" t="s">
        <v>810</v>
      </c>
      <c r="I21" s="329" t="s">
        <v>815</v>
      </c>
      <c r="J21" s="332" t="s">
        <v>321</v>
      </c>
      <c r="K21" s="332" t="s">
        <v>510</v>
      </c>
      <c r="L21" s="70" t="s">
        <v>810</v>
      </c>
      <c r="M21" s="329" t="s">
        <v>5052</v>
      </c>
      <c r="N21" s="203">
        <v>42810</v>
      </c>
      <c r="O21" s="203">
        <v>42887</v>
      </c>
      <c r="P21" s="203">
        <v>44560</v>
      </c>
      <c r="Q21" s="28">
        <v>147460</v>
      </c>
      <c r="R21" s="29">
        <v>0.62</v>
      </c>
      <c r="S21" s="28" t="s">
        <v>228</v>
      </c>
      <c r="T21" s="28">
        <v>91425.2</v>
      </c>
    </row>
    <row r="22" spans="2:20" s="124" customFormat="1" ht="105.75" customHeight="1" x14ac:dyDescent="0.2">
      <c r="B22" s="381"/>
      <c r="C22" s="382"/>
      <c r="D22" s="387"/>
      <c r="E22" s="399"/>
      <c r="F22" s="329" t="s">
        <v>1428</v>
      </c>
      <c r="G22" s="89" t="s">
        <v>1000</v>
      </c>
      <c r="H22" s="70" t="s">
        <v>811</v>
      </c>
      <c r="I22" s="329" t="s">
        <v>816</v>
      </c>
      <c r="J22" s="332" t="s">
        <v>321</v>
      </c>
      <c r="K22" s="332" t="s">
        <v>510</v>
      </c>
      <c r="L22" s="70" t="s">
        <v>811</v>
      </c>
      <c r="M22" s="329" t="s">
        <v>5053</v>
      </c>
      <c r="N22" s="203">
        <v>42810</v>
      </c>
      <c r="O22" s="203">
        <v>42905</v>
      </c>
      <c r="P22" s="203">
        <v>44364</v>
      </c>
      <c r="Q22" s="28">
        <v>128207.08</v>
      </c>
      <c r="R22" s="29">
        <v>0.62000000311995251</v>
      </c>
      <c r="S22" s="28" t="s">
        <v>228</v>
      </c>
      <c r="T22" s="28">
        <v>79488.39</v>
      </c>
    </row>
    <row r="23" spans="2:20" s="124" customFormat="1" ht="90" customHeight="1" x14ac:dyDescent="0.2">
      <c r="B23" s="381"/>
      <c r="C23" s="382"/>
      <c r="D23" s="387"/>
      <c r="E23" s="399"/>
      <c r="F23" s="329" t="s">
        <v>1429</v>
      </c>
      <c r="G23" s="89" t="s">
        <v>725</v>
      </c>
      <c r="H23" s="70" t="s">
        <v>3843</v>
      </c>
      <c r="I23" s="329" t="s">
        <v>1129</v>
      </c>
      <c r="J23" s="332" t="s">
        <v>321</v>
      </c>
      <c r="K23" s="332" t="s">
        <v>510</v>
      </c>
      <c r="L23" s="70" t="s">
        <v>3843</v>
      </c>
      <c r="M23" s="329" t="s">
        <v>5054</v>
      </c>
      <c r="N23" s="203">
        <v>42948</v>
      </c>
      <c r="O23" s="203">
        <v>43009</v>
      </c>
      <c r="P23" s="203">
        <v>43740</v>
      </c>
      <c r="Q23" s="28">
        <v>127051.37</v>
      </c>
      <c r="R23" s="29">
        <v>0.4</v>
      </c>
      <c r="S23" s="28" t="s">
        <v>228</v>
      </c>
      <c r="T23" s="28">
        <v>50820.55</v>
      </c>
    </row>
    <row r="24" spans="2:20" s="124" customFormat="1" ht="90" customHeight="1" x14ac:dyDescent="0.2">
      <c r="B24" s="381"/>
      <c r="C24" s="382"/>
      <c r="D24" s="387"/>
      <c r="E24" s="399"/>
      <c r="F24" s="329" t="s">
        <v>1429</v>
      </c>
      <c r="G24" s="89" t="s">
        <v>1842</v>
      </c>
      <c r="H24" s="70" t="s">
        <v>3844</v>
      </c>
      <c r="I24" s="329" t="s">
        <v>1235</v>
      </c>
      <c r="J24" s="332" t="s">
        <v>321</v>
      </c>
      <c r="K24" s="332" t="s">
        <v>510</v>
      </c>
      <c r="L24" s="70" t="s">
        <v>3845</v>
      </c>
      <c r="M24" s="329" t="s">
        <v>5055</v>
      </c>
      <c r="N24" s="203">
        <v>43000</v>
      </c>
      <c r="O24" s="203">
        <v>43102</v>
      </c>
      <c r="P24" s="203">
        <v>43830</v>
      </c>
      <c r="Q24" s="28">
        <v>28299.09</v>
      </c>
      <c r="R24" s="29">
        <v>0.4</v>
      </c>
      <c r="S24" s="28" t="s">
        <v>228</v>
      </c>
      <c r="T24" s="28">
        <v>11319.64</v>
      </c>
    </row>
    <row r="25" spans="2:20" s="124" customFormat="1" ht="138.75" customHeight="1" x14ac:dyDescent="0.2">
      <c r="B25" s="381"/>
      <c r="C25" s="382"/>
      <c r="D25" s="387"/>
      <c r="E25" s="399"/>
      <c r="F25" s="329" t="s">
        <v>1430</v>
      </c>
      <c r="G25" s="89" t="s">
        <v>993</v>
      </c>
      <c r="H25" s="70" t="s">
        <v>3243</v>
      </c>
      <c r="I25" s="329" t="s">
        <v>1188</v>
      </c>
      <c r="J25" s="332" t="s">
        <v>321</v>
      </c>
      <c r="K25" s="332" t="s">
        <v>510</v>
      </c>
      <c r="L25" s="70"/>
      <c r="M25" s="329" t="s">
        <v>13</v>
      </c>
      <c r="N25" s="203">
        <v>42964</v>
      </c>
      <c r="O25" s="203">
        <v>43009</v>
      </c>
      <c r="P25" s="203">
        <v>44834</v>
      </c>
      <c r="Q25" s="28">
        <v>396800</v>
      </c>
      <c r="R25" s="29">
        <v>0.4</v>
      </c>
      <c r="S25" s="28" t="s">
        <v>228</v>
      </c>
      <c r="T25" s="28">
        <v>158720</v>
      </c>
    </row>
    <row r="26" spans="2:20" s="124" customFormat="1" ht="126.75" customHeight="1" x14ac:dyDescent="0.2">
      <c r="B26" s="381"/>
      <c r="C26" s="382"/>
      <c r="D26" s="387"/>
      <c r="E26" s="399"/>
      <c r="F26" s="329" t="s">
        <v>1524</v>
      </c>
      <c r="G26" s="89" t="s">
        <v>725</v>
      </c>
      <c r="H26" s="70" t="s">
        <v>1525</v>
      </c>
      <c r="I26" s="329" t="s">
        <v>1526</v>
      </c>
      <c r="J26" s="332" t="s">
        <v>321</v>
      </c>
      <c r="K26" s="332" t="s">
        <v>510</v>
      </c>
      <c r="L26" s="70"/>
      <c r="M26" s="329" t="s">
        <v>13</v>
      </c>
      <c r="N26" s="203">
        <v>43187</v>
      </c>
      <c r="O26" s="203">
        <v>43282</v>
      </c>
      <c r="P26" s="203">
        <v>44681</v>
      </c>
      <c r="Q26" s="28">
        <v>239827.12</v>
      </c>
      <c r="R26" s="29">
        <v>0.4</v>
      </c>
      <c r="S26" s="28" t="s">
        <v>228</v>
      </c>
      <c r="T26" s="28">
        <v>95930.85</v>
      </c>
    </row>
    <row r="27" spans="2:20" s="124" customFormat="1" ht="126.75" customHeight="1" x14ac:dyDescent="0.2">
      <c r="B27" s="381"/>
      <c r="C27" s="382"/>
      <c r="D27" s="387"/>
      <c r="E27" s="399"/>
      <c r="F27" s="329" t="s">
        <v>1524</v>
      </c>
      <c r="G27" s="89" t="s">
        <v>725</v>
      </c>
      <c r="H27" s="70" t="s">
        <v>3847</v>
      </c>
      <c r="I27" s="329" t="s">
        <v>1527</v>
      </c>
      <c r="J27" s="332" t="s">
        <v>321</v>
      </c>
      <c r="K27" s="332" t="s">
        <v>510</v>
      </c>
      <c r="L27" s="70"/>
      <c r="M27" s="329" t="s">
        <v>13</v>
      </c>
      <c r="N27" s="203">
        <v>43187</v>
      </c>
      <c r="O27" s="203">
        <v>43286</v>
      </c>
      <c r="P27" s="203">
        <v>44742</v>
      </c>
      <c r="Q27" s="28">
        <v>239947.67</v>
      </c>
      <c r="R27" s="29">
        <v>0.4</v>
      </c>
      <c r="S27" s="28" t="s">
        <v>228</v>
      </c>
      <c r="T27" s="28">
        <v>95979.07</v>
      </c>
    </row>
    <row r="28" spans="2:20" s="124" customFormat="1" ht="126.75" customHeight="1" x14ac:dyDescent="0.2">
      <c r="B28" s="381"/>
      <c r="C28" s="382"/>
      <c r="D28" s="387"/>
      <c r="E28" s="399"/>
      <c r="F28" s="329" t="s">
        <v>1524</v>
      </c>
      <c r="G28" s="89" t="s">
        <v>1843</v>
      </c>
      <c r="H28" s="70" t="s">
        <v>3848</v>
      </c>
      <c r="I28" s="329" t="s">
        <v>1634</v>
      </c>
      <c r="J28" s="332" t="s">
        <v>321</v>
      </c>
      <c r="K28" s="332" t="s">
        <v>510</v>
      </c>
      <c r="L28" s="70"/>
      <c r="M28" s="329" t="s">
        <v>5056</v>
      </c>
      <c r="N28" s="203">
        <v>43293</v>
      </c>
      <c r="O28" s="203">
        <v>43388</v>
      </c>
      <c r="P28" s="203">
        <v>44848</v>
      </c>
      <c r="Q28" s="28">
        <v>8125</v>
      </c>
      <c r="R28" s="29">
        <v>0.4</v>
      </c>
      <c r="S28" s="28" t="s">
        <v>228</v>
      </c>
      <c r="T28" s="28">
        <v>3250</v>
      </c>
    </row>
    <row r="29" spans="2:20" s="124" customFormat="1" ht="126.75" customHeight="1" x14ac:dyDescent="0.2">
      <c r="B29" s="381"/>
      <c r="C29" s="382"/>
      <c r="D29" s="387"/>
      <c r="E29" s="399"/>
      <c r="F29" s="329" t="s">
        <v>1524</v>
      </c>
      <c r="G29" s="89" t="s">
        <v>1843</v>
      </c>
      <c r="H29" s="70" t="s">
        <v>3849</v>
      </c>
      <c r="I29" s="329" t="s">
        <v>1635</v>
      </c>
      <c r="J29" s="332" t="s">
        <v>321</v>
      </c>
      <c r="K29" s="332" t="s">
        <v>510</v>
      </c>
      <c r="L29" s="70"/>
      <c r="M29" s="329" t="s">
        <v>5056</v>
      </c>
      <c r="N29" s="203">
        <v>43293</v>
      </c>
      <c r="O29" s="203">
        <v>43388</v>
      </c>
      <c r="P29" s="203">
        <v>44848</v>
      </c>
      <c r="Q29" s="28">
        <v>8750</v>
      </c>
      <c r="R29" s="29">
        <v>0.4</v>
      </c>
      <c r="S29" s="28" t="s">
        <v>228</v>
      </c>
      <c r="T29" s="28">
        <v>3500</v>
      </c>
    </row>
    <row r="30" spans="2:20" s="124" customFormat="1" ht="126.75" customHeight="1" x14ac:dyDescent="0.2">
      <c r="B30" s="381"/>
      <c r="C30" s="382"/>
      <c r="D30" s="387"/>
      <c r="E30" s="399"/>
      <c r="F30" s="329" t="s">
        <v>1524</v>
      </c>
      <c r="G30" s="89" t="s">
        <v>725</v>
      </c>
      <c r="H30" s="70" t="s">
        <v>1636</v>
      </c>
      <c r="I30" s="329" t="s">
        <v>1637</v>
      </c>
      <c r="J30" s="332" t="s">
        <v>321</v>
      </c>
      <c r="K30" s="332" t="s">
        <v>510</v>
      </c>
      <c r="L30" s="70"/>
      <c r="M30" s="329" t="s">
        <v>5057</v>
      </c>
      <c r="N30" s="203">
        <v>43278</v>
      </c>
      <c r="O30" s="203">
        <v>43372</v>
      </c>
      <c r="P30" s="203">
        <v>44696</v>
      </c>
      <c r="Q30" s="28">
        <v>212946.42</v>
      </c>
      <c r="R30" s="29">
        <v>0.4</v>
      </c>
      <c r="S30" s="28" t="s">
        <v>228</v>
      </c>
      <c r="T30" s="28">
        <v>85178.57</v>
      </c>
    </row>
    <row r="31" spans="2:20" s="124" customFormat="1" ht="126.75" customHeight="1" x14ac:dyDescent="0.2">
      <c r="B31" s="381"/>
      <c r="C31" s="382"/>
      <c r="D31" s="387"/>
      <c r="E31" s="399"/>
      <c r="F31" s="329" t="s">
        <v>1524</v>
      </c>
      <c r="G31" s="89" t="s">
        <v>996</v>
      </c>
      <c r="H31" s="70" t="s">
        <v>3850</v>
      </c>
      <c r="I31" s="329" t="s">
        <v>1528</v>
      </c>
      <c r="J31" s="332" t="s">
        <v>321</v>
      </c>
      <c r="K31" s="332" t="s">
        <v>510</v>
      </c>
      <c r="L31" s="70"/>
      <c r="M31" s="329" t="s">
        <v>13</v>
      </c>
      <c r="N31" s="203">
        <v>43187</v>
      </c>
      <c r="O31" s="203">
        <v>43282</v>
      </c>
      <c r="P31" s="203">
        <v>44557</v>
      </c>
      <c r="Q31" s="28">
        <v>151442.91</v>
      </c>
      <c r="R31" s="29">
        <v>0.4</v>
      </c>
      <c r="S31" s="28" t="s">
        <v>228</v>
      </c>
      <c r="T31" s="28">
        <v>60577.16</v>
      </c>
    </row>
    <row r="32" spans="2:20" s="124" customFormat="1" ht="126.75" customHeight="1" x14ac:dyDescent="0.2">
      <c r="B32" s="381"/>
      <c r="C32" s="382"/>
      <c r="D32" s="387"/>
      <c r="E32" s="399"/>
      <c r="F32" s="329" t="s">
        <v>1524</v>
      </c>
      <c r="G32" s="89" t="s">
        <v>1844</v>
      </c>
      <c r="H32" s="70" t="s">
        <v>3851</v>
      </c>
      <c r="I32" s="329" t="s">
        <v>1638</v>
      </c>
      <c r="J32" s="332" t="s">
        <v>321</v>
      </c>
      <c r="K32" s="332" t="s">
        <v>510</v>
      </c>
      <c r="L32" s="70"/>
      <c r="M32" s="329" t="s">
        <v>5058</v>
      </c>
      <c r="N32" s="203">
        <v>43278</v>
      </c>
      <c r="O32" s="203">
        <v>43435</v>
      </c>
      <c r="P32" s="203">
        <v>44895</v>
      </c>
      <c r="Q32" s="28">
        <v>9047.18</v>
      </c>
      <c r="R32" s="29">
        <v>0.4</v>
      </c>
      <c r="S32" s="28" t="s">
        <v>228</v>
      </c>
      <c r="T32" s="28">
        <v>3618.87</v>
      </c>
    </row>
    <row r="33" spans="2:20" s="124" customFormat="1" ht="126.75" customHeight="1" x14ac:dyDescent="0.2">
      <c r="B33" s="381"/>
      <c r="C33" s="382"/>
      <c r="D33" s="387"/>
      <c r="E33" s="399"/>
      <c r="F33" s="329" t="s">
        <v>1524</v>
      </c>
      <c r="G33" s="89" t="s">
        <v>725</v>
      </c>
      <c r="H33" s="70" t="s">
        <v>1639</v>
      </c>
      <c r="I33" s="329" t="s">
        <v>1640</v>
      </c>
      <c r="J33" s="332" t="s">
        <v>321</v>
      </c>
      <c r="K33" s="332" t="s">
        <v>510</v>
      </c>
      <c r="L33" s="70"/>
      <c r="M33" s="329" t="s">
        <v>5059</v>
      </c>
      <c r="N33" s="203">
        <v>43278</v>
      </c>
      <c r="O33" s="203">
        <v>43372</v>
      </c>
      <c r="P33" s="203">
        <v>44832</v>
      </c>
      <c r="Q33" s="28">
        <v>165607.21</v>
      </c>
      <c r="R33" s="29">
        <v>0.4</v>
      </c>
      <c r="S33" s="28" t="s">
        <v>228</v>
      </c>
      <c r="T33" s="28">
        <v>66242.880000000005</v>
      </c>
    </row>
    <row r="34" spans="2:20" s="124" customFormat="1" ht="126.75" customHeight="1" x14ac:dyDescent="0.2">
      <c r="B34" s="381"/>
      <c r="C34" s="382"/>
      <c r="D34" s="387"/>
      <c r="E34" s="399"/>
      <c r="F34" s="329" t="s">
        <v>1524</v>
      </c>
      <c r="G34" s="89" t="s">
        <v>1845</v>
      </c>
      <c r="H34" s="70" t="s">
        <v>1641</v>
      </c>
      <c r="I34" s="329" t="s">
        <v>1642</v>
      </c>
      <c r="J34" s="332" t="s">
        <v>321</v>
      </c>
      <c r="K34" s="332" t="s">
        <v>510</v>
      </c>
      <c r="L34" s="70"/>
      <c r="M34" s="329" t="s">
        <v>5060</v>
      </c>
      <c r="N34" s="203">
        <v>43299</v>
      </c>
      <c r="O34" s="203">
        <v>43403</v>
      </c>
      <c r="P34" s="203">
        <v>44498</v>
      </c>
      <c r="Q34" s="28">
        <v>375</v>
      </c>
      <c r="R34" s="29">
        <v>0.4</v>
      </c>
      <c r="S34" s="28" t="s">
        <v>228</v>
      </c>
      <c r="T34" s="28">
        <v>150</v>
      </c>
    </row>
    <row r="35" spans="2:20" s="124" customFormat="1" ht="126.75" customHeight="1" x14ac:dyDescent="0.2">
      <c r="B35" s="381"/>
      <c r="C35" s="382"/>
      <c r="D35" s="387"/>
      <c r="E35" s="399"/>
      <c r="F35" s="329" t="s">
        <v>1524</v>
      </c>
      <c r="G35" s="89" t="s">
        <v>996</v>
      </c>
      <c r="H35" s="70" t="s">
        <v>1643</v>
      </c>
      <c r="I35" s="329" t="s">
        <v>1644</v>
      </c>
      <c r="J35" s="332" t="s">
        <v>321</v>
      </c>
      <c r="K35" s="332" t="s">
        <v>510</v>
      </c>
      <c r="L35" s="70"/>
      <c r="M35" s="329" t="s">
        <v>5059</v>
      </c>
      <c r="N35" s="203">
        <v>43278</v>
      </c>
      <c r="O35" s="203">
        <v>43344</v>
      </c>
      <c r="P35" s="203">
        <v>44804</v>
      </c>
      <c r="Q35" s="28">
        <v>214509.87</v>
      </c>
      <c r="R35" s="29">
        <v>0.4</v>
      </c>
      <c r="S35" s="28" t="s">
        <v>228</v>
      </c>
      <c r="T35" s="28">
        <v>85803.95</v>
      </c>
    </row>
    <row r="36" spans="2:20" s="124" customFormat="1" ht="126.75" customHeight="1" x14ac:dyDescent="0.2">
      <c r="B36" s="381"/>
      <c r="C36" s="382"/>
      <c r="D36" s="387"/>
      <c r="E36" s="399"/>
      <c r="F36" s="329" t="s">
        <v>1524</v>
      </c>
      <c r="G36" s="89" t="s">
        <v>1844</v>
      </c>
      <c r="H36" s="70" t="s">
        <v>1645</v>
      </c>
      <c r="I36" s="329" t="s">
        <v>1646</v>
      </c>
      <c r="J36" s="332" t="s">
        <v>321</v>
      </c>
      <c r="K36" s="332" t="s">
        <v>510</v>
      </c>
      <c r="L36" s="70"/>
      <c r="M36" s="329" t="s">
        <v>5061</v>
      </c>
      <c r="N36" s="203">
        <v>43278</v>
      </c>
      <c r="O36" s="203">
        <v>43344</v>
      </c>
      <c r="P36" s="203">
        <v>44620</v>
      </c>
      <c r="Q36" s="28">
        <v>10624.81</v>
      </c>
      <c r="R36" s="29">
        <v>0.4</v>
      </c>
      <c r="S36" s="28" t="s">
        <v>228</v>
      </c>
      <c r="T36" s="28">
        <v>4249.92</v>
      </c>
    </row>
    <row r="37" spans="2:20" s="124" customFormat="1" ht="126.75" customHeight="1" x14ac:dyDescent="0.2">
      <c r="B37" s="381"/>
      <c r="C37" s="382"/>
      <c r="D37" s="387"/>
      <c r="E37" s="399"/>
      <c r="F37" s="329" t="s">
        <v>1524</v>
      </c>
      <c r="G37" s="89" t="s">
        <v>725</v>
      </c>
      <c r="H37" s="70" t="s">
        <v>3852</v>
      </c>
      <c r="I37" s="329" t="s">
        <v>1529</v>
      </c>
      <c r="J37" s="332" t="s">
        <v>321</v>
      </c>
      <c r="K37" s="332" t="s">
        <v>510</v>
      </c>
      <c r="L37" s="70"/>
      <c r="M37" s="329" t="s">
        <v>13</v>
      </c>
      <c r="N37" s="203">
        <v>43187</v>
      </c>
      <c r="O37" s="203">
        <v>43286</v>
      </c>
      <c r="P37" s="203">
        <v>44742</v>
      </c>
      <c r="Q37" s="28">
        <v>229527.12</v>
      </c>
      <c r="R37" s="29">
        <v>0.4</v>
      </c>
      <c r="S37" s="28" t="s">
        <v>228</v>
      </c>
      <c r="T37" s="28">
        <v>91810.85</v>
      </c>
    </row>
    <row r="38" spans="2:20" s="124" customFormat="1" ht="126.75" customHeight="1" x14ac:dyDescent="0.2">
      <c r="B38" s="381"/>
      <c r="C38" s="382"/>
      <c r="D38" s="387"/>
      <c r="E38" s="399"/>
      <c r="F38" s="329" t="s">
        <v>1524</v>
      </c>
      <c r="G38" s="89" t="s">
        <v>1845</v>
      </c>
      <c r="H38" s="70" t="s">
        <v>1647</v>
      </c>
      <c r="I38" s="329" t="s">
        <v>1648</v>
      </c>
      <c r="J38" s="332" t="s">
        <v>321</v>
      </c>
      <c r="K38" s="332" t="s">
        <v>510</v>
      </c>
      <c r="L38" s="70"/>
      <c r="M38" s="329" t="s">
        <v>5062</v>
      </c>
      <c r="N38" s="203">
        <v>43299</v>
      </c>
      <c r="O38" s="203">
        <v>43435</v>
      </c>
      <c r="P38" s="203">
        <v>44895</v>
      </c>
      <c r="Q38" s="28">
        <v>30746.37</v>
      </c>
      <c r="R38" s="29">
        <v>0.4</v>
      </c>
      <c r="S38" s="28" t="s">
        <v>228</v>
      </c>
      <c r="T38" s="28">
        <v>12298.55</v>
      </c>
    </row>
    <row r="39" spans="2:20" s="124" customFormat="1" ht="126.75" customHeight="1" x14ac:dyDescent="0.2">
      <c r="B39" s="381"/>
      <c r="C39" s="382"/>
      <c r="D39" s="387"/>
      <c r="E39" s="399"/>
      <c r="F39" s="329" t="s">
        <v>1524</v>
      </c>
      <c r="G39" s="89" t="s">
        <v>996</v>
      </c>
      <c r="H39" s="70" t="s">
        <v>3853</v>
      </c>
      <c r="I39" s="329" t="s">
        <v>1530</v>
      </c>
      <c r="J39" s="332" t="s">
        <v>321</v>
      </c>
      <c r="K39" s="332" t="s">
        <v>510</v>
      </c>
      <c r="L39" s="70"/>
      <c r="M39" s="329" t="s">
        <v>13</v>
      </c>
      <c r="N39" s="203">
        <v>43187</v>
      </c>
      <c r="O39" s="203">
        <v>43282</v>
      </c>
      <c r="P39" s="203">
        <v>44469</v>
      </c>
      <c r="Q39" s="28">
        <v>239954.85</v>
      </c>
      <c r="R39" s="29">
        <v>0.4</v>
      </c>
      <c r="S39" s="28" t="s">
        <v>228</v>
      </c>
      <c r="T39" s="28">
        <v>95981.94</v>
      </c>
    </row>
    <row r="40" spans="2:20" s="124" customFormat="1" ht="126.75" customHeight="1" x14ac:dyDescent="0.2">
      <c r="B40" s="381"/>
      <c r="C40" s="382"/>
      <c r="D40" s="387"/>
      <c r="E40" s="399"/>
      <c r="F40" s="329" t="s">
        <v>1524</v>
      </c>
      <c r="G40" s="89" t="s">
        <v>996</v>
      </c>
      <c r="H40" s="70" t="s">
        <v>3854</v>
      </c>
      <c r="I40" s="329" t="s">
        <v>1649</v>
      </c>
      <c r="J40" s="332" t="s">
        <v>321</v>
      </c>
      <c r="K40" s="332" t="s">
        <v>510</v>
      </c>
      <c r="L40" s="70"/>
      <c r="M40" s="329" t="s">
        <v>5059</v>
      </c>
      <c r="N40" s="203">
        <v>43278</v>
      </c>
      <c r="O40" s="203">
        <v>43344</v>
      </c>
      <c r="P40" s="203">
        <v>44620</v>
      </c>
      <c r="Q40" s="28">
        <v>213700.92</v>
      </c>
      <c r="R40" s="29">
        <v>0.4</v>
      </c>
      <c r="S40" s="28" t="s">
        <v>228</v>
      </c>
      <c r="T40" s="28">
        <v>85480.37</v>
      </c>
    </row>
    <row r="41" spans="2:20" s="124" customFormat="1" ht="126.75" customHeight="1" x14ac:dyDescent="0.2">
      <c r="B41" s="381"/>
      <c r="C41" s="382"/>
      <c r="D41" s="387"/>
      <c r="E41" s="399"/>
      <c r="F41" s="329" t="s">
        <v>1524</v>
      </c>
      <c r="G41" s="89" t="s">
        <v>1844</v>
      </c>
      <c r="H41" s="70" t="s">
        <v>1650</v>
      </c>
      <c r="I41" s="329" t="s">
        <v>1651</v>
      </c>
      <c r="J41" s="332" t="s">
        <v>321</v>
      </c>
      <c r="K41" s="332" t="s">
        <v>510</v>
      </c>
      <c r="L41" s="70"/>
      <c r="M41" s="329" t="s">
        <v>5063</v>
      </c>
      <c r="N41" s="203">
        <v>43278</v>
      </c>
      <c r="O41" s="203">
        <v>43370</v>
      </c>
      <c r="P41" s="203">
        <v>44829</v>
      </c>
      <c r="Q41" s="28">
        <v>28445.65</v>
      </c>
      <c r="R41" s="29">
        <v>0.4</v>
      </c>
      <c r="S41" s="28" t="s">
        <v>228</v>
      </c>
      <c r="T41" s="28">
        <v>11378.26</v>
      </c>
    </row>
    <row r="42" spans="2:20" s="124" customFormat="1" ht="126.75" customHeight="1" x14ac:dyDescent="0.2">
      <c r="B42" s="381"/>
      <c r="C42" s="382"/>
      <c r="D42" s="387"/>
      <c r="E42" s="399"/>
      <c r="F42" s="329" t="s">
        <v>1524</v>
      </c>
      <c r="G42" s="89" t="s">
        <v>1846</v>
      </c>
      <c r="H42" s="70" t="s">
        <v>1584</v>
      </c>
      <c r="I42" s="329" t="s">
        <v>1583</v>
      </c>
      <c r="J42" s="332" t="s">
        <v>321</v>
      </c>
      <c r="K42" s="332" t="s">
        <v>510</v>
      </c>
      <c r="L42" s="70"/>
      <c r="M42" s="329" t="s">
        <v>5064</v>
      </c>
      <c r="N42" s="203">
        <v>43278</v>
      </c>
      <c r="O42" s="203">
        <v>43372</v>
      </c>
      <c r="P42" s="203">
        <v>44742</v>
      </c>
      <c r="Q42" s="28">
        <v>31570.65</v>
      </c>
      <c r="R42" s="29">
        <v>0.4</v>
      </c>
      <c r="S42" s="28" t="s">
        <v>228</v>
      </c>
      <c r="T42" s="28">
        <v>12628.26</v>
      </c>
    </row>
    <row r="43" spans="2:20" s="124" customFormat="1" ht="126.75" customHeight="1" x14ac:dyDescent="0.2">
      <c r="B43" s="381"/>
      <c r="C43" s="382"/>
      <c r="D43" s="387"/>
      <c r="E43" s="399"/>
      <c r="F43" s="329" t="s">
        <v>1524</v>
      </c>
      <c r="G43" s="89" t="s">
        <v>725</v>
      </c>
      <c r="H43" s="70" t="s">
        <v>1652</v>
      </c>
      <c r="I43" s="329" t="s">
        <v>1653</v>
      </c>
      <c r="J43" s="332" t="s">
        <v>321</v>
      </c>
      <c r="K43" s="332" t="s">
        <v>510</v>
      </c>
      <c r="L43" s="70"/>
      <c r="M43" s="329" t="s">
        <v>4104</v>
      </c>
      <c r="N43" s="203">
        <v>43293</v>
      </c>
      <c r="O43" s="203">
        <v>43386</v>
      </c>
      <c r="P43" s="203">
        <v>44663</v>
      </c>
      <c r="Q43" s="28">
        <v>182377.67</v>
      </c>
      <c r="R43" s="29">
        <v>0.4</v>
      </c>
      <c r="S43" s="28" t="s">
        <v>228</v>
      </c>
      <c r="T43" s="28">
        <v>72951.070000000007</v>
      </c>
    </row>
    <row r="44" spans="2:20" s="124" customFormat="1" ht="126.75" customHeight="1" x14ac:dyDescent="0.2">
      <c r="B44" s="381"/>
      <c r="C44" s="382"/>
      <c r="D44" s="387"/>
      <c r="E44" s="399"/>
      <c r="F44" s="329" t="s">
        <v>1524</v>
      </c>
      <c r="G44" s="89" t="s">
        <v>725</v>
      </c>
      <c r="H44" s="70" t="s">
        <v>1531</v>
      </c>
      <c r="I44" s="329" t="s">
        <v>1532</v>
      </c>
      <c r="J44" s="332" t="s">
        <v>321</v>
      </c>
      <c r="K44" s="332" t="s">
        <v>510</v>
      </c>
      <c r="L44" s="70"/>
      <c r="M44" s="329" t="s">
        <v>13</v>
      </c>
      <c r="N44" s="203">
        <v>43187</v>
      </c>
      <c r="O44" s="203">
        <v>43282</v>
      </c>
      <c r="P44" s="203">
        <v>44592</v>
      </c>
      <c r="Q44" s="28">
        <v>239860.7</v>
      </c>
      <c r="R44" s="29">
        <v>0.4</v>
      </c>
      <c r="S44" s="28" t="s">
        <v>228</v>
      </c>
      <c r="T44" s="28">
        <v>95944.28</v>
      </c>
    </row>
    <row r="45" spans="2:20" s="124" customFormat="1" ht="126.75" customHeight="1" x14ac:dyDescent="0.2">
      <c r="B45" s="381"/>
      <c r="C45" s="382"/>
      <c r="D45" s="387"/>
      <c r="E45" s="399"/>
      <c r="F45" s="329" t="s">
        <v>1524</v>
      </c>
      <c r="G45" s="89" t="s">
        <v>999</v>
      </c>
      <c r="H45" s="70" t="s">
        <v>1654</v>
      </c>
      <c r="I45" s="329" t="s">
        <v>1655</v>
      </c>
      <c r="J45" s="332" t="s">
        <v>321</v>
      </c>
      <c r="K45" s="332" t="s">
        <v>510</v>
      </c>
      <c r="L45" s="70"/>
      <c r="M45" s="329" t="s">
        <v>4105</v>
      </c>
      <c r="N45" s="203">
        <v>43299</v>
      </c>
      <c r="O45" s="203">
        <v>43388</v>
      </c>
      <c r="P45" s="203">
        <v>44665</v>
      </c>
      <c r="Q45" s="28">
        <v>45545.65</v>
      </c>
      <c r="R45" s="29">
        <v>0.4</v>
      </c>
      <c r="S45" s="28" t="s">
        <v>228</v>
      </c>
      <c r="T45" s="28">
        <v>18218.259999999998</v>
      </c>
    </row>
    <row r="46" spans="2:20" s="124" customFormat="1" ht="126.75" customHeight="1" x14ac:dyDescent="0.2">
      <c r="B46" s="381"/>
      <c r="C46" s="382"/>
      <c r="D46" s="387"/>
      <c r="E46" s="399"/>
      <c r="F46" s="329" t="s">
        <v>1524</v>
      </c>
      <c r="G46" s="89" t="s">
        <v>998</v>
      </c>
      <c r="H46" s="70" t="s">
        <v>1656</v>
      </c>
      <c r="I46" s="329" t="s">
        <v>1657</v>
      </c>
      <c r="J46" s="332" t="s">
        <v>321</v>
      </c>
      <c r="K46" s="332" t="s">
        <v>510</v>
      </c>
      <c r="L46" s="70"/>
      <c r="M46" s="329" t="s">
        <v>4106</v>
      </c>
      <c r="N46" s="203">
        <v>43278</v>
      </c>
      <c r="O46" s="203">
        <v>43372</v>
      </c>
      <c r="P46" s="203">
        <v>44832</v>
      </c>
      <c r="Q46" s="28">
        <v>34945.370000000003</v>
      </c>
      <c r="R46" s="29">
        <v>0.4</v>
      </c>
      <c r="S46" s="28" t="s">
        <v>228</v>
      </c>
      <c r="T46" s="28">
        <v>13978.15</v>
      </c>
    </row>
    <row r="47" spans="2:20" s="124" customFormat="1" ht="126.75" customHeight="1" x14ac:dyDescent="0.2">
      <c r="B47" s="381"/>
      <c r="C47" s="382"/>
      <c r="D47" s="387"/>
      <c r="E47" s="399"/>
      <c r="F47" s="329" t="s">
        <v>1524</v>
      </c>
      <c r="G47" s="89" t="s">
        <v>725</v>
      </c>
      <c r="H47" s="70" t="s">
        <v>1658</v>
      </c>
      <c r="I47" s="329" t="s">
        <v>1659</v>
      </c>
      <c r="J47" s="332" t="s">
        <v>321</v>
      </c>
      <c r="K47" s="332" t="s">
        <v>510</v>
      </c>
      <c r="L47" s="70"/>
      <c r="M47" s="329" t="s">
        <v>4107</v>
      </c>
      <c r="N47" s="203">
        <v>43278</v>
      </c>
      <c r="O47" s="203">
        <v>43372</v>
      </c>
      <c r="P47" s="203">
        <v>44832</v>
      </c>
      <c r="Q47" s="28">
        <v>216190.17</v>
      </c>
      <c r="R47" s="29">
        <v>0.4</v>
      </c>
      <c r="S47" s="28" t="s">
        <v>228</v>
      </c>
      <c r="T47" s="28">
        <v>86476.07</v>
      </c>
    </row>
    <row r="48" spans="2:20" s="124" customFormat="1" ht="126.75" customHeight="1" x14ac:dyDescent="0.2">
      <c r="B48" s="381"/>
      <c r="C48" s="382"/>
      <c r="D48" s="387"/>
      <c r="E48" s="399"/>
      <c r="F48" s="329" t="s">
        <v>1524</v>
      </c>
      <c r="G48" s="89" t="s">
        <v>1848</v>
      </c>
      <c r="H48" s="70" t="s">
        <v>1660</v>
      </c>
      <c r="I48" s="329" t="s">
        <v>1661</v>
      </c>
      <c r="J48" s="332" t="s">
        <v>321</v>
      </c>
      <c r="K48" s="332" t="s">
        <v>510</v>
      </c>
      <c r="L48" s="70"/>
      <c r="M48" s="329" t="s">
        <v>4108</v>
      </c>
      <c r="N48" s="203">
        <v>43278</v>
      </c>
      <c r="O48" s="203">
        <v>43371</v>
      </c>
      <c r="P48" s="203">
        <v>44466</v>
      </c>
      <c r="Q48" s="28">
        <v>12500</v>
      </c>
      <c r="R48" s="29">
        <v>0.4</v>
      </c>
      <c r="S48" s="28" t="s">
        <v>228</v>
      </c>
      <c r="T48" s="28">
        <v>5000</v>
      </c>
    </row>
    <row r="49" spans="2:20" s="124" customFormat="1" ht="126.75" customHeight="1" x14ac:dyDescent="0.2">
      <c r="B49" s="381"/>
      <c r="C49" s="382"/>
      <c r="D49" s="387"/>
      <c r="E49" s="399"/>
      <c r="F49" s="329" t="s">
        <v>1524</v>
      </c>
      <c r="G49" s="89" t="s">
        <v>996</v>
      </c>
      <c r="H49" s="70" t="s">
        <v>1533</v>
      </c>
      <c r="I49" s="329" t="s">
        <v>1534</v>
      </c>
      <c r="J49" s="332" t="s">
        <v>321</v>
      </c>
      <c r="K49" s="332" t="s">
        <v>510</v>
      </c>
      <c r="L49" s="70"/>
      <c r="M49" s="329" t="s">
        <v>13</v>
      </c>
      <c r="N49" s="203">
        <v>43187</v>
      </c>
      <c r="O49" s="203">
        <v>43252</v>
      </c>
      <c r="P49" s="203">
        <v>44530</v>
      </c>
      <c r="Q49" s="28">
        <v>207604.05</v>
      </c>
      <c r="R49" s="29">
        <v>0.4</v>
      </c>
      <c r="S49" s="28" t="s">
        <v>228</v>
      </c>
      <c r="T49" s="28">
        <v>83041.62</v>
      </c>
    </row>
    <row r="50" spans="2:20" s="124" customFormat="1" ht="126.75" customHeight="1" x14ac:dyDescent="0.2">
      <c r="B50" s="381"/>
      <c r="C50" s="382"/>
      <c r="D50" s="387"/>
      <c r="E50" s="399"/>
      <c r="F50" s="329" t="s">
        <v>1524</v>
      </c>
      <c r="G50" s="89" t="s">
        <v>996</v>
      </c>
      <c r="H50" s="70" t="s">
        <v>3855</v>
      </c>
      <c r="I50" s="329" t="s">
        <v>1535</v>
      </c>
      <c r="J50" s="332" t="s">
        <v>321</v>
      </c>
      <c r="K50" s="332" t="s">
        <v>510</v>
      </c>
      <c r="L50" s="70"/>
      <c r="M50" s="329" t="s">
        <v>4109</v>
      </c>
      <c r="N50" s="203">
        <v>43187</v>
      </c>
      <c r="O50" s="203">
        <v>43265</v>
      </c>
      <c r="P50" s="203">
        <v>44725</v>
      </c>
      <c r="Q50" s="28">
        <v>239992.5</v>
      </c>
      <c r="R50" s="29">
        <v>0.30830000000000002</v>
      </c>
      <c r="S50" s="28" t="s">
        <v>228</v>
      </c>
      <c r="T50" s="28">
        <v>74000.399999999994</v>
      </c>
    </row>
    <row r="51" spans="2:20" s="124" customFormat="1" ht="126.75" customHeight="1" x14ac:dyDescent="0.2">
      <c r="B51" s="381"/>
      <c r="C51" s="382"/>
      <c r="D51" s="387"/>
      <c r="E51" s="399"/>
      <c r="F51" s="329" t="s">
        <v>1524</v>
      </c>
      <c r="G51" s="89" t="s">
        <v>994</v>
      </c>
      <c r="H51" s="70" t="s">
        <v>1662</v>
      </c>
      <c r="I51" s="329" t="s">
        <v>1663</v>
      </c>
      <c r="J51" s="332" t="s">
        <v>321</v>
      </c>
      <c r="K51" s="332" t="s">
        <v>510</v>
      </c>
      <c r="L51" s="70"/>
      <c r="M51" s="329" t="s">
        <v>4105</v>
      </c>
      <c r="N51" s="203">
        <v>43299</v>
      </c>
      <c r="O51" s="203">
        <v>43374</v>
      </c>
      <c r="P51" s="203">
        <v>44651</v>
      </c>
      <c r="Q51" s="28">
        <v>65676.62</v>
      </c>
      <c r="R51" s="29">
        <v>0.4</v>
      </c>
      <c r="S51" s="28" t="s">
        <v>228</v>
      </c>
      <c r="T51" s="28">
        <v>26270.65</v>
      </c>
    </row>
    <row r="52" spans="2:20" s="124" customFormat="1" ht="126.75" customHeight="1" x14ac:dyDescent="0.2">
      <c r="B52" s="381"/>
      <c r="C52" s="382"/>
      <c r="D52" s="387"/>
      <c r="E52" s="399"/>
      <c r="F52" s="329" t="s">
        <v>1524</v>
      </c>
      <c r="G52" s="89" t="s">
        <v>725</v>
      </c>
      <c r="H52" s="70" t="s">
        <v>1664</v>
      </c>
      <c r="I52" s="329" t="s">
        <v>1665</v>
      </c>
      <c r="J52" s="332" t="s">
        <v>321</v>
      </c>
      <c r="K52" s="332" t="s">
        <v>510</v>
      </c>
      <c r="L52" s="70"/>
      <c r="M52" s="329" t="s">
        <v>4104</v>
      </c>
      <c r="N52" s="203">
        <v>43278</v>
      </c>
      <c r="O52" s="203">
        <v>43372</v>
      </c>
      <c r="P52" s="203">
        <v>44832</v>
      </c>
      <c r="Q52" s="28">
        <v>165733.67000000001</v>
      </c>
      <c r="R52" s="29">
        <v>0.4</v>
      </c>
      <c r="S52" s="28" t="s">
        <v>228</v>
      </c>
      <c r="T52" s="28">
        <v>66293.47</v>
      </c>
    </row>
    <row r="53" spans="2:20" s="124" customFormat="1" ht="126.75" customHeight="1" x14ac:dyDescent="0.2">
      <c r="B53" s="381"/>
      <c r="C53" s="382"/>
      <c r="D53" s="387"/>
      <c r="E53" s="399"/>
      <c r="F53" s="329" t="s">
        <v>1524</v>
      </c>
      <c r="G53" s="89" t="s">
        <v>999</v>
      </c>
      <c r="H53" s="70" t="s">
        <v>1666</v>
      </c>
      <c r="I53" s="329" t="s">
        <v>1667</v>
      </c>
      <c r="J53" s="332" t="s">
        <v>321</v>
      </c>
      <c r="K53" s="332" t="s">
        <v>510</v>
      </c>
      <c r="L53" s="70"/>
      <c r="M53" s="329" t="s">
        <v>4110</v>
      </c>
      <c r="N53" s="203">
        <v>43299</v>
      </c>
      <c r="O53" s="203">
        <v>43393</v>
      </c>
      <c r="P53" s="203">
        <v>44681</v>
      </c>
      <c r="Q53" s="28">
        <v>2862.5</v>
      </c>
      <c r="R53" s="29">
        <v>0.4</v>
      </c>
      <c r="S53" s="28" t="s">
        <v>228</v>
      </c>
      <c r="T53" s="28">
        <v>1145</v>
      </c>
    </row>
    <row r="54" spans="2:20" s="124" customFormat="1" ht="126.75" customHeight="1" x14ac:dyDescent="0.2">
      <c r="B54" s="381"/>
      <c r="C54" s="382"/>
      <c r="D54" s="387"/>
      <c r="E54" s="399"/>
      <c r="F54" s="329" t="s">
        <v>1524</v>
      </c>
      <c r="G54" s="89" t="s">
        <v>725</v>
      </c>
      <c r="H54" s="70" t="s">
        <v>3856</v>
      </c>
      <c r="I54" s="329" t="s">
        <v>2082</v>
      </c>
      <c r="J54" s="332" t="s">
        <v>321</v>
      </c>
      <c r="K54" s="332" t="s">
        <v>510</v>
      </c>
      <c r="L54" s="70"/>
      <c r="M54" s="329" t="s">
        <v>4103</v>
      </c>
      <c r="N54" s="203">
        <v>43455</v>
      </c>
      <c r="O54" s="203">
        <v>43552</v>
      </c>
      <c r="P54" s="203">
        <v>44647</v>
      </c>
      <c r="Q54" s="28">
        <v>235721.43</v>
      </c>
      <c r="R54" s="29">
        <v>0.4</v>
      </c>
      <c r="S54" s="28" t="s">
        <v>228</v>
      </c>
      <c r="T54" s="28">
        <v>94288.57</v>
      </c>
    </row>
    <row r="55" spans="2:20" s="124" customFormat="1" ht="126.75" customHeight="1" x14ac:dyDescent="0.2">
      <c r="B55" s="381"/>
      <c r="C55" s="382"/>
      <c r="D55" s="387"/>
      <c r="E55" s="399"/>
      <c r="F55" s="329" t="s">
        <v>1524</v>
      </c>
      <c r="G55" s="89" t="s">
        <v>999</v>
      </c>
      <c r="H55" s="70" t="s">
        <v>1668</v>
      </c>
      <c r="I55" s="329" t="s">
        <v>1669</v>
      </c>
      <c r="J55" s="332" t="s">
        <v>321</v>
      </c>
      <c r="K55" s="332" t="s">
        <v>510</v>
      </c>
      <c r="L55" s="70"/>
      <c r="M55" s="329" t="s">
        <v>4111</v>
      </c>
      <c r="N55" s="203">
        <v>43278</v>
      </c>
      <c r="O55" s="203">
        <v>43372</v>
      </c>
      <c r="P55" s="203">
        <v>44832</v>
      </c>
      <c r="Q55" s="28">
        <v>34780.68</v>
      </c>
      <c r="R55" s="29">
        <v>0.4</v>
      </c>
      <c r="S55" s="28" t="s">
        <v>228</v>
      </c>
      <c r="T55" s="28">
        <v>13912.28</v>
      </c>
    </row>
    <row r="56" spans="2:20" s="124" customFormat="1" ht="126.75" customHeight="1" x14ac:dyDescent="0.2">
      <c r="B56" s="381"/>
      <c r="C56" s="382"/>
      <c r="D56" s="387"/>
      <c r="E56" s="399"/>
      <c r="F56" s="329" t="s">
        <v>1524</v>
      </c>
      <c r="G56" s="89" t="s">
        <v>1847</v>
      </c>
      <c r="H56" s="70" t="s">
        <v>3857</v>
      </c>
      <c r="I56" s="329" t="s">
        <v>1670</v>
      </c>
      <c r="J56" s="332" t="s">
        <v>321</v>
      </c>
      <c r="K56" s="332" t="s">
        <v>510</v>
      </c>
      <c r="L56" s="70"/>
      <c r="M56" s="329" t="s">
        <v>4112</v>
      </c>
      <c r="N56" s="203">
        <v>43284</v>
      </c>
      <c r="O56" s="203">
        <v>43374</v>
      </c>
      <c r="P56" s="203">
        <v>44834</v>
      </c>
      <c r="Q56" s="28">
        <v>28515</v>
      </c>
      <c r="R56" s="29">
        <v>0.4</v>
      </c>
      <c r="S56" s="28" t="s">
        <v>228</v>
      </c>
      <c r="T56" s="28">
        <v>11406</v>
      </c>
    </row>
    <row r="57" spans="2:20" s="124" customFormat="1" ht="126.75" customHeight="1" x14ac:dyDescent="0.2">
      <c r="B57" s="381"/>
      <c r="C57" s="382"/>
      <c r="D57" s="387"/>
      <c r="E57" s="399"/>
      <c r="F57" s="329" t="s">
        <v>1524</v>
      </c>
      <c r="G57" s="89" t="s">
        <v>725</v>
      </c>
      <c r="H57" s="70" t="s">
        <v>1671</v>
      </c>
      <c r="I57" s="329" t="s">
        <v>1672</v>
      </c>
      <c r="J57" s="332" t="s">
        <v>321</v>
      </c>
      <c r="K57" s="332" t="s">
        <v>510</v>
      </c>
      <c r="L57" s="70"/>
      <c r="M57" s="329" t="s">
        <v>13</v>
      </c>
      <c r="N57" s="203">
        <v>43325</v>
      </c>
      <c r="O57" s="203">
        <v>43416</v>
      </c>
      <c r="P57" s="203">
        <v>44876</v>
      </c>
      <c r="Q57" s="28">
        <v>218677.71</v>
      </c>
      <c r="R57" s="29">
        <v>0.4</v>
      </c>
      <c r="S57" s="28" t="s">
        <v>228</v>
      </c>
      <c r="T57" s="28">
        <v>87471.08</v>
      </c>
    </row>
    <row r="58" spans="2:20" s="124" customFormat="1" ht="126.75" customHeight="1" x14ac:dyDescent="0.2">
      <c r="B58" s="381"/>
      <c r="C58" s="382"/>
      <c r="D58" s="387"/>
      <c r="E58" s="399"/>
      <c r="F58" s="329" t="s">
        <v>1524</v>
      </c>
      <c r="G58" s="89" t="s">
        <v>998</v>
      </c>
      <c r="H58" s="70" t="s">
        <v>3858</v>
      </c>
      <c r="I58" s="329" t="s">
        <v>1673</v>
      </c>
      <c r="J58" s="332" t="s">
        <v>321</v>
      </c>
      <c r="K58" s="332" t="s">
        <v>510</v>
      </c>
      <c r="L58" s="70"/>
      <c r="M58" s="329" t="s">
        <v>4113</v>
      </c>
      <c r="N58" s="203">
        <v>43278</v>
      </c>
      <c r="O58" s="203">
        <v>43344</v>
      </c>
      <c r="P58" s="203">
        <v>44804</v>
      </c>
      <c r="Q58" s="28">
        <v>1812.5</v>
      </c>
      <c r="R58" s="29">
        <v>0.4</v>
      </c>
      <c r="S58" s="28" t="s">
        <v>228</v>
      </c>
      <c r="T58" s="28">
        <v>725</v>
      </c>
    </row>
    <row r="59" spans="2:20" s="124" customFormat="1" ht="126.75" customHeight="1" x14ac:dyDescent="0.2">
      <c r="B59" s="381"/>
      <c r="C59" s="382"/>
      <c r="D59" s="387"/>
      <c r="E59" s="399"/>
      <c r="F59" s="329" t="s">
        <v>1524</v>
      </c>
      <c r="G59" s="89" t="s">
        <v>1844</v>
      </c>
      <c r="H59" s="70" t="s">
        <v>1674</v>
      </c>
      <c r="I59" s="329" t="s">
        <v>1675</v>
      </c>
      <c r="J59" s="332" t="s">
        <v>321</v>
      </c>
      <c r="K59" s="332" t="s">
        <v>510</v>
      </c>
      <c r="L59" s="70"/>
      <c r="M59" s="329" t="s">
        <v>4114</v>
      </c>
      <c r="N59" s="203">
        <v>43278</v>
      </c>
      <c r="O59" s="203">
        <v>43370</v>
      </c>
      <c r="P59" s="203">
        <v>44738</v>
      </c>
      <c r="Q59" s="28">
        <v>3750</v>
      </c>
      <c r="R59" s="29">
        <v>0.4</v>
      </c>
      <c r="S59" s="28" t="s">
        <v>228</v>
      </c>
      <c r="T59" s="28">
        <v>1500</v>
      </c>
    </row>
    <row r="60" spans="2:20" s="124" customFormat="1" ht="126.75" customHeight="1" x14ac:dyDescent="0.2">
      <c r="B60" s="381"/>
      <c r="C60" s="382"/>
      <c r="D60" s="387"/>
      <c r="E60" s="399"/>
      <c r="F60" s="329" t="s">
        <v>1524</v>
      </c>
      <c r="G60" s="89" t="s">
        <v>725</v>
      </c>
      <c r="H60" s="70" t="s">
        <v>1536</v>
      </c>
      <c r="I60" s="329" t="s">
        <v>1537</v>
      </c>
      <c r="J60" s="332" t="s">
        <v>321</v>
      </c>
      <c r="K60" s="332" t="s">
        <v>510</v>
      </c>
      <c r="L60" s="70"/>
      <c r="M60" s="329" t="s">
        <v>13</v>
      </c>
      <c r="N60" s="203">
        <v>43187</v>
      </c>
      <c r="O60" s="203">
        <v>43282</v>
      </c>
      <c r="P60" s="203">
        <v>44742</v>
      </c>
      <c r="Q60" s="28">
        <v>235365.62</v>
      </c>
      <c r="R60" s="29">
        <v>0.4</v>
      </c>
      <c r="S60" s="28" t="s">
        <v>228</v>
      </c>
      <c r="T60" s="28">
        <v>94146.25</v>
      </c>
    </row>
    <row r="61" spans="2:20" s="124" customFormat="1" ht="146.25" customHeight="1" x14ac:dyDescent="0.2">
      <c r="B61" s="381"/>
      <c r="C61" s="382"/>
      <c r="D61" s="387"/>
      <c r="E61" s="399"/>
      <c r="F61" s="329" t="s">
        <v>1524</v>
      </c>
      <c r="G61" s="89" t="s">
        <v>996</v>
      </c>
      <c r="H61" s="70" t="s">
        <v>1676</v>
      </c>
      <c r="I61" s="329" t="s">
        <v>1677</v>
      </c>
      <c r="J61" s="332" t="s">
        <v>321</v>
      </c>
      <c r="K61" s="332" t="s">
        <v>510</v>
      </c>
      <c r="L61" s="70"/>
      <c r="M61" s="329" t="s">
        <v>4115</v>
      </c>
      <c r="N61" s="203">
        <v>43278</v>
      </c>
      <c r="O61" s="203">
        <v>43371</v>
      </c>
      <c r="P61" s="203">
        <v>44712</v>
      </c>
      <c r="Q61" s="28">
        <v>186038.95</v>
      </c>
      <c r="R61" s="29">
        <v>0.4</v>
      </c>
      <c r="S61" s="28" t="s">
        <v>228</v>
      </c>
      <c r="T61" s="28">
        <v>74415.58</v>
      </c>
    </row>
    <row r="62" spans="2:20" s="124" customFormat="1" ht="150" customHeight="1" x14ac:dyDescent="0.2">
      <c r="B62" s="381"/>
      <c r="C62" s="382"/>
      <c r="D62" s="387"/>
      <c r="E62" s="399"/>
      <c r="F62" s="329" t="s">
        <v>1524</v>
      </c>
      <c r="G62" s="89" t="s">
        <v>1843</v>
      </c>
      <c r="H62" s="70" t="s">
        <v>3859</v>
      </c>
      <c r="I62" s="329" t="s">
        <v>1678</v>
      </c>
      <c r="J62" s="332" t="s">
        <v>321</v>
      </c>
      <c r="K62" s="332" t="s">
        <v>510</v>
      </c>
      <c r="L62" s="70"/>
      <c r="M62" s="329" t="s">
        <v>4116</v>
      </c>
      <c r="N62" s="203">
        <v>43284</v>
      </c>
      <c r="O62" s="203">
        <v>43388</v>
      </c>
      <c r="P62" s="203">
        <v>44848</v>
      </c>
      <c r="Q62" s="28">
        <v>9647.82</v>
      </c>
      <c r="R62" s="29">
        <v>0.4</v>
      </c>
      <c r="S62" s="28" t="s">
        <v>228</v>
      </c>
      <c r="T62" s="28">
        <v>3859.13</v>
      </c>
    </row>
    <row r="63" spans="2:20" s="124" customFormat="1" ht="126.75" customHeight="1" x14ac:dyDescent="0.2">
      <c r="B63" s="381"/>
      <c r="C63" s="382"/>
      <c r="D63" s="387"/>
      <c r="E63" s="399"/>
      <c r="F63" s="329" t="s">
        <v>1524</v>
      </c>
      <c r="G63" s="89" t="s">
        <v>725</v>
      </c>
      <c r="H63" s="70" t="s">
        <v>1538</v>
      </c>
      <c r="I63" s="329" t="s">
        <v>1539</v>
      </c>
      <c r="J63" s="332" t="s">
        <v>321</v>
      </c>
      <c r="K63" s="332" t="s">
        <v>510</v>
      </c>
      <c r="L63" s="70"/>
      <c r="M63" s="329" t="s">
        <v>13</v>
      </c>
      <c r="N63" s="203">
        <v>43187</v>
      </c>
      <c r="O63" s="203">
        <v>43286</v>
      </c>
      <c r="P63" s="203">
        <v>44746</v>
      </c>
      <c r="Q63" s="28">
        <v>150877.23000000001</v>
      </c>
      <c r="R63" s="29">
        <v>0.4</v>
      </c>
      <c r="S63" s="28" t="s">
        <v>228</v>
      </c>
      <c r="T63" s="28">
        <v>60350.89</v>
      </c>
    </row>
    <row r="64" spans="2:20" s="124" customFormat="1" ht="126.75" customHeight="1" x14ac:dyDescent="0.2">
      <c r="B64" s="381"/>
      <c r="C64" s="382"/>
      <c r="D64" s="387"/>
      <c r="E64" s="399"/>
      <c r="F64" s="329" t="s">
        <v>1524</v>
      </c>
      <c r="G64" s="89" t="s">
        <v>2370</v>
      </c>
      <c r="H64" s="70" t="s">
        <v>1679</v>
      </c>
      <c r="I64" s="329" t="s">
        <v>1680</v>
      </c>
      <c r="J64" s="332" t="s">
        <v>321</v>
      </c>
      <c r="K64" s="332" t="s">
        <v>510</v>
      </c>
      <c r="L64" s="70"/>
      <c r="M64" s="329" t="s">
        <v>4108</v>
      </c>
      <c r="N64" s="203">
        <v>43278</v>
      </c>
      <c r="O64" s="203">
        <v>43372</v>
      </c>
      <c r="P64" s="203">
        <v>44832</v>
      </c>
      <c r="Q64" s="28">
        <v>61400</v>
      </c>
      <c r="R64" s="29">
        <v>0.4</v>
      </c>
      <c r="S64" s="28" t="s">
        <v>228</v>
      </c>
      <c r="T64" s="28">
        <v>24560</v>
      </c>
    </row>
    <row r="65" spans="2:20" s="124" customFormat="1" ht="126.75" customHeight="1" x14ac:dyDescent="0.2">
      <c r="B65" s="381"/>
      <c r="C65" s="382"/>
      <c r="D65" s="387"/>
      <c r="E65" s="399"/>
      <c r="F65" s="329" t="s">
        <v>1524</v>
      </c>
      <c r="G65" s="89" t="s">
        <v>5070</v>
      </c>
      <c r="H65" s="70" t="s">
        <v>5071</v>
      </c>
      <c r="I65" s="329" t="s">
        <v>5069</v>
      </c>
      <c r="J65" s="332" t="s">
        <v>321</v>
      </c>
      <c r="K65" s="332" t="s">
        <v>510</v>
      </c>
      <c r="L65" s="70"/>
      <c r="M65" s="329" t="s">
        <v>5072</v>
      </c>
      <c r="N65" s="203">
        <v>43206</v>
      </c>
      <c r="O65" s="203">
        <v>43282</v>
      </c>
      <c r="P65" s="203">
        <v>44742</v>
      </c>
      <c r="Q65" s="28">
        <v>8055.41</v>
      </c>
      <c r="R65" s="29">
        <v>0.4</v>
      </c>
      <c r="S65" s="28" t="s">
        <v>228</v>
      </c>
      <c r="T65" s="28">
        <v>3222.16</v>
      </c>
    </row>
    <row r="66" spans="2:20" s="124" customFormat="1" ht="126.75" customHeight="1" x14ac:dyDescent="0.2">
      <c r="B66" s="381"/>
      <c r="C66" s="382"/>
      <c r="D66" s="387"/>
      <c r="E66" s="399"/>
      <c r="F66" s="329" t="s">
        <v>1524</v>
      </c>
      <c r="G66" s="89" t="s">
        <v>1849</v>
      </c>
      <c r="H66" s="70" t="s">
        <v>3860</v>
      </c>
      <c r="I66" s="329" t="s">
        <v>1681</v>
      </c>
      <c r="J66" s="332" t="s">
        <v>321</v>
      </c>
      <c r="K66" s="332" t="s">
        <v>510</v>
      </c>
      <c r="L66" s="70"/>
      <c r="M66" s="329" t="s">
        <v>4117</v>
      </c>
      <c r="N66" s="203">
        <v>43284</v>
      </c>
      <c r="O66" s="203">
        <v>43313</v>
      </c>
      <c r="P66" s="203">
        <v>44592</v>
      </c>
      <c r="Q66" s="28">
        <v>46187.5</v>
      </c>
      <c r="R66" s="29">
        <v>0.4</v>
      </c>
      <c r="S66" s="28" t="s">
        <v>228</v>
      </c>
      <c r="T66" s="28">
        <v>18475</v>
      </c>
    </row>
    <row r="67" spans="2:20" s="124" customFormat="1" ht="160.5" customHeight="1" x14ac:dyDescent="0.2">
      <c r="B67" s="381"/>
      <c r="C67" s="382"/>
      <c r="D67" s="387"/>
      <c r="E67" s="399"/>
      <c r="F67" s="329" t="s">
        <v>1524</v>
      </c>
      <c r="G67" s="89" t="s">
        <v>998</v>
      </c>
      <c r="H67" s="70" t="s">
        <v>1682</v>
      </c>
      <c r="I67" s="329" t="s">
        <v>1683</v>
      </c>
      <c r="J67" s="332" t="s">
        <v>321</v>
      </c>
      <c r="K67" s="332" t="s">
        <v>510</v>
      </c>
      <c r="L67" s="70"/>
      <c r="M67" s="329" t="s">
        <v>4118</v>
      </c>
      <c r="N67" s="203">
        <v>43299</v>
      </c>
      <c r="O67" s="203">
        <v>43374</v>
      </c>
      <c r="P67" s="203">
        <v>44834</v>
      </c>
      <c r="Q67" s="28">
        <v>12125</v>
      </c>
      <c r="R67" s="29">
        <v>0.4</v>
      </c>
      <c r="S67" s="28" t="s">
        <v>228</v>
      </c>
      <c r="T67" s="28">
        <v>4850</v>
      </c>
    </row>
    <row r="68" spans="2:20" s="124" customFormat="1" ht="149.25" customHeight="1" x14ac:dyDescent="0.2">
      <c r="B68" s="381"/>
      <c r="C68" s="382"/>
      <c r="D68" s="387"/>
      <c r="E68" s="399"/>
      <c r="F68" s="329" t="s">
        <v>2083</v>
      </c>
      <c r="G68" s="89" t="s">
        <v>725</v>
      </c>
      <c r="H68" s="70" t="s">
        <v>3861</v>
      </c>
      <c r="I68" s="329" t="s">
        <v>2257</v>
      </c>
      <c r="J68" s="332" t="s">
        <v>321</v>
      </c>
      <c r="K68" s="332" t="s">
        <v>510</v>
      </c>
      <c r="L68" s="70"/>
      <c r="M68" s="329" t="s">
        <v>13</v>
      </c>
      <c r="N68" s="203">
        <v>43565</v>
      </c>
      <c r="O68" s="203">
        <v>43672</v>
      </c>
      <c r="P68" s="203">
        <v>44767</v>
      </c>
      <c r="Q68" s="28">
        <v>239577.87</v>
      </c>
      <c r="R68" s="29">
        <v>0.6</v>
      </c>
      <c r="S68" s="28" t="s">
        <v>228</v>
      </c>
      <c r="T68" s="28">
        <v>143746.72</v>
      </c>
    </row>
    <row r="69" spans="2:20" s="124" customFormat="1" ht="126.75" customHeight="1" x14ac:dyDescent="0.2">
      <c r="B69" s="381"/>
      <c r="C69" s="382"/>
      <c r="D69" s="387"/>
      <c r="E69" s="399"/>
      <c r="F69" s="329" t="s">
        <v>2083</v>
      </c>
      <c r="G69" s="89" t="s">
        <v>725</v>
      </c>
      <c r="H69" s="70" t="s">
        <v>2084</v>
      </c>
      <c r="I69" s="329" t="s">
        <v>2085</v>
      </c>
      <c r="J69" s="332" t="s">
        <v>321</v>
      </c>
      <c r="K69" s="332" t="s">
        <v>510</v>
      </c>
      <c r="L69" s="70"/>
      <c r="M69" s="329" t="s">
        <v>13</v>
      </c>
      <c r="N69" s="203">
        <v>43440</v>
      </c>
      <c r="O69" s="203">
        <v>43525</v>
      </c>
      <c r="P69" s="203">
        <v>44819</v>
      </c>
      <c r="Q69" s="28">
        <v>239362.01</v>
      </c>
      <c r="R69" s="29">
        <v>0.6</v>
      </c>
      <c r="S69" s="28" t="s">
        <v>228</v>
      </c>
      <c r="T69" s="28">
        <v>143617.21</v>
      </c>
    </row>
    <row r="70" spans="2:20" s="124" customFormat="1" ht="126.75" customHeight="1" x14ac:dyDescent="0.2">
      <c r="B70" s="381"/>
      <c r="C70" s="382"/>
      <c r="D70" s="387"/>
      <c r="E70" s="399"/>
      <c r="F70" s="329" t="s">
        <v>2083</v>
      </c>
      <c r="G70" s="89" t="s">
        <v>725</v>
      </c>
      <c r="H70" s="70" t="s">
        <v>3862</v>
      </c>
      <c r="I70" s="329" t="s">
        <v>2086</v>
      </c>
      <c r="J70" s="332" t="s">
        <v>321</v>
      </c>
      <c r="K70" s="332" t="s">
        <v>510</v>
      </c>
      <c r="L70" s="70"/>
      <c r="M70" s="329" t="s">
        <v>4119</v>
      </c>
      <c r="N70" s="203">
        <v>43440</v>
      </c>
      <c r="O70" s="203">
        <v>43542</v>
      </c>
      <c r="P70" s="203">
        <v>44926</v>
      </c>
      <c r="Q70" s="28">
        <v>236684.17</v>
      </c>
      <c r="R70" s="29">
        <v>0.6</v>
      </c>
      <c r="S70" s="28" t="s">
        <v>228</v>
      </c>
      <c r="T70" s="28">
        <v>142010.5</v>
      </c>
    </row>
    <row r="71" spans="2:20" s="124" customFormat="1" ht="126.75" customHeight="1" x14ac:dyDescent="0.2">
      <c r="B71" s="381"/>
      <c r="C71" s="382"/>
      <c r="D71" s="387"/>
      <c r="E71" s="399"/>
      <c r="F71" s="329" t="s">
        <v>2083</v>
      </c>
      <c r="G71" s="89" t="s">
        <v>725</v>
      </c>
      <c r="H71" s="70" t="s">
        <v>3863</v>
      </c>
      <c r="I71" s="329" t="s">
        <v>2087</v>
      </c>
      <c r="J71" s="332" t="s">
        <v>321</v>
      </c>
      <c r="K71" s="332" t="s">
        <v>510</v>
      </c>
      <c r="L71" s="70"/>
      <c r="M71" s="329" t="s">
        <v>13</v>
      </c>
      <c r="N71" s="203">
        <v>43440</v>
      </c>
      <c r="O71" s="203">
        <v>43525</v>
      </c>
      <c r="P71" s="203">
        <v>44620</v>
      </c>
      <c r="Q71" s="28">
        <v>203543.67999999999</v>
      </c>
      <c r="R71" s="29">
        <v>0.6</v>
      </c>
      <c r="S71" s="28" t="s">
        <v>228</v>
      </c>
      <c r="T71" s="28">
        <v>122126.21</v>
      </c>
    </row>
    <row r="72" spans="2:20" s="124" customFormat="1" ht="126.75" customHeight="1" x14ac:dyDescent="0.2">
      <c r="B72" s="381"/>
      <c r="C72" s="382"/>
      <c r="D72" s="387"/>
      <c r="E72" s="399"/>
      <c r="F72" s="329" t="s">
        <v>2083</v>
      </c>
      <c r="G72" s="89" t="s">
        <v>725</v>
      </c>
      <c r="H72" s="70" t="s">
        <v>2088</v>
      </c>
      <c r="I72" s="329" t="s">
        <v>2089</v>
      </c>
      <c r="J72" s="332" t="s">
        <v>321</v>
      </c>
      <c r="K72" s="332" t="s">
        <v>510</v>
      </c>
      <c r="L72" s="70"/>
      <c r="M72" s="329" t="s">
        <v>13</v>
      </c>
      <c r="N72" s="203">
        <v>43440</v>
      </c>
      <c r="O72" s="203">
        <v>43525</v>
      </c>
      <c r="P72" s="203">
        <v>44620</v>
      </c>
      <c r="Q72" s="28">
        <v>155191.78</v>
      </c>
      <c r="R72" s="29">
        <v>0.6</v>
      </c>
      <c r="S72" s="28" t="s">
        <v>228</v>
      </c>
      <c r="T72" s="28">
        <v>93115.07</v>
      </c>
    </row>
    <row r="73" spans="2:20" s="124" customFormat="1" ht="126.75" customHeight="1" x14ac:dyDescent="0.2">
      <c r="B73" s="381"/>
      <c r="C73" s="382"/>
      <c r="D73" s="387"/>
      <c r="E73" s="399"/>
      <c r="F73" s="329" t="s">
        <v>2083</v>
      </c>
      <c r="G73" s="89" t="s">
        <v>725</v>
      </c>
      <c r="H73" s="70" t="s">
        <v>2090</v>
      </c>
      <c r="I73" s="329" t="s">
        <v>2091</v>
      </c>
      <c r="J73" s="332" t="s">
        <v>321</v>
      </c>
      <c r="K73" s="332" t="s">
        <v>510</v>
      </c>
      <c r="L73" s="70"/>
      <c r="M73" s="329" t="s">
        <v>13</v>
      </c>
      <c r="N73" s="203">
        <v>43440</v>
      </c>
      <c r="O73" s="203">
        <v>43525</v>
      </c>
      <c r="P73" s="203">
        <v>44834</v>
      </c>
      <c r="Q73" s="28">
        <v>206016.31</v>
      </c>
      <c r="R73" s="29">
        <v>0.6</v>
      </c>
      <c r="S73" s="28" t="s">
        <v>228</v>
      </c>
      <c r="T73" s="28">
        <v>123609.79</v>
      </c>
    </row>
    <row r="74" spans="2:20" s="124" customFormat="1" ht="126.75" customHeight="1" x14ac:dyDescent="0.2">
      <c r="B74" s="381"/>
      <c r="C74" s="382"/>
      <c r="D74" s="387"/>
      <c r="E74" s="399"/>
      <c r="F74" s="329" t="s">
        <v>2083</v>
      </c>
      <c r="G74" s="89" t="s">
        <v>725</v>
      </c>
      <c r="H74" s="70" t="s">
        <v>3864</v>
      </c>
      <c r="I74" s="329" t="s">
        <v>2092</v>
      </c>
      <c r="J74" s="332" t="s">
        <v>321</v>
      </c>
      <c r="K74" s="332" t="s">
        <v>510</v>
      </c>
      <c r="L74" s="70"/>
      <c r="M74" s="329" t="s">
        <v>13</v>
      </c>
      <c r="N74" s="203">
        <v>43440</v>
      </c>
      <c r="O74" s="203">
        <v>43435</v>
      </c>
      <c r="P74" s="203">
        <v>44530</v>
      </c>
      <c r="Q74" s="28">
        <v>234099.5</v>
      </c>
      <c r="R74" s="29">
        <v>0.6</v>
      </c>
      <c r="S74" s="28" t="s">
        <v>228</v>
      </c>
      <c r="T74" s="28">
        <v>140459.70000000001</v>
      </c>
    </row>
    <row r="75" spans="2:20" s="124" customFormat="1" ht="126.75" customHeight="1" x14ac:dyDescent="0.2">
      <c r="B75" s="381"/>
      <c r="C75" s="382"/>
      <c r="D75" s="387"/>
      <c r="E75" s="399"/>
      <c r="F75" s="329" t="s">
        <v>2083</v>
      </c>
      <c r="G75" s="89" t="s">
        <v>725</v>
      </c>
      <c r="H75" s="70" t="s">
        <v>3865</v>
      </c>
      <c r="I75" s="329" t="s">
        <v>2093</v>
      </c>
      <c r="J75" s="332" t="s">
        <v>321</v>
      </c>
      <c r="K75" s="332" t="s">
        <v>510</v>
      </c>
      <c r="L75" s="70"/>
      <c r="M75" s="329" t="s">
        <v>13</v>
      </c>
      <c r="N75" s="203">
        <v>43440</v>
      </c>
      <c r="O75" s="203">
        <v>43480</v>
      </c>
      <c r="P75" s="203">
        <v>44940</v>
      </c>
      <c r="Q75" s="28">
        <v>238166.02</v>
      </c>
      <c r="R75" s="29">
        <v>0.6</v>
      </c>
      <c r="S75" s="28" t="s">
        <v>228</v>
      </c>
      <c r="T75" s="28">
        <v>142899.60999999999</v>
      </c>
    </row>
    <row r="76" spans="2:20" s="124" customFormat="1" ht="126.75" customHeight="1" x14ac:dyDescent="0.2">
      <c r="B76" s="381"/>
      <c r="C76" s="382"/>
      <c r="D76" s="387"/>
      <c r="E76" s="399"/>
      <c r="F76" s="329" t="s">
        <v>5195</v>
      </c>
      <c r="G76" s="89" t="s">
        <v>4472</v>
      </c>
      <c r="H76" s="70" t="s">
        <v>5197</v>
      </c>
      <c r="I76" s="329" t="s">
        <v>5189</v>
      </c>
      <c r="J76" s="332" t="s">
        <v>321</v>
      </c>
      <c r="K76" s="332" t="s">
        <v>510</v>
      </c>
      <c r="L76" s="70"/>
      <c r="M76" s="329" t="s">
        <v>13</v>
      </c>
      <c r="N76" s="203">
        <v>44280</v>
      </c>
      <c r="O76" s="203">
        <v>44287</v>
      </c>
      <c r="P76" s="203">
        <v>45016</v>
      </c>
      <c r="Q76" s="28">
        <v>229434.45</v>
      </c>
      <c r="R76" s="29">
        <v>0.75</v>
      </c>
      <c r="S76" s="28" t="s">
        <v>228</v>
      </c>
      <c r="T76" s="28">
        <v>172075.84</v>
      </c>
    </row>
    <row r="77" spans="2:20" s="124" customFormat="1" ht="126.75" customHeight="1" x14ac:dyDescent="0.2">
      <c r="B77" s="381"/>
      <c r="C77" s="382"/>
      <c r="D77" s="387"/>
      <c r="E77" s="399"/>
      <c r="F77" s="329" t="s">
        <v>5195</v>
      </c>
      <c r="G77" s="89" t="s">
        <v>4472</v>
      </c>
      <c r="H77" s="70" t="s">
        <v>5198</v>
      </c>
      <c r="I77" s="329" t="s">
        <v>5190</v>
      </c>
      <c r="J77" s="332" t="s">
        <v>321</v>
      </c>
      <c r="K77" s="332" t="s">
        <v>510</v>
      </c>
      <c r="L77" s="70"/>
      <c r="M77" s="329" t="s">
        <v>13</v>
      </c>
      <c r="N77" s="203">
        <v>44280</v>
      </c>
      <c r="O77" s="203">
        <v>44287</v>
      </c>
      <c r="P77" s="203">
        <v>45291</v>
      </c>
      <c r="Q77" s="28">
        <v>562329.52</v>
      </c>
      <c r="R77" s="29">
        <v>0.75</v>
      </c>
      <c r="S77" s="28" t="s">
        <v>228</v>
      </c>
      <c r="T77" s="28">
        <v>421747.14</v>
      </c>
    </row>
    <row r="78" spans="2:20" s="124" customFormat="1" ht="126.75" customHeight="1" x14ac:dyDescent="0.2">
      <c r="B78" s="381"/>
      <c r="C78" s="382"/>
      <c r="D78" s="387"/>
      <c r="E78" s="399"/>
      <c r="F78" s="329" t="s">
        <v>5195</v>
      </c>
      <c r="G78" s="89" t="s">
        <v>4472</v>
      </c>
      <c r="H78" s="70" t="s">
        <v>5199</v>
      </c>
      <c r="I78" s="329" t="s">
        <v>5191</v>
      </c>
      <c r="J78" s="332" t="s">
        <v>321</v>
      </c>
      <c r="K78" s="332" t="s">
        <v>510</v>
      </c>
      <c r="L78" s="70"/>
      <c r="M78" s="329" t="s">
        <v>13</v>
      </c>
      <c r="N78" s="203">
        <v>44280</v>
      </c>
      <c r="O78" s="203">
        <v>44287</v>
      </c>
      <c r="P78" s="203">
        <v>45046</v>
      </c>
      <c r="Q78" s="28">
        <v>290710.23</v>
      </c>
      <c r="R78" s="29">
        <v>0.75</v>
      </c>
      <c r="S78" s="28" t="s">
        <v>228</v>
      </c>
      <c r="T78" s="28">
        <v>218032.67</v>
      </c>
    </row>
    <row r="79" spans="2:20" s="124" customFormat="1" ht="126.75" customHeight="1" x14ac:dyDescent="0.2">
      <c r="B79" s="381"/>
      <c r="C79" s="382"/>
      <c r="D79" s="387"/>
      <c r="E79" s="399"/>
      <c r="F79" s="329" t="s">
        <v>5195</v>
      </c>
      <c r="G79" s="89" t="s">
        <v>5196</v>
      </c>
      <c r="H79" s="70" t="s">
        <v>5200</v>
      </c>
      <c r="I79" s="329" t="s">
        <v>5192</v>
      </c>
      <c r="J79" s="332" t="s">
        <v>321</v>
      </c>
      <c r="K79" s="332" t="s">
        <v>510</v>
      </c>
      <c r="L79" s="70"/>
      <c r="M79" s="329" t="s">
        <v>13</v>
      </c>
      <c r="N79" s="203">
        <v>44280</v>
      </c>
      <c r="O79" s="203">
        <v>44197</v>
      </c>
      <c r="P79" s="203">
        <v>45291</v>
      </c>
      <c r="Q79" s="28">
        <v>856346.7</v>
      </c>
      <c r="R79" s="29">
        <v>0.75</v>
      </c>
      <c r="S79" s="28" t="s">
        <v>228</v>
      </c>
      <c r="T79" s="28">
        <v>642260.03</v>
      </c>
    </row>
    <row r="80" spans="2:20" s="124" customFormat="1" ht="126.75" customHeight="1" x14ac:dyDescent="0.2">
      <c r="B80" s="381"/>
      <c r="C80" s="382"/>
      <c r="D80" s="387"/>
      <c r="E80" s="399"/>
      <c r="F80" s="329" t="s">
        <v>5195</v>
      </c>
      <c r="G80" s="89" t="s">
        <v>5196</v>
      </c>
      <c r="H80" s="70" t="s">
        <v>5201</v>
      </c>
      <c r="I80" s="329" t="s">
        <v>5193</v>
      </c>
      <c r="J80" s="332" t="s">
        <v>321</v>
      </c>
      <c r="K80" s="332" t="s">
        <v>510</v>
      </c>
      <c r="L80" s="70"/>
      <c r="M80" s="329" t="s">
        <v>13</v>
      </c>
      <c r="N80" s="203">
        <v>44280</v>
      </c>
      <c r="O80" s="203">
        <v>44136</v>
      </c>
      <c r="P80" s="203">
        <v>45016</v>
      </c>
      <c r="Q80" s="28">
        <v>846468.92</v>
      </c>
      <c r="R80" s="29">
        <v>0.75</v>
      </c>
      <c r="S80" s="28" t="s">
        <v>228</v>
      </c>
      <c r="T80" s="28">
        <v>634851.68999999994</v>
      </c>
    </row>
    <row r="81" spans="2:20" s="124" customFormat="1" ht="126.75" customHeight="1" x14ac:dyDescent="0.2">
      <c r="B81" s="381"/>
      <c r="C81" s="382"/>
      <c r="D81" s="387"/>
      <c r="E81" s="399"/>
      <c r="F81" s="315" t="s">
        <v>5195</v>
      </c>
      <c r="G81" s="90" t="s">
        <v>4472</v>
      </c>
      <c r="H81" s="42" t="s">
        <v>5202</v>
      </c>
      <c r="I81" s="315" t="s">
        <v>5194</v>
      </c>
      <c r="J81" s="339" t="s">
        <v>321</v>
      </c>
      <c r="K81" s="339" t="s">
        <v>510</v>
      </c>
      <c r="L81" s="42"/>
      <c r="M81" s="315" t="s">
        <v>13</v>
      </c>
      <c r="N81" s="204">
        <v>44280</v>
      </c>
      <c r="O81" s="204">
        <v>44197</v>
      </c>
      <c r="P81" s="204">
        <v>45291</v>
      </c>
      <c r="Q81" s="40">
        <v>599273.27</v>
      </c>
      <c r="R81" s="41">
        <v>0.75</v>
      </c>
      <c r="S81" s="40" t="s">
        <v>228</v>
      </c>
      <c r="T81" s="40">
        <v>449454.95</v>
      </c>
    </row>
    <row r="82" spans="2:20" s="124" customFormat="1" ht="168" customHeight="1" x14ac:dyDescent="0.2">
      <c r="B82" s="381"/>
      <c r="C82" s="382"/>
      <c r="D82" s="387"/>
      <c r="E82" s="329"/>
      <c r="F82" s="329" t="s">
        <v>5289</v>
      </c>
      <c r="G82" s="89" t="s">
        <v>5196</v>
      </c>
      <c r="H82" s="70" t="s">
        <v>5291</v>
      </c>
      <c r="I82" s="329" t="s">
        <v>5287</v>
      </c>
      <c r="J82" s="332" t="s">
        <v>321</v>
      </c>
      <c r="K82" s="332" t="s">
        <v>510</v>
      </c>
      <c r="L82" s="70"/>
      <c r="M82" s="329" t="s">
        <v>4140</v>
      </c>
      <c r="N82" s="203">
        <v>44281</v>
      </c>
      <c r="O82" s="203">
        <v>44287</v>
      </c>
      <c r="P82" s="203">
        <v>45015</v>
      </c>
      <c r="Q82" s="28">
        <v>3389057.97</v>
      </c>
      <c r="R82" s="29">
        <v>0.7</v>
      </c>
      <c r="S82" s="28" t="s">
        <v>228</v>
      </c>
      <c r="T82" s="28">
        <v>2372340.58</v>
      </c>
    </row>
    <row r="83" spans="2:20" s="124" customFormat="1" ht="163.5" customHeight="1" x14ac:dyDescent="0.2">
      <c r="B83" s="381"/>
      <c r="C83" s="382"/>
      <c r="D83" s="387"/>
      <c r="E83" s="315"/>
      <c r="F83" s="315" t="s">
        <v>5289</v>
      </c>
      <c r="G83" s="90" t="s">
        <v>5196</v>
      </c>
      <c r="H83" s="42" t="s">
        <v>5292</v>
      </c>
      <c r="I83" s="315" t="s">
        <v>5288</v>
      </c>
      <c r="J83" s="339" t="s">
        <v>321</v>
      </c>
      <c r="K83" s="339" t="s">
        <v>510</v>
      </c>
      <c r="L83" s="42"/>
      <c r="M83" s="315" t="s">
        <v>4120</v>
      </c>
      <c r="N83" s="204">
        <v>44281</v>
      </c>
      <c r="O83" s="204">
        <v>44287</v>
      </c>
      <c r="P83" s="204">
        <v>45015</v>
      </c>
      <c r="Q83" s="40">
        <v>5484630.5499999998</v>
      </c>
      <c r="R83" s="41">
        <v>0.7</v>
      </c>
      <c r="S83" s="40" t="s">
        <v>228</v>
      </c>
      <c r="T83" s="40">
        <v>3839241.39</v>
      </c>
    </row>
    <row r="84" spans="2:20" s="124" customFormat="1" ht="210.75" customHeight="1" thickBot="1" x14ac:dyDescent="0.25">
      <c r="B84" s="381"/>
      <c r="C84" s="382"/>
      <c r="D84" s="387"/>
      <c r="E84" s="331" t="s">
        <v>5604</v>
      </c>
      <c r="F84" s="331" t="s">
        <v>5605</v>
      </c>
      <c r="G84" s="106" t="s">
        <v>5196</v>
      </c>
      <c r="H84" s="150" t="s">
        <v>5606</v>
      </c>
      <c r="I84" s="331" t="s">
        <v>5603</v>
      </c>
      <c r="J84" s="340" t="s">
        <v>321</v>
      </c>
      <c r="K84" s="340" t="s">
        <v>510</v>
      </c>
      <c r="L84" s="150" t="s">
        <v>5607</v>
      </c>
      <c r="M84" s="331" t="s">
        <v>308</v>
      </c>
      <c r="N84" s="197">
        <v>44448</v>
      </c>
      <c r="O84" s="197">
        <v>43922</v>
      </c>
      <c r="P84" s="197">
        <v>45016</v>
      </c>
      <c r="Q84" s="69">
        <v>298000</v>
      </c>
      <c r="R84" s="68">
        <v>0.85</v>
      </c>
      <c r="S84" s="69" t="s">
        <v>228</v>
      </c>
      <c r="T84" s="69">
        <v>253300</v>
      </c>
    </row>
    <row r="85" spans="2:20" s="1" customFormat="1" ht="48.75" customHeight="1" thickBot="1" x14ac:dyDescent="0.25">
      <c r="B85" s="381"/>
      <c r="C85" s="382"/>
      <c r="D85" s="387"/>
      <c r="E85" s="390" t="s">
        <v>1366</v>
      </c>
      <c r="F85" s="391"/>
      <c r="G85" s="391"/>
      <c r="H85" s="391"/>
      <c r="I85" s="391"/>
      <c r="J85" s="391"/>
      <c r="K85" s="319">
        <f>COUNTA(K15:K84)</f>
        <v>70</v>
      </c>
      <c r="L85" s="392"/>
      <c r="M85" s="348"/>
      <c r="N85" s="348"/>
      <c r="O85" s="348"/>
      <c r="P85" s="348"/>
      <c r="Q85" s="325">
        <f>SUM(Q15:Q84)</f>
        <v>30533639.389999993</v>
      </c>
      <c r="R85" s="393"/>
      <c r="S85" s="394"/>
      <c r="T85" s="334">
        <f>SUM(T15:T84)</f>
        <v>18910385.830000002</v>
      </c>
    </row>
    <row r="86" spans="2:20" s="124" customFormat="1" ht="200.25" customHeight="1" x14ac:dyDescent="0.2">
      <c r="B86" s="381"/>
      <c r="C86" s="382"/>
      <c r="D86" s="387"/>
      <c r="E86" s="127" t="s">
        <v>2258</v>
      </c>
      <c r="F86" s="341" t="s">
        <v>2259</v>
      </c>
      <c r="G86" s="134" t="s">
        <v>725</v>
      </c>
      <c r="H86" s="75" t="s">
        <v>2263</v>
      </c>
      <c r="I86" s="127" t="s">
        <v>2260</v>
      </c>
      <c r="J86" s="341" t="s">
        <v>321</v>
      </c>
      <c r="K86" s="341" t="s">
        <v>322</v>
      </c>
      <c r="L86" s="75" t="s">
        <v>2789</v>
      </c>
      <c r="M86" s="127" t="s">
        <v>13</v>
      </c>
      <c r="N86" s="125">
        <v>43579</v>
      </c>
      <c r="O86" s="125">
        <v>43318</v>
      </c>
      <c r="P86" s="125">
        <v>44561</v>
      </c>
      <c r="Q86" s="62">
        <v>6645515.4199999999</v>
      </c>
      <c r="R86" s="44">
        <v>0.7</v>
      </c>
      <c r="S86" s="62" t="s">
        <v>228</v>
      </c>
      <c r="T86" s="62">
        <v>4651861</v>
      </c>
    </row>
    <row r="87" spans="2:20" s="124" customFormat="1" ht="174.75" customHeight="1" x14ac:dyDescent="0.2">
      <c r="B87" s="381"/>
      <c r="C87" s="382"/>
      <c r="D87" s="388"/>
      <c r="E87" s="424" t="s">
        <v>525</v>
      </c>
      <c r="F87" s="335" t="s">
        <v>1431</v>
      </c>
      <c r="G87" s="57" t="s">
        <v>725</v>
      </c>
      <c r="H87" s="151" t="s">
        <v>316</v>
      </c>
      <c r="I87" s="326" t="s">
        <v>484</v>
      </c>
      <c r="J87" s="335" t="s">
        <v>321</v>
      </c>
      <c r="K87" s="335" t="s">
        <v>322</v>
      </c>
      <c r="L87" s="151" t="s">
        <v>1155</v>
      </c>
      <c r="M87" s="314" t="s">
        <v>13</v>
      </c>
      <c r="N87" s="203">
        <v>42496</v>
      </c>
      <c r="O87" s="203">
        <v>42597</v>
      </c>
      <c r="P87" s="203">
        <v>43465</v>
      </c>
      <c r="Q87" s="77">
        <v>552155.80000000005</v>
      </c>
      <c r="R87" s="44">
        <v>0.7</v>
      </c>
      <c r="S87" s="43" t="s">
        <v>228</v>
      </c>
      <c r="T87" s="43">
        <v>386509.06</v>
      </c>
    </row>
    <row r="88" spans="2:20" s="124" customFormat="1" ht="174.75" customHeight="1" x14ac:dyDescent="0.2">
      <c r="B88" s="381"/>
      <c r="C88" s="382"/>
      <c r="D88" s="388"/>
      <c r="E88" s="425"/>
      <c r="F88" s="332" t="s">
        <v>1432</v>
      </c>
      <c r="G88" s="130" t="s">
        <v>725</v>
      </c>
      <c r="H88" s="70" t="s">
        <v>1130</v>
      </c>
      <c r="I88" s="186" t="s">
        <v>1131</v>
      </c>
      <c r="J88" s="332" t="s">
        <v>321</v>
      </c>
      <c r="K88" s="332" t="s">
        <v>322</v>
      </c>
      <c r="L88" s="70" t="s">
        <v>3866</v>
      </c>
      <c r="M88" s="330" t="s">
        <v>13</v>
      </c>
      <c r="N88" s="203">
        <v>42957</v>
      </c>
      <c r="O88" s="203">
        <v>43054</v>
      </c>
      <c r="P88" s="203">
        <v>43783</v>
      </c>
      <c r="Q88" s="78">
        <v>400037.14</v>
      </c>
      <c r="R88" s="29">
        <v>0.7</v>
      </c>
      <c r="S88" s="28" t="s">
        <v>228</v>
      </c>
      <c r="T88" s="28">
        <v>280026</v>
      </c>
    </row>
    <row r="89" spans="2:20" s="124" customFormat="1" ht="174.75" customHeight="1" x14ac:dyDescent="0.2">
      <c r="B89" s="381"/>
      <c r="C89" s="382"/>
      <c r="D89" s="388"/>
      <c r="E89" s="425"/>
      <c r="F89" s="332" t="s">
        <v>1432</v>
      </c>
      <c r="G89" s="89" t="s">
        <v>968</v>
      </c>
      <c r="H89" s="70" t="s">
        <v>1132</v>
      </c>
      <c r="I89" s="186" t="s">
        <v>1133</v>
      </c>
      <c r="J89" s="332" t="s">
        <v>321</v>
      </c>
      <c r="K89" s="332" t="s">
        <v>322</v>
      </c>
      <c r="L89" s="70" t="s">
        <v>1156</v>
      </c>
      <c r="M89" s="330" t="s">
        <v>22</v>
      </c>
      <c r="N89" s="203">
        <v>42957</v>
      </c>
      <c r="O89" s="203">
        <v>43040</v>
      </c>
      <c r="P89" s="203">
        <v>43769</v>
      </c>
      <c r="Q89" s="78">
        <v>174104.97</v>
      </c>
      <c r="R89" s="29">
        <v>0.7</v>
      </c>
      <c r="S89" s="28" t="s">
        <v>228</v>
      </c>
      <c r="T89" s="28">
        <v>121873.48</v>
      </c>
    </row>
    <row r="90" spans="2:20" s="124" customFormat="1" ht="174.75" customHeight="1" x14ac:dyDescent="0.2">
      <c r="B90" s="381"/>
      <c r="C90" s="382"/>
      <c r="D90" s="388"/>
      <c r="E90" s="425"/>
      <c r="F90" s="332" t="s">
        <v>1432</v>
      </c>
      <c r="G90" s="89" t="s">
        <v>998</v>
      </c>
      <c r="H90" s="70" t="s">
        <v>3867</v>
      </c>
      <c r="I90" s="186" t="s">
        <v>1134</v>
      </c>
      <c r="J90" s="332" t="s">
        <v>321</v>
      </c>
      <c r="K90" s="332" t="s">
        <v>322</v>
      </c>
      <c r="L90" s="70" t="s">
        <v>1157</v>
      </c>
      <c r="M90" s="330" t="s">
        <v>15</v>
      </c>
      <c r="N90" s="203">
        <v>42957</v>
      </c>
      <c r="O90" s="203">
        <v>43009</v>
      </c>
      <c r="P90" s="203">
        <v>44012</v>
      </c>
      <c r="Q90" s="78">
        <v>189457.42</v>
      </c>
      <c r="R90" s="29">
        <v>0.7</v>
      </c>
      <c r="S90" s="28" t="s">
        <v>228</v>
      </c>
      <c r="T90" s="28">
        <v>132620.19</v>
      </c>
    </row>
    <row r="91" spans="2:20" s="22" customFormat="1" ht="174.75" customHeight="1" x14ac:dyDescent="0.2">
      <c r="B91" s="381"/>
      <c r="C91" s="382"/>
      <c r="D91" s="388"/>
      <c r="E91" s="425"/>
      <c r="F91" s="332" t="s">
        <v>4795</v>
      </c>
      <c r="G91" s="89" t="s">
        <v>725</v>
      </c>
      <c r="H91" s="70" t="s">
        <v>4796</v>
      </c>
      <c r="I91" s="186" t="s">
        <v>4792</v>
      </c>
      <c r="J91" s="332" t="s">
        <v>321</v>
      </c>
      <c r="K91" s="332" t="s">
        <v>322</v>
      </c>
      <c r="L91" s="70" t="s">
        <v>4797</v>
      </c>
      <c r="M91" s="330" t="s">
        <v>13</v>
      </c>
      <c r="N91" s="203">
        <v>44167</v>
      </c>
      <c r="O91" s="203">
        <v>44200</v>
      </c>
      <c r="P91" s="203">
        <v>44929</v>
      </c>
      <c r="Q91" s="78">
        <v>452322.92</v>
      </c>
      <c r="R91" s="29">
        <v>0.7</v>
      </c>
      <c r="S91" s="28" t="s">
        <v>228</v>
      </c>
      <c r="T91" s="28">
        <v>316626.03999999998</v>
      </c>
    </row>
    <row r="92" spans="2:20" s="22" customFormat="1" ht="174.75" customHeight="1" x14ac:dyDescent="0.2">
      <c r="B92" s="381"/>
      <c r="C92" s="382"/>
      <c r="D92" s="388"/>
      <c r="E92" s="425"/>
      <c r="F92" s="332" t="s">
        <v>5532</v>
      </c>
      <c r="G92" s="89" t="s">
        <v>5290</v>
      </c>
      <c r="H92" s="70" t="s">
        <v>5533</v>
      </c>
      <c r="I92" s="186" t="s">
        <v>5531</v>
      </c>
      <c r="J92" s="332" t="s">
        <v>321</v>
      </c>
      <c r="K92" s="332" t="s">
        <v>322</v>
      </c>
      <c r="L92" s="70" t="s">
        <v>5534</v>
      </c>
      <c r="M92" s="330" t="s">
        <v>13</v>
      </c>
      <c r="N92" s="179">
        <v>44447</v>
      </c>
      <c r="O92" s="203">
        <v>44317</v>
      </c>
      <c r="P92" s="203">
        <v>44742</v>
      </c>
      <c r="Q92" s="78">
        <v>584049.46</v>
      </c>
      <c r="R92" s="29">
        <v>0.85</v>
      </c>
      <c r="S92" s="28" t="s">
        <v>228</v>
      </c>
      <c r="T92" s="28">
        <v>496442.04</v>
      </c>
    </row>
    <row r="93" spans="2:20" s="124" customFormat="1" ht="90" customHeight="1" x14ac:dyDescent="0.2">
      <c r="B93" s="381"/>
      <c r="C93" s="382"/>
      <c r="D93" s="388"/>
      <c r="E93" s="425"/>
      <c r="F93" s="332" t="s">
        <v>1433</v>
      </c>
      <c r="G93" s="89" t="s">
        <v>1862</v>
      </c>
      <c r="H93" s="70" t="s">
        <v>2522</v>
      </c>
      <c r="I93" s="329" t="s">
        <v>230</v>
      </c>
      <c r="J93" s="332" t="s">
        <v>321</v>
      </c>
      <c r="K93" s="332" t="s">
        <v>322</v>
      </c>
      <c r="L93" s="70" t="s">
        <v>3869</v>
      </c>
      <c r="M93" s="330" t="s">
        <v>4120</v>
      </c>
      <c r="N93" s="203">
        <v>42426</v>
      </c>
      <c r="O93" s="203">
        <v>42370</v>
      </c>
      <c r="P93" s="203">
        <v>43404</v>
      </c>
      <c r="Q93" s="78">
        <v>560306.02</v>
      </c>
      <c r="R93" s="29">
        <v>0.74</v>
      </c>
      <c r="S93" s="28" t="s">
        <v>228</v>
      </c>
      <c r="T93" s="28">
        <v>416345.91</v>
      </c>
    </row>
    <row r="94" spans="2:20" s="124" customFormat="1" ht="90" customHeight="1" x14ac:dyDescent="0.2">
      <c r="B94" s="381"/>
      <c r="C94" s="382"/>
      <c r="D94" s="388"/>
      <c r="E94" s="425"/>
      <c r="F94" s="332" t="s">
        <v>1433</v>
      </c>
      <c r="G94" s="89" t="s">
        <v>1001</v>
      </c>
      <c r="H94" s="70" t="s">
        <v>3868</v>
      </c>
      <c r="I94" s="329" t="s">
        <v>190</v>
      </c>
      <c r="J94" s="332" t="s">
        <v>321</v>
      </c>
      <c r="K94" s="332" t="s">
        <v>322</v>
      </c>
      <c r="L94" s="70" t="s">
        <v>3868</v>
      </c>
      <c r="M94" s="330" t="s">
        <v>4121</v>
      </c>
      <c r="N94" s="203">
        <v>42305</v>
      </c>
      <c r="O94" s="203">
        <v>42278</v>
      </c>
      <c r="P94" s="203">
        <v>43465</v>
      </c>
      <c r="Q94" s="78">
        <v>577018.68999999994</v>
      </c>
      <c r="R94" s="29">
        <v>0.74332853932339704</v>
      </c>
      <c r="S94" s="28" t="s">
        <v>228</v>
      </c>
      <c r="T94" s="28">
        <v>428914.46</v>
      </c>
    </row>
    <row r="95" spans="2:20" s="124" customFormat="1" ht="90" customHeight="1" x14ac:dyDescent="0.2">
      <c r="B95" s="381"/>
      <c r="C95" s="382"/>
      <c r="D95" s="388"/>
      <c r="E95" s="425"/>
      <c r="F95" s="332" t="s">
        <v>1434</v>
      </c>
      <c r="G95" s="89" t="s">
        <v>1002</v>
      </c>
      <c r="H95" s="70" t="s">
        <v>201</v>
      </c>
      <c r="I95" s="329" t="s">
        <v>202</v>
      </c>
      <c r="J95" s="332" t="s">
        <v>321</v>
      </c>
      <c r="K95" s="332" t="s">
        <v>322</v>
      </c>
      <c r="L95" s="70" t="s">
        <v>201</v>
      </c>
      <c r="M95" s="330" t="s">
        <v>13</v>
      </c>
      <c r="N95" s="203">
        <v>42320</v>
      </c>
      <c r="O95" s="203">
        <v>42212</v>
      </c>
      <c r="P95" s="203">
        <v>42576</v>
      </c>
      <c r="Q95" s="78">
        <v>19912</v>
      </c>
      <c r="R95" s="29">
        <v>0.75</v>
      </c>
      <c r="S95" s="28" t="s">
        <v>228</v>
      </c>
      <c r="T95" s="28">
        <v>14934</v>
      </c>
    </row>
    <row r="96" spans="2:20" s="124" customFormat="1" ht="103.5" customHeight="1" x14ac:dyDescent="0.2">
      <c r="B96" s="381"/>
      <c r="C96" s="382"/>
      <c r="D96" s="388"/>
      <c r="E96" s="425"/>
      <c r="F96" s="332" t="s">
        <v>1434</v>
      </c>
      <c r="G96" s="89" t="s">
        <v>1003</v>
      </c>
      <c r="H96" s="70" t="s">
        <v>192</v>
      </c>
      <c r="I96" s="329" t="s">
        <v>191</v>
      </c>
      <c r="J96" s="332" t="s">
        <v>321</v>
      </c>
      <c r="K96" s="332" t="s">
        <v>322</v>
      </c>
      <c r="L96" s="70" t="s">
        <v>192</v>
      </c>
      <c r="M96" s="330" t="s">
        <v>13</v>
      </c>
      <c r="N96" s="203">
        <v>42305</v>
      </c>
      <c r="O96" s="203">
        <v>42328</v>
      </c>
      <c r="P96" s="203">
        <v>42693</v>
      </c>
      <c r="Q96" s="78">
        <v>20000</v>
      </c>
      <c r="R96" s="29">
        <v>0.75</v>
      </c>
      <c r="S96" s="28" t="s">
        <v>228</v>
      </c>
      <c r="T96" s="28">
        <v>15000</v>
      </c>
    </row>
    <row r="97" spans="2:20" s="124" customFormat="1" ht="133.5" customHeight="1" x14ac:dyDescent="0.2">
      <c r="B97" s="381"/>
      <c r="C97" s="382"/>
      <c r="D97" s="388"/>
      <c r="E97" s="425"/>
      <c r="F97" s="332" t="s">
        <v>1434</v>
      </c>
      <c r="G97" s="89" t="s">
        <v>1004</v>
      </c>
      <c r="H97" s="70" t="s">
        <v>189</v>
      </c>
      <c r="I97" s="329" t="s">
        <v>188</v>
      </c>
      <c r="J97" s="332" t="s">
        <v>321</v>
      </c>
      <c r="K97" s="332" t="s">
        <v>322</v>
      </c>
      <c r="L97" s="70" t="s">
        <v>189</v>
      </c>
      <c r="M97" s="330" t="s">
        <v>22</v>
      </c>
      <c r="N97" s="203">
        <v>42305</v>
      </c>
      <c r="O97" s="203">
        <v>42340</v>
      </c>
      <c r="P97" s="203">
        <v>42705</v>
      </c>
      <c r="Q97" s="78">
        <v>19500</v>
      </c>
      <c r="R97" s="29">
        <v>0.75</v>
      </c>
      <c r="S97" s="28" t="s">
        <v>228</v>
      </c>
      <c r="T97" s="28">
        <v>14625</v>
      </c>
    </row>
    <row r="98" spans="2:20" s="124" customFormat="1" ht="90" customHeight="1" x14ac:dyDescent="0.2">
      <c r="B98" s="381"/>
      <c r="C98" s="382"/>
      <c r="D98" s="388"/>
      <c r="E98" s="425"/>
      <c r="F98" s="332" t="s">
        <v>1434</v>
      </c>
      <c r="G98" s="89" t="s">
        <v>1984</v>
      </c>
      <c r="H98" s="70" t="s">
        <v>3870</v>
      </c>
      <c r="I98" s="329" t="s">
        <v>187</v>
      </c>
      <c r="J98" s="332" t="s">
        <v>321</v>
      </c>
      <c r="K98" s="332" t="s">
        <v>322</v>
      </c>
      <c r="L98" s="70" t="s">
        <v>3870</v>
      </c>
      <c r="M98" s="330" t="s">
        <v>16</v>
      </c>
      <c r="N98" s="203">
        <v>42305</v>
      </c>
      <c r="O98" s="203">
        <v>42354</v>
      </c>
      <c r="P98" s="203">
        <v>42726</v>
      </c>
      <c r="Q98" s="78">
        <v>19641.599999999999</v>
      </c>
      <c r="R98" s="29">
        <v>0.75000025028457362</v>
      </c>
      <c r="S98" s="28" t="s">
        <v>228</v>
      </c>
      <c r="T98" s="28">
        <v>14731.2</v>
      </c>
    </row>
    <row r="99" spans="2:20" s="124" customFormat="1" ht="90" customHeight="1" x14ac:dyDescent="0.2">
      <c r="B99" s="381"/>
      <c r="C99" s="382"/>
      <c r="D99" s="388"/>
      <c r="E99" s="425"/>
      <c r="F99" s="332" t="s">
        <v>1435</v>
      </c>
      <c r="G99" s="89" t="s">
        <v>1001</v>
      </c>
      <c r="H99" s="70" t="s">
        <v>3871</v>
      </c>
      <c r="I99" s="329" t="s">
        <v>314</v>
      </c>
      <c r="J99" s="332" t="s">
        <v>321</v>
      </c>
      <c r="K99" s="332" t="s">
        <v>322</v>
      </c>
      <c r="L99" s="70" t="s">
        <v>3871</v>
      </c>
      <c r="M99" s="330" t="s">
        <v>15</v>
      </c>
      <c r="N99" s="203">
        <v>42499</v>
      </c>
      <c r="O99" s="203">
        <v>42278</v>
      </c>
      <c r="P99" s="203">
        <v>43039</v>
      </c>
      <c r="Q99" s="78">
        <v>323949.14</v>
      </c>
      <c r="R99" s="29">
        <v>0.78015332900713974</v>
      </c>
      <c r="S99" s="28" t="s">
        <v>228</v>
      </c>
      <c r="T99" s="28">
        <v>252730</v>
      </c>
    </row>
    <row r="100" spans="2:20" s="124" customFormat="1" ht="117" customHeight="1" x14ac:dyDescent="0.2">
      <c r="B100" s="381"/>
      <c r="C100" s="382"/>
      <c r="D100" s="388"/>
      <c r="E100" s="425"/>
      <c r="F100" s="332" t="s">
        <v>1434</v>
      </c>
      <c r="G100" s="89" t="s">
        <v>1005</v>
      </c>
      <c r="H100" s="70" t="s">
        <v>186</v>
      </c>
      <c r="I100" s="329" t="s">
        <v>185</v>
      </c>
      <c r="J100" s="332" t="s">
        <v>321</v>
      </c>
      <c r="K100" s="332" t="s">
        <v>322</v>
      </c>
      <c r="L100" s="70" t="s">
        <v>186</v>
      </c>
      <c r="M100" s="330" t="s">
        <v>13</v>
      </c>
      <c r="N100" s="203">
        <v>42305</v>
      </c>
      <c r="O100" s="203">
        <v>42340</v>
      </c>
      <c r="P100" s="203">
        <v>42705</v>
      </c>
      <c r="Q100" s="78">
        <v>19500</v>
      </c>
      <c r="R100" s="29">
        <v>0.75</v>
      </c>
      <c r="S100" s="28" t="s">
        <v>228</v>
      </c>
      <c r="T100" s="28">
        <v>14625</v>
      </c>
    </row>
    <row r="101" spans="2:20" s="124" customFormat="1" ht="164.25" customHeight="1" x14ac:dyDescent="0.2">
      <c r="B101" s="381"/>
      <c r="C101" s="382"/>
      <c r="D101" s="388"/>
      <c r="E101" s="425"/>
      <c r="F101" s="332" t="s">
        <v>1435</v>
      </c>
      <c r="G101" s="89" t="s">
        <v>2051</v>
      </c>
      <c r="H101" s="70" t="s">
        <v>3872</v>
      </c>
      <c r="I101" s="329" t="s">
        <v>315</v>
      </c>
      <c r="J101" s="332" t="s">
        <v>321</v>
      </c>
      <c r="K101" s="332" t="s">
        <v>322</v>
      </c>
      <c r="L101" s="70" t="s">
        <v>3872</v>
      </c>
      <c r="M101" s="330" t="s">
        <v>13</v>
      </c>
      <c r="N101" s="203">
        <v>42499</v>
      </c>
      <c r="O101" s="203">
        <v>42460</v>
      </c>
      <c r="P101" s="203">
        <v>43465</v>
      </c>
      <c r="Q101" s="78">
        <v>615018.42000000004</v>
      </c>
      <c r="R101" s="29">
        <v>0.77574583863683289</v>
      </c>
      <c r="S101" s="28" t="s">
        <v>228</v>
      </c>
      <c r="T101" s="28">
        <v>477097.98</v>
      </c>
    </row>
    <row r="102" spans="2:20" s="124" customFormat="1" ht="90" customHeight="1" x14ac:dyDescent="0.2">
      <c r="B102" s="381"/>
      <c r="C102" s="382"/>
      <c r="D102" s="388"/>
      <c r="E102" s="425"/>
      <c r="F102" s="332" t="s">
        <v>1435</v>
      </c>
      <c r="G102" s="89" t="s">
        <v>1985</v>
      </c>
      <c r="H102" s="70" t="s">
        <v>3873</v>
      </c>
      <c r="I102" s="329" t="s">
        <v>349</v>
      </c>
      <c r="J102" s="332" t="s">
        <v>321</v>
      </c>
      <c r="K102" s="332" t="s">
        <v>322</v>
      </c>
      <c r="L102" s="70" t="s">
        <v>3873</v>
      </c>
      <c r="M102" s="330" t="s">
        <v>4122</v>
      </c>
      <c r="N102" s="203">
        <v>42514</v>
      </c>
      <c r="O102" s="203">
        <v>42461</v>
      </c>
      <c r="P102" s="203">
        <v>43282</v>
      </c>
      <c r="Q102" s="78">
        <v>361282.38</v>
      </c>
      <c r="R102" s="29">
        <v>0.81610592246430613</v>
      </c>
      <c r="S102" s="28" t="s">
        <v>228</v>
      </c>
      <c r="T102" s="28">
        <v>294844.69</v>
      </c>
    </row>
    <row r="103" spans="2:20" s="124" customFormat="1" ht="90" customHeight="1" x14ac:dyDescent="0.2">
      <c r="B103" s="381"/>
      <c r="C103" s="382"/>
      <c r="D103" s="388"/>
      <c r="E103" s="425"/>
      <c r="F103" s="332" t="s">
        <v>1434</v>
      </c>
      <c r="G103" s="89" t="s">
        <v>1986</v>
      </c>
      <c r="H103" s="70" t="s">
        <v>184</v>
      </c>
      <c r="I103" s="329" t="s">
        <v>183</v>
      </c>
      <c r="J103" s="332" t="s">
        <v>321</v>
      </c>
      <c r="K103" s="332" t="s">
        <v>322</v>
      </c>
      <c r="L103" s="70" t="s">
        <v>184</v>
      </c>
      <c r="M103" s="330" t="s">
        <v>13</v>
      </c>
      <c r="N103" s="203">
        <v>42305</v>
      </c>
      <c r="O103" s="203">
        <v>42319</v>
      </c>
      <c r="P103" s="203">
        <v>42684</v>
      </c>
      <c r="Q103" s="78">
        <v>20000</v>
      </c>
      <c r="R103" s="29">
        <v>0.75</v>
      </c>
      <c r="S103" s="28" t="s">
        <v>228</v>
      </c>
      <c r="T103" s="28">
        <v>15000</v>
      </c>
    </row>
    <row r="104" spans="2:20" s="124" customFormat="1" ht="90" customHeight="1" x14ac:dyDescent="0.2">
      <c r="B104" s="381"/>
      <c r="C104" s="382"/>
      <c r="D104" s="388"/>
      <c r="E104" s="425"/>
      <c r="F104" s="332" t="s">
        <v>1434</v>
      </c>
      <c r="G104" s="89" t="s">
        <v>1987</v>
      </c>
      <c r="H104" s="70" t="s">
        <v>182</v>
      </c>
      <c r="I104" s="329" t="s">
        <v>181</v>
      </c>
      <c r="J104" s="332" t="s">
        <v>321</v>
      </c>
      <c r="K104" s="332" t="s">
        <v>322</v>
      </c>
      <c r="L104" s="70" t="s">
        <v>182</v>
      </c>
      <c r="M104" s="330" t="s">
        <v>1</v>
      </c>
      <c r="N104" s="203">
        <v>42305</v>
      </c>
      <c r="O104" s="203">
        <v>42350</v>
      </c>
      <c r="P104" s="203">
        <v>42715</v>
      </c>
      <c r="Q104" s="78">
        <v>19207.43</v>
      </c>
      <c r="R104" s="29">
        <v>0.74999986984203504</v>
      </c>
      <c r="S104" s="28" t="s">
        <v>228</v>
      </c>
      <c r="T104" s="28">
        <v>14405.57</v>
      </c>
    </row>
    <row r="105" spans="2:20" s="124" customFormat="1" ht="90" customHeight="1" x14ac:dyDescent="0.2">
      <c r="B105" s="381"/>
      <c r="C105" s="382"/>
      <c r="D105" s="388"/>
      <c r="E105" s="425"/>
      <c r="F105" s="332" t="s">
        <v>1434</v>
      </c>
      <c r="G105" s="89" t="s">
        <v>1006</v>
      </c>
      <c r="H105" s="70" t="s">
        <v>208</v>
      </c>
      <c r="I105" s="329" t="s">
        <v>209</v>
      </c>
      <c r="J105" s="332" t="s">
        <v>321</v>
      </c>
      <c r="K105" s="332" t="s">
        <v>322</v>
      </c>
      <c r="L105" s="70" t="s">
        <v>208</v>
      </c>
      <c r="M105" s="330" t="s">
        <v>30</v>
      </c>
      <c r="N105" s="203">
        <v>42373</v>
      </c>
      <c r="O105" s="203">
        <v>42396</v>
      </c>
      <c r="P105" s="203">
        <v>42761</v>
      </c>
      <c r="Q105" s="78">
        <v>20000</v>
      </c>
      <c r="R105" s="29">
        <v>0.75</v>
      </c>
      <c r="S105" s="28" t="s">
        <v>228</v>
      </c>
      <c r="T105" s="28">
        <v>15000</v>
      </c>
    </row>
    <row r="106" spans="2:20" s="124" customFormat="1" ht="120.75" customHeight="1" x14ac:dyDescent="0.2">
      <c r="B106" s="381"/>
      <c r="C106" s="382"/>
      <c r="D106" s="388"/>
      <c r="E106" s="425"/>
      <c r="F106" s="332" t="s">
        <v>1434</v>
      </c>
      <c r="G106" s="89" t="s">
        <v>1988</v>
      </c>
      <c r="H106" s="70" t="s">
        <v>210</v>
      </c>
      <c r="I106" s="329" t="s">
        <v>211</v>
      </c>
      <c r="J106" s="332" t="s">
        <v>321</v>
      </c>
      <c r="K106" s="332" t="s">
        <v>322</v>
      </c>
      <c r="L106" s="70" t="s">
        <v>210</v>
      </c>
      <c r="M106" s="330" t="s">
        <v>7</v>
      </c>
      <c r="N106" s="203">
        <v>42373</v>
      </c>
      <c r="O106" s="203">
        <v>42382</v>
      </c>
      <c r="P106" s="203">
        <v>42747</v>
      </c>
      <c r="Q106" s="78">
        <v>20000</v>
      </c>
      <c r="R106" s="29">
        <v>0.75</v>
      </c>
      <c r="S106" s="28" t="s">
        <v>228</v>
      </c>
      <c r="T106" s="28">
        <v>15000</v>
      </c>
    </row>
    <row r="107" spans="2:20" s="124" customFormat="1" ht="90" customHeight="1" x14ac:dyDescent="0.2">
      <c r="B107" s="381"/>
      <c r="C107" s="382"/>
      <c r="D107" s="388"/>
      <c r="E107" s="425"/>
      <c r="F107" s="332" t="s">
        <v>1434</v>
      </c>
      <c r="G107" s="89" t="s">
        <v>1989</v>
      </c>
      <c r="H107" s="70" t="s">
        <v>212</v>
      </c>
      <c r="I107" s="329" t="s">
        <v>213</v>
      </c>
      <c r="J107" s="332" t="s">
        <v>321</v>
      </c>
      <c r="K107" s="332" t="s">
        <v>322</v>
      </c>
      <c r="L107" s="70" t="s">
        <v>212</v>
      </c>
      <c r="M107" s="330" t="s">
        <v>55</v>
      </c>
      <c r="N107" s="203">
        <v>42373</v>
      </c>
      <c r="O107" s="203">
        <v>42381</v>
      </c>
      <c r="P107" s="203">
        <v>42746</v>
      </c>
      <c r="Q107" s="78">
        <v>19800</v>
      </c>
      <c r="R107" s="29">
        <v>0.75</v>
      </c>
      <c r="S107" s="28" t="s">
        <v>228</v>
      </c>
      <c r="T107" s="28">
        <v>14850</v>
      </c>
    </row>
    <row r="108" spans="2:20" s="124" customFormat="1" ht="90" customHeight="1" x14ac:dyDescent="0.2">
      <c r="B108" s="381"/>
      <c r="C108" s="382"/>
      <c r="D108" s="388"/>
      <c r="E108" s="425"/>
      <c r="F108" s="332" t="s">
        <v>1434</v>
      </c>
      <c r="G108" s="89" t="s">
        <v>1007</v>
      </c>
      <c r="H108" s="70" t="s">
        <v>214</v>
      </c>
      <c r="I108" s="329" t="s">
        <v>215</v>
      </c>
      <c r="J108" s="332" t="s">
        <v>321</v>
      </c>
      <c r="K108" s="332" t="s">
        <v>322</v>
      </c>
      <c r="L108" s="70" t="s">
        <v>214</v>
      </c>
      <c r="M108" s="330" t="s">
        <v>22</v>
      </c>
      <c r="N108" s="203">
        <v>42373</v>
      </c>
      <c r="O108" s="203">
        <v>42404</v>
      </c>
      <c r="P108" s="203">
        <v>42825</v>
      </c>
      <c r="Q108" s="78">
        <v>19635.36</v>
      </c>
      <c r="R108" s="29">
        <v>0.75000025082295008</v>
      </c>
      <c r="S108" s="28" t="s">
        <v>228</v>
      </c>
      <c r="T108" s="28">
        <v>14726.52</v>
      </c>
    </row>
    <row r="109" spans="2:20" s="124" customFormat="1" ht="90" customHeight="1" x14ac:dyDescent="0.2">
      <c r="B109" s="381"/>
      <c r="C109" s="382"/>
      <c r="D109" s="388"/>
      <c r="E109" s="425"/>
      <c r="F109" s="332" t="s">
        <v>1434</v>
      </c>
      <c r="G109" s="89" t="s">
        <v>1008</v>
      </c>
      <c r="H109" s="70" t="s">
        <v>312</v>
      </c>
      <c r="I109" s="329" t="s">
        <v>313</v>
      </c>
      <c r="J109" s="332" t="s">
        <v>321</v>
      </c>
      <c r="K109" s="332" t="s">
        <v>322</v>
      </c>
      <c r="L109" s="70" t="s">
        <v>312</v>
      </c>
      <c r="M109" s="330" t="s">
        <v>15</v>
      </c>
      <c r="N109" s="203">
        <v>42472</v>
      </c>
      <c r="O109" s="203">
        <v>42509</v>
      </c>
      <c r="P109" s="203">
        <v>42873</v>
      </c>
      <c r="Q109" s="78">
        <v>20000</v>
      </c>
      <c r="R109" s="29">
        <v>0.75</v>
      </c>
      <c r="S109" s="28" t="s">
        <v>228</v>
      </c>
      <c r="T109" s="28">
        <v>15000</v>
      </c>
    </row>
    <row r="110" spans="2:20" s="124" customFormat="1" ht="90" customHeight="1" x14ac:dyDescent="0.2">
      <c r="B110" s="381"/>
      <c r="C110" s="382"/>
      <c r="D110" s="388"/>
      <c r="E110" s="425"/>
      <c r="F110" s="332" t="s">
        <v>1434</v>
      </c>
      <c r="G110" s="89" t="s">
        <v>1009</v>
      </c>
      <c r="H110" s="70" t="s">
        <v>233</v>
      </c>
      <c r="I110" s="329" t="s">
        <v>234</v>
      </c>
      <c r="J110" s="332" t="s">
        <v>321</v>
      </c>
      <c r="K110" s="332" t="s">
        <v>322</v>
      </c>
      <c r="L110" s="70" t="s">
        <v>233</v>
      </c>
      <c r="M110" s="330" t="s">
        <v>13</v>
      </c>
      <c r="N110" s="203">
        <v>42433</v>
      </c>
      <c r="O110" s="203">
        <v>42469</v>
      </c>
      <c r="P110" s="203">
        <v>42833</v>
      </c>
      <c r="Q110" s="78">
        <v>20000</v>
      </c>
      <c r="R110" s="29">
        <v>0.75</v>
      </c>
      <c r="S110" s="28" t="s">
        <v>228</v>
      </c>
      <c r="T110" s="28">
        <v>15000</v>
      </c>
    </row>
    <row r="111" spans="2:20" s="124" customFormat="1" ht="90" customHeight="1" x14ac:dyDescent="0.2">
      <c r="B111" s="381"/>
      <c r="C111" s="382"/>
      <c r="D111" s="388"/>
      <c r="E111" s="425"/>
      <c r="F111" s="332" t="s">
        <v>1434</v>
      </c>
      <c r="G111" s="89" t="s">
        <v>1010</v>
      </c>
      <c r="H111" s="70" t="s">
        <v>231</v>
      </c>
      <c r="I111" s="329" t="s">
        <v>232</v>
      </c>
      <c r="J111" s="332" t="s">
        <v>321</v>
      </c>
      <c r="K111" s="332" t="s">
        <v>322</v>
      </c>
      <c r="L111" s="70" t="s">
        <v>231</v>
      </c>
      <c r="M111" s="330" t="s">
        <v>10</v>
      </c>
      <c r="N111" s="203">
        <v>42433</v>
      </c>
      <c r="O111" s="203">
        <v>42451</v>
      </c>
      <c r="P111" s="203">
        <v>42815</v>
      </c>
      <c r="Q111" s="78">
        <v>15000</v>
      </c>
      <c r="R111" s="29">
        <v>0.75</v>
      </c>
      <c r="S111" s="28" t="s">
        <v>228</v>
      </c>
      <c r="T111" s="28">
        <v>11250</v>
      </c>
    </row>
    <row r="112" spans="2:20" s="124" customFormat="1" ht="122.25" customHeight="1" x14ac:dyDescent="0.2">
      <c r="B112" s="381"/>
      <c r="C112" s="382"/>
      <c r="D112" s="388"/>
      <c r="E112" s="425"/>
      <c r="F112" s="332" t="s">
        <v>1434</v>
      </c>
      <c r="G112" s="89" t="s">
        <v>1990</v>
      </c>
      <c r="H112" s="70" t="s">
        <v>343</v>
      </c>
      <c r="I112" s="329" t="s">
        <v>344</v>
      </c>
      <c r="J112" s="332" t="s">
        <v>321</v>
      </c>
      <c r="K112" s="332" t="s">
        <v>322</v>
      </c>
      <c r="L112" s="70" t="s">
        <v>343</v>
      </c>
      <c r="M112" s="330" t="s">
        <v>13</v>
      </c>
      <c r="N112" s="203">
        <v>42520</v>
      </c>
      <c r="O112" s="203">
        <v>42551</v>
      </c>
      <c r="P112" s="203">
        <v>42915</v>
      </c>
      <c r="Q112" s="78">
        <v>20000</v>
      </c>
      <c r="R112" s="29">
        <v>0.75</v>
      </c>
      <c r="S112" s="28" t="s">
        <v>228</v>
      </c>
      <c r="T112" s="28">
        <v>15000</v>
      </c>
    </row>
    <row r="113" spans="2:20" s="124" customFormat="1" ht="90" customHeight="1" x14ac:dyDescent="0.2">
      <c r="B113" s="381"/>
      <c r="C113" s="382"/>
      <c r="D113" s="388"/>
      <c r="E113" s="425"/>
      <c r="F113" s="332" t="s">
        <v>1436</v>
      </c>
      <c r="G113" s="89" t="s">
        <v>1011</v>
      </c>
      <c r="H113" s="70" t="s">
        <v>756</v>
      </c>
      <c r="I113" s="329" t="s">
        <v>757</v>
      </c>
      <c r="J113" s="332" t="s">
        <v>321</v>
      </c>
      <c r="K113" s="332" t="s">
        <v>322</v>
      </c>
      <c r="L113" s="70" t="s">
        <v>756</v>
      </c>
      <c r="M113" s="330" t="s">
        <v>4106</v>
      </c>
      <c r="N113" s="203">
        <v>42775</v>
      </c>
      <c r="O113" s="203">
        <v>42445</v>
      </c>
      <c r="P113" s="203">
        <v>43646</v>
      </c>
      <c r="Q113" s="78">
        <v>186263.61</v>
      </c>
      <c r="R113" s="29">
        <v>0.62</v>
      </c>
      <c r="S113" s="28" t="s">
        <v>228</v>
      </c>
      <c r="T113" s="28">
        <v>115483.44</v>
      </c>
    </row>
    <row r="114" spans="2:20" s="124" customFormat="1" ht="90" customHeight="1" x14ac:dyDescent="0.2">
      <c r="B114" s="381"/>
      <c r="C114" s="382"/>
      <c r="D114" s="388"/>
      <c r="E114" s="425"/>
      <c r="F114" s="332" t="s">
        <v>1436</v>
      </c>
      <c r="G114" s="89" t="s">
        <v>1012</v>
      </c>
      <c r="H114" s="70" t="s">
        <v>516</v>
      </c>
      <c r="I114" s="329" t="s">
        <v>517</v>
      </c>
      <c r="J114" s="332" t="s">
        <v>321</v>
      </c>
      <c r="K114" s="332" t="s">
        <v>322</v>
      </c>
      <c r="L114" s="70" t="s">
        <v>516</v>
      </c>
      <c r="M114" s="330" t="s">
        <v>13</v>
      </c>
      <c r="N114" s="203">
        <v>42621</v>
      </c>
      <c r="O114" s="203">
        <v>42644</v>
      </c>
      <c r="P114" s="203">
        <v>43921</v>
      </c>
      <c r="Q114" s="78">
        <v>648260.13</v>
      </c>
      <c r="R114" s="29">
        <v>0.62</v>
      </c>
      <c r="S114" s="28" t="s">
        <v>228</v>
      </c>
      <c r="T114" s="28">
        <v>400519.75</v>
      </c>
    </row>
    <row r="115" spans="2:20" s="124" customFormat="1" ht="129.75" customHeight="1" x14ac:dyDescent="0.2">
      <c r="B115" s="381"/>
      <c r="C115" s="382"/>
      <c r="D115" s="388"/>
      <c r="E115" s="425"/>
      <c r="F115" s="332" t="s">
        <v>1436</v>
      </c>
      <c r="G115" s="89" t="s">
        <v>1013</v>
      </c>
      <c r="H115" s="70" t="s">
        <v>522</v>
      </c>
      <c r="I115" s="329" t="s">
        <v>523</v>
      </c>
      <c r="J115" s="332" t="s">
        <v>321</v>
      </c>
      <c r="K115" s="332" t="s">
        <v>322</v>
      </c>
      <c r="L115" s="70" t="s">
        <v>522</v>
      </c>
      <c r="M115" s="330" t="s">
        <v>4123</v>
      </c>
      <c r="N115" s="203">
        <v>42636</v>
      </c>
      <c r="O115" s="203">
        <v>42675</v>
      </c>
      <c r="P115" s="203">
        <v>44135</v>
      </c>
      <c r="Q115" s="78">
        <v>37709.54</v>
      </c>
      <c r="R115" s="29">
        <v>0.62</v>
      </c>
      <c r="S115" s="28" t="s">
        <v>228</v>
      </c>
      <c r="T115" s="28">
        <v>23379.91</v>
      </c>
    </row>
    <row r="116" spans="2:20" s="124" customFormat="1" ht="47.25" customHeight="1" x14ac:dyDescent="0.2">
      <c r="B116" s="381"/>
      <c r="C116" s="382"/>
      <c r="D116" s="388"/>
      <c r="E116" s="425"/>
      <c r="F116" s="332" t="s">
        <v>1436</v>
      </c>
      <c r="G116" s="89" t="s">
        <v>1991</v>
      </c>
      <c r="H116" s="70" t="s">
        <v>3874</v>
      </c>
      <c r="I116" s="329" t="s">
        <v>524</v>
      </c>
      <c r="J116" s="332" t="s">
        <v>321</v>
      </c>
      <c r="K116" s="332" t="s">
        <v>322</v>
      </c>
      <c r="L116" s="70" t="s">
        <v>3874</v>
      </c>
      <c r="M116" s="330" t="s">
        <v>4124</v>
      </c>
      <c r="N116" s="203">
        <v>42627</v>
      </c>
      <c r="O116" s="203">
        <v>42644</v>
      </c>
      <c r="P116" s="203">
        <v>43646</v>
      </c>
      <c r="Q116" s="78">
        <v>123820.64</v>
      </c>
      <c r="R116" s="29">
        <v>0.61</v>
      </c>
      <c r="S116" s="28" t="s">
        <v>228</v>
      </c>
      <c r="T116" s="28">
        <v>75947.61</v>
      </c>
    </row>
    <row r="117" spans="2:20" s="124" customFormat="1" ht="108" customHeight="1" x14ac:dyDescent="0.2">
      <c r="B117" s="381"/>
      <c r="C117" s="382"/>
      <c r="D117" s="388"/>
      <c r="E117" s="425"/>
      <c r="F117" s="332" t="s">
        <v>1436</v>
      </c>
      <c r="G117" s="89" t="s">
        <v>1001</v>
      </c>
      <c r="H117" s="70" t="s">
        <v>3875</v>
      </c>
      <c r="I117" s="329" t="s">
        <v>518</v>
      </c>
      <c r="J117" s="332" t="s">
        <v>321</v>
      </c>
      <c r="K117" s="332" t="s">
        <v>322</v>
      </c>
      <c r="L117" s="70" t="s">
        <v>3875</v>
      </c>
      <c r="M117" s="330" t="s">
        <v>4125</v>
      </c>
      <c r="N117" s="203">
        <v>42627</v>
      </c>
      <c r="O117" s="203">
        <v>42461</v>
      </c>
      <c r="P117" s="203">
        <v>43555</v>
      </c>
      <c r="Q117" s="78">
        <v>523666.48</v>
      </c>
      <c r="R117" s="29">
        <v>0.61</v>
      </c>
      <c r="S117" s="28" t="s">
        <v>228</v>
      </c>
      <c r="T117" s="28">
        <v>319527.17</v>
      </c>
    </row>
    <row r="118" spans="2:20" s="124" customFormat="1" ht="108" customHeight="1" x14ac:dyDescent="0.2">
      <c r="B118" s="381"/>
      <c r="C118" s="382"/>
      <c r="D118" s="388"/>
      <c r="E118" s="425"/>
      <c r="F118" s="332" t="s">
        <v>1436</v>
      </c>
      <c r="G118" s="89" t="s">
        <v>1001</v>
      </c>
      <c r="H118" s="70" t="s">
        <v>3876</v>
      </c>
      <c r="I118" s="329" t="s">
        <v>519</v>
      </c>
      <c r="J118" s="332" t="s">
        <v>321</v>
      </c>
      <c r="K118" s="332" t="s">
        <v>322</v>
      </c>
      <c r="L118" s="70" t="s">
        <v>3876</v>
      </c>
      <c r="M118" s="330" t="s">
        <v>4126</v>
      </c>
      <c r="N118" s="203">
        <v>42627</v>
      </c>
      <c r="O118" s="203">
        <v>42461</v>
      </c>
      <c r="P118" s="203">
        <v>43738</v>
      </c>
      <c r="Q118" s="78">
        <v>539728.71</v>
      </c>
      <c r="R118" s="29">
        <v>0.61</v>
      </c>
      <c r="S118" s="28" t="s">
        <v>228</v>
      </c>
      <c r="T118" s="28">
        <v>331033.73</v>
      </c>
    </row>
    <row r="119" spans="2:20" s="124" customFormat="1" ht="119.25" customHeight="1" x14ac:dyDescent="0.2">
      <c r="B119" s="381"/>
      <c r="C119" s="382"/>
      <c r="D119" s="388"/>
      <c r="E119" s="425"/>
      <c r="F119" s="332" t="s">
        <v>1436</v>
      </c>
      <c r="G119" s="89" t="s">
        <v>1014</v>
      </c>
      <c r="H119" s="70" t="s">
        <v>520</v>
      </c>
      <c r="I119" s="329" t="s">
        <v>521</v>
      </c>
      <c r="J119" s="332" t="s">
        <v>321</v>
      </c>
      <c r="K119" s="332" t="s">
        <v>322</v>
      </c>
      <c r="L119" s="70" t="s">
        <v>520</v>
      </c>
      <c r="M119" s="330" t="s">
        <v>4127</v>
      </c>
      <c r="N119" s="203">
        <v>42627</v>
      </c>
      <c r="O119" s="203">
        <v>42660</v>
      </c>
      <c r="P119" s="203">
        <v>43846</v>
      </c>
      <c r="Q119" s="78">
        <v>272098.62</v>
      </c>
      <c r="R119" s="29">
        <v>0.62</v>
      </c>
      <c r="S119" s="28" t="s">
        <v>228</v>
      </c>
      <c r="T119" s="28">
        <v>168701.14</v>
      </c>
    </row>
    <row r="120" spans="2:20" s="124" customFormat="1" ht="90" customHeight="1" x14ac:dyDescent="0.2">
      <c r="B120" s="381"/>
      <c r="C120" s="382"/>
      <c r="D120" s="388"/>
      <c r="E120" s="425"/>
      <c r="F120" s="332" t="s">
        <v>1434</v>
      </c>
      <c r="G120" s="89" t="s">
        <v>1015</v>
      </c>
      <c r="H120" s="70" t="s">
        <v>339</v>
      </c>
      <c r="I120" s="329" t="s">
        <v>340</v>
      </c>
      <c r="J120" s="332" t="s">
        <v>321</v>
      </c>
      <c r="K120" s="332" t="s">
        <v>322</v>
      </c>
      <c r="L120" s="70" t="s">
        <v>339</v>
      </c>
      <c r="M120" s="330" t="s">
        <v>7</v>
      </c>
      <c r="N120" s="203">
        <v>42520</v>
      </c>
      <c r="O120" s="203">
        <v>42559</v>
      </c>
      <c r="P120" s="203">
        <v>42923</v>
      </c>
      <c r="Q120" s="78">
        <v>20000</v>
      </c>
      <c r="R120" s="29">
        <v>0.75</v>
      </c>
      <c r="S120" s="28" t="s">
        <v>228</v>
      </c>
      <c r="T120" s="28">
        <v>15000</v>
      </c>
    </row>
    <row r="121" spans="2:20" s="124" customFormat="1" ht="127.5" customHeight="1" x14ac:dyDescent="0.2">
      <c r="B121" s="381"/>
      <c r="C121" s="382"/>
      <c r="D121" s="388"/>
      <c r="E121" s="425"/>
      <c r="F121" s="332" t="s">
        <v>1434</v>
      </c>
      <c r="G121" s="89" t="s">
        <v>1992</v>
      </c>
      <c r="H121" s="70" t="s">
        <v>345</v>
      </c>
      <c r="I121" s="329" t="s">
        <v>346</v>
      </c>
      <c r="J121" s="332" t="s">
        <v>321</v>
      </c>
      <c r="K121" s="332" t="s">
        <v>322</v>
      </c>
      <c r="L121" s="70" t="s">
        <v>345</v>
      </c>
      <c r="M121" s="330" t="s">
        <v>7</v>
      </c>
      <c r="N121" s="203">
        <v>42520</v>
      </c>
      <c r="O121" s="203">
        <v>42523</v>
      </c>
      <c r="P121" s="203">
        <v>42887</v>
      </c>
      <c r="Q121" s="78">
        <v>20000</v>
      </c>
      <c r="R121" s="29">
        <v>0.75</v>
      </c>
      <c r="S121" s="28" t="s">
        <v>228</v>
      </c>
      <c r="T121" s="28">
        <v>15000</v>
      </c>
    </row>
    <row r="122" spans="2:20" s="124" customFormat="1" ht="135" customHeight="1" x14ac:dyDescent="0.2">
      <c r="B122" s="381"/>
      <c r="C122" s="382"/>
      <c r="D122" s="388"/>
      <c r="E122" s="425"/>
      <c r="F122" s="332" t="s">
        <v>1434</v>
      </c>
      <c r="G122" s="89" t="s">
        <v>1993</v>
      </c>
      <c r="H122" s="70" t="s">
        <v>347</v>
      </c>
      <c r="I122" s="329" t="s">
        <v>348</v>
      </c>
      <c r="J122" s="332" t="s">
        <v>321</v>
      </c>
      <c r="K122" s="332" t="s">
        <v>322</v>
      </c>
      <c r="L122" s="70" t="s">
        <v>347</v>
      </c>
      <c r="M122" s="330" t="s">
        <v>22</v>
      </c>
      <c r="N122" s="203">
        <v>42520</v>
      </c>
      <c r="O122" s="203">
        <v>42549</v>
      </c>
      <c r="P122" s="203">
        <v>42913</v>
      </c>
      <c r="Q122" s="78">
        <v>20000</v>
      </c>
      <c r="R122" s="29">
        <v>0.75</v>
      </c>
      <c r="S122" s="28" t="s">
        <v>228</v>
      </c>
      <c r="T122" s="28">
        <v>15000</v>
      </c>
    </row>
    <row r="123" spans="2:20" s="124" customFormat="1" ht="90" customHeight="1" x14ac:dyDescent="0.2">
      <c r="B123" s="381"/>
      <c r="C123" s="382"/>
      <c r="D123" s="388"/>
      <c r="E123" s="425"/>
      <c r="F123" s="332" t="s">
        <v>1434</v>
      </c>
      <c r="G123" s="89" t="s">
        <v>1016</v>
      </c>
      <c r="H123" s="70" t="s">
        <v>341</v>
      </c>
      <c r="I123" s="329" t="s">
        <v>342</v>
      </c>
      <c r="J123" s="332" t="s">
        <v>321</v>
      </c>
      <c r="K123" s="332" t="s">
        <v>322</v>
      </c>
      <c r="L123" s="70" t="s">
        <v>341</v>
      </c>
      <c r="M123" s="330" t="s">
        <v>13</v>
      </c>
      <c r="N123" s="203">
        <v>42520</v>
      </c>
      <c r="O123" s="203">
        <v>42558</v>
      </c>
      <c r="P123" s="203">
        <v>42922</v>
      </c>
      <c r="Q123" s="78">
        <v>20000</v>
      </c>
      <c r="R123" s="29">
        <v>0.75</v>
      </c>
      <c r="S123" s="28" t="s">
        <v>228</v>
      </c>
      <c r="T123" s="28">
        <v>15000</v>
      </c>
    </row>
    <row r="124" spans="2:20" s="124" customFormat="1" ht="90" customHeight="1" x14ac:dyDescent="0.2">
      <c r="B124" s="381"/>
      <c r="C124" s="382"/>
      <c r="D124" s="388"/>
      <c r="E124" s="425"/>
      <c r="F124" s="332" t="s">
        <v>1437</v>
      </c>
      <c r="G124" s="89" t="s">
        <v>1017</v>
      </c>
      <c r="H124" s="70" t="s">
        <v>656</v>
      </c>
      <c r="I124" s="329" t="s">
        <v>654</v>
      </c>
      <c r="J124" s="332" t="s">
        <v>321</v>
      </c>
      <c r="K124" s="332" t="s">
        <v>322</v>
      </c>
      <c r="L124" s="192" t="s">
        <v>656</v>
      </c>
      <c r="M124" s="330" t="s">
        <v>13</v>
      </c>
      <c r="N124" s="203">
        <v>42711</v>
      </c>
      <c r="O124" s="203">
        <v>42753</v>
      </c>
      <c r="P124" s="203">
        <v>43117</v>
      </c>
      <c r="Q124" s="78">
        <v>20000</v>
      </c>
      <c r="R124" s="29">
        <v>0.75</v>
      </c>
      <c r="S124" s="28" t="s">
        <v>228</v>
      </c>
      <c r="T124" s="28">
        <v>15000</v>
      </c>
    </row>
    <row r="125" spans="2:20" s="124" customFormat="1" ht="135.75" customHeight="1" x14ac:dyDescent="0.2">
      <c r="B125" s="381"/>
      <c r="C125" s="382"/>
      <c r="D125" s="388"/>
      <c r="E125" s="425"/>
      <c r="F125" s="332" t="s">
        <v>1437</v>
      </c>
      <c r="G125" s="89" t="s">
        <v>1994</v>
      </c>
      <c r="H125" s="70" t="s">
        <v>657</v>
      </c>
      <c r="I125" s="329" t="s">
        <v>655</v>
      </c>
      <c r="J125" s="332" t="s">
        <v>321</v>
      </c>
      <c r="K125" s="332" t="s">
        <v>322</v>
      </c>
      <c r="L125" s="192" t="s">
        <v>657</v>
      </c>
      <c r="M125" s="330" t="s">
        <v>10</v>
      </c>
      <c r="N125" s="203">
        <v>42711</v>
      </c>
      <c r="O125" s="203">
        <v>42739</v>
      </c>
      <c r="P125" s="203">
        <v>43103</v>
      </c>
      <c r="Q125" s="78">
        <v>20000</v>
      </c>
      <c r="R125" s="29">
        <v>0.75</v>
      </c>
      <c r="S125" s="28" t="s">
        <v>228</v>
      </c>
      <c r="T125" s="28">
        <v>15000</v>
      </c>
    </row>
    <row r="126" spans="2:20" s="124" customFormat="1" ht="135.75" customHeight="1" x14ac:dyDescent="0.2">
      <c r="B126" s="381"/>
      <c r="C126" s="382"/>
      <c r="D126" s="388"/>
      <c r="E126" s="425"/>
      <c r="F126" s="321" t="s">
        <v>1245</v>
      </c>
      <c r="G126" s="35" t="s">
        <v>1850</v>
      </c>
      <c r="H126" s="72" t="s">
        <v>1246</v>
      </c>
      <c r="I126" s="344" t="s">
        <v>1244</v>
      </c>
      <c r="J126" s="321" t="s">
        <v>321</v>
      </c>
      <c r="K126" s="321" t="s">
        <v>322</v>
      </c>
      <c r="L126" s="193"/>
      <c r="M126" s="170" t="s">
        <v>4128</v>
      </c>
      <c r="N126" s="203">
        <v>43046</v>
      </c>
      <c r="O126" s="203">
        <v>43073</v>
      </c>
      <c r="P126" s="203">
        <v>44472</v>
      </c>
      <c r="Q126" s="80">
        <v>375491.16</v>
      </c>
      <c r="R126" s="29">
        <v>0.62</v>
      </c>
      <c r="S126" s="28" t="s">
        <v>228</v>
      </c>
      <c r="T126" s="28">
        <v>232804.52</v>
      </c>
    </row>
    <row r="127" spans="2:20" s="124" customFormat="1" ht="149.25" customHeight="1" x14ac:dyDescent="0.2">
      <c r="B127" s="381"/>
      <c r="C127" s="382"/>
      <c r="D127" s="388"/>
      <c r="E127" s="425"/>
      <c r="F127" s="321" t="s">
        <v>1245</v>
      </c>
      <c r="G127" s="135" t="s">
        <v>1995</v>
      </c>
      <c r="H127" s="70" t="s">
        <v>3877</v>
      </c>
      <c r="I127" s="329" t="s">
        <v>1135</v>
      </c>
      <c r="J127" s="332" t="s">
        <v>321</v>
      </c>
      <c r="K127" s="332" t="s">
        <v>322</v>
      </c>
      <c r="L127" s="70" t="s">
        <v>3877</v>
      </c>
      <c r="M127" s="330" t="s">
        <v>4129</v>
      </c>
      <c r="N127" s="203">
        <v>42964</v>
      </c>
      <c r="O127" s="203">
        <v>43009</v>
      </c>
      <c r="P127" s="203">
        <v>44408</v>
      </c>
      <c r="Q127" s="78">
        <v>1234213.07</v>
      </c>
      <c r="R127" s="29">
        <v>0.61</v>
      </c>
      <c r="S127" s="28" t="s">
        <v>228</v>
      </c>
      <c r="T127" s="28">
        <v>757397.55</v>
      </c>
    </row>
    <row r="128" spans="2:20" s="124" customFormat="1" ht="149.25" customHeight="1" x14ac:dyDescent="0.2">
      <c r="B128" s="381"/>
      <c r="C128" s="382"/>
      <c r="D128" s="388"/>
      <c r="E128" s="425"/>
      <c r="F128" s="126" t="s">
        <v>1540</v>
      </c>
      <c r="G128" s="136" t="s">
        <v>1996</v>
      </c>
      <c r="H128" s="70" t="s">
        <v>1542</v>
      </c>
      <c r="I128" s="329" t="s">
        <v>1543</v>
      </c>
      <c r="J128" s="332" t="s">
        <v>321</v>
      </c>
      <c r="K128" s="332" t="s">
        <v>322</v>
      </c>
      <c r="L128" s="70" t="s">
        <v>1545</v>
      </c>
      <c r="M128" s="330" t="s">
        <v>13</v>
      </c>
      <c r="N128" s="203">
        <v>43208</v>
      </c>
      <c r="O128" s="203">
        <v>43257</v>
      </c>
      <c r="P128" s="203">
        <v>43674</v>
      </c>
      <c r="Q128" s="79">
        <v>19700</v>
      </c>
      <c r="R128" s="41">
        <v>0.75</v>
      </c>
      <c r="S128" s="40" t="s">
        <v>228</v>
      </c>
      <c r="T128" s="40">
        <v>14775</v>
      </c>
    </row>
    <row r="129" spans="2:20" s="124" customFormat="1" ht="149.25" customHeight="1" x14ac:dyDescent="0.2">
      <c r="B129" s="381"/>
      <c r="C129" s="382"/>
      <c r="D129" s="388"/>
      <c r="E129" s="425"/>
      <c r="F129" s="126" t="s">
        <v>1541</v>
      </c>
      <c r="G129" s="198" t="s">
        <v>1851</v>
      </c>
      <c r="H129" s="199" t="s">
        <v>1548</v>
      </c>
      <c r="I129" s="200" t="s">
        <v>1549</v>
      </c>
      <c r="J129" s="339" t="s">
        <v>321</v>
      </c>
      <c r="K129" s="339" t="s">
        <v>322</v>
      </c>
      <c r="L129" s="199" t="s">
        <v>1550</v>
      </c>
      <c r="M129" s="201" t="s">
        <v>4130</v>
      </c>
      <c r="N129" s="204">
        <v>43245</v>
      </c>
      <c r="O129" s="204">
        <v>43344</v>
      </c>
      <c r="P129" s="204">
        <v>44439</v>
      </c>
      <c r="Q129" s="79">
        <v>24728.720000000001</v>
      </c>
      <c r="R129" s="41">
        <v>0.45069999999999999</v>
      </c>
      <c r="S129" s="40" t="s">
        <v>228</v>
      </c>
      <c r="T129" s="40">
        <v>11144.41</v>
      </c>
    </row>
    <row r="130" spans="2:20" s="124" customFormat="1" ht="149.25" customHeight="1" x14ac:dyDescent="0.2">
      <c r="B130" s="381"/>
      <c r="C130" s="382"/>
      <c r="D130" s="388"/>
      <c r="E130" s="425"/>
      <c r="F130" s="321" t="s">
        <v>1541</v>
      </c>
      <c r="G130" s="89" t="s">
        <v>2558</v>
      </c>
      <c r="H130" s="70" t="s">
        <v>3878</v>
      </c>
      <c r="I130" s="344" t="s">
        <v>2557</v>
      </c>
      <c r="J130" s="332" t="s">
        <v>321</v>
      </c>
      <c r="K130" s="332" t="s">
        <v>322</v>
      </c>
      <c r="L130" s="70" t="s">
        <v>3879</v>
      </c>
      <c r="M130" s="329" t="s">
        <v>4131</v>
      </c>
      <c r="N130" s="203">
        <v>43745</v>
      </c>
      <c r="O130" s="203">
        <v>43831</v>
      </c>
      <c r="P130" s="203">
        <v>44926</v>
      </c>
      <c r="Q130" s="28">
        <v>209670.82</v>
      </c>
      <c r="R130" s="29">
        <v>0.58650000000000002</v>
      </c>
      <c r="S130" s="28" t="s">
        <v>228</v>
      </c>
      <c r="T130" s="28">
        <v>122969.54</v>
      </c>
    </row>
    <row r="131" spans="2:20" s="124" customFormat="1" ht="149.25" customHeight="1" x14ac:dyDescent="0.2">
      <c r="B131" s="381"/>
      <c r="C131" s="382"/>
      <c r="D131" s="388"/>
      <c r="E131" s="425"/>
      <c r="F131" s="223" t="s">
        <v>1541</v>
      </c>
      <c r="G131" s="131" t="s">
        <v>1997</v>
      </c>
      <c r="H131" s="151" t="s">
        <v>1585</v>
      </c>
      <c r="I131" s="326" t="s">
        <v>1586</v>
      </c>
      <c r="J131" s="335" t="s">
        <v>321</v>
      </c>
      <c r="K131" s="335" t="s">
        <v>322</v>
      </c>
      <c r="L131" s="151" t="s">
        <v>3880</v>
      </c>
      <c r="M131" s="314" t="s">
        <v>4132</v>
      </c>
      <c r="N131" s="205">
        <v>43245</v>
      </c>
      <c r="O131" s="205">
        <v>43344</v>
      </c>
      <c r="P131" s="205">
        <v>44620</v>
      </c>
      <c r="Q131" s="77">
        <v>232322.09</v>
      </c>
      <c r="R131" s="44">
        <v>0.75</v>
      </c>
      <c r="S131" s="43" t="s">
        <v>228</v>
      </c>
      <c r="T131" s="43">
        <v>174241.57</v>
      </c>
    </row>
    <row r="132" spans="2:20" s="124" customFormat="1" ht="149.25" customHeight="1" x14ac:dyDescent="0.2">
      <c r="B132" s="381"/>
      <c r="C132" s="382"/>
      <c r="D132" s="388"/>
      <c r="E132" s="425"/>
      <c r="F132" s="126" t="s">
        <v>1541</v>
      </c>
      <c r="G132" s="136" t="s">
        <v>1001</v>
      </c>
      <c r="H132" s="70" t="s">
        <v>3881</v>
      </c>
      <c r="I132" s="329" t="s">
        <v>1544</v>
      </c>
      <c r="J132" s="332" t="s">
        <v>321</v>
      </c>
      <c r="K132" s="332" t="s">
        <v>322</v>
      </c>
      <c r="L132" s="70" t="s">
        <v>1546</v>
      </c>
      <c r="M132" s="330" t="s">
        <v>4133</v>
      </c>
      <c r="N132" s="203">
        <v>43216</v>
      </c>
      <c r="O132" s="203">
        <v>43101</v>
      </c>
      <c r="P132" s="203">
        <v>44377</v>
      </c>
      <c r="Q132" s="79">
        <v>404629.4</v>
      </c>
      <c r="R132" s="41">
        <v>0.61370000000000002</v>
      </c>
      <c r="S132" s="40" t="s">
        <v>228</v>
      </c>
      <c r="T132" s="40">
        <v>248302.52</v>
      </c>
    </row>
    <row r="133" spans="2:20" s="124" customFormat="1" ht="149.25" customHeight="1" x14ac:dyDescent="0.2">
      <c r="B133" s="381"/>
      <c r="C133" s="382"/>
      <c r="D133" s="388"/>
      <c r="E133" s="425"/>
      <c r="F133" s="126" t="s">
        <v>2265</v>
      </c>
      <c r="G133" s="136" t="s">
        <v>2368</v>
      </c>
      <c r="H133" s="70" t="s">
        <v>3882</v>
      </c>
      <c r="I133" s="329" t="s">
        <v>2261</v>
      </c>
      <c r="J133" s="332" t="s">
        <v>321</v>
      </c>
      <c r="K133" s="332" t="s">
        <v>322</v>
      </c>
      <c r="L133" s="70" t="s">
        <v>3883</v>
      </c>
      <c r="M133" s="330" t="s">
        <v>4134</v>
      </c>
      <c r="N133" s="203">
        <v>43503</v>
      </c>
      <c r="O133" s="203">
        <v>43101</v>
      </c>
      <c r="P133" s="203">
        <v>44561</v>
      </c>
      <c r="Q133" s="79">
        <v>938111.59</v>
      </c>
      <c r="R133" s="41">
        <v>0.57450000000000001</v>
      </c>
      <c r="S133" s="40" t="s">
        <v>228</v>
      </c>
      <c r="T133" s="40">
        <v>538906.44999999995</v>
      </c>
    </row>
    <row r="134" spans="2:20" s="124" customFormat="1" ht="149.25" customHeight="1" x14ac:dyDescent="0.2">
      <c r="B134" s="381"/>
      <c r="C134" s="382"/>
      <c r="D134" s="388"/>
      <c r="E134" s="425"/>
      <c r="F134" s="126" t="s">
        <v>1587</v>
      </c>
      <c r="G134" s="136" t="s">
        <v>1084</v>
      </c>
      <c r="H134" s="70" t="s">
        <v>1588</v>
      </c>
      <c r="I134" s="329" t="s">
        <v>1589</v>
      </c>
      <c r="J134" s="332" t="s">
        <v>321</v>
      </c>
      <c r="K134" s="332" t="s">
        <v>322</v>
      </c>
      <c r="L134" s="70" t="s">
        <v>1590</v>
      </c>
      <c r="M134" s="330" t="s">
        <v>13</v>
      </c>
      <c r="N134" s="203">
        <v>43245</v>
      </c>
      <c r="O134" s="203">
        <v>43388</v>
      </c>
      <c r="P134" s="203">
        <v>44483</v>
      </c>
      <c r="Q134" s="79">
        <v>434922.86</v>
      </c>
      <c r="R134" s="41">
        <v>0.55349999999999999</v>
      </c>
      <c r="S134" s="40" t="s">
        <v>228</v>
      </c>
      <c r="T134" s="40">
        <v>240725.35</v>
      </c>
    </row>
    <row r="135" spans="2:20" s="124" customFormat="1" ht="149.25" customHeight="1" x14ac:dyDescent="0.2">
      <c r="B135" s="381"/>
      <c r="C135" s="382"/>
      <c r="D135" s="388"/>
      <c r="E135" s="425"/>
      <c r="F135" s="100" t="s">
        <v>1773</v>
      </c>
      <c r="G135" s="235" t="s">
        <v>1093</v>
      </c>
      <c r="H135" s="156" t="s">
        <v>1774</v>
      </c>
      <c r="I135" s="180" t="s">
        <v>1775</v>
      </c>
      <c r="J135" s="215" t="s">
        <v>321</v>
      </c>
      <c r="K135" s="215" t="s">
        <v>322</v>
      </c>
      <c r="L135" s="156" t="s">
        <v>1776</v>
      </c>
      <c r="M135" s="313" t="s">
        <v>15</v>
      </c>
      <c r="N135" s="204">
        <v>43349</v>
      </c>
      <c r="O135" s="204">
        <v>43344</v>
      </c>
      <c r="P135" s="204">
        <v>44074</v>
      </c>
      <c r="Q135" s="101">
        <v>491170.48</v>
      </c>
      <c r="R135" s="117">
        <v>0.55049999999999999</v>
      </c>
      <c r="S135" s="100" t="s">
        <v>228</v>
      </c>
      <c r="T135" s="102">
        <v>270389.39</v>
      </c>
    </row>
    <row r="136" spans="2:20" s="124" customFormat="1" ht="149.25" customHeight="1" x14ac:dyDescent="0.2">
      <c r="B136" s="381"/>
      <c r="C136" s="382"/>
      <c r="D136" s="388"/>
      <c r="E136" s="425"/>
      <c r="F136" s="329" t="s">
        <v>2342</v>
      </c>
      <c r="G136" s="89" t="s">
        <v>2711</v>
      </c>
      <c r="H136" s="70" t="s">
        <v>2712</v>
      </c>
      <c r="I136" s="329" t="s">
        <v>2710</v>
      </c>
      <c r="J136" s="332" t="s">
        <v>321</v>
      </c>
      <c r="K136" s="332" t="s">
        <v>322</v>
      </c>
      <c r="L136" s="70" t="s">
        <v>3884</v>
      </c>
      <c r="M136" s="329" t="s">
        <v>2713</v>
      </c>
      <c r="N136" s="203">
        <v>43879</v>
      </c>
      <c r="O136" s="203">
        <v>43832</v>
      </c>
      <c r="P136" s="203">
        <v>44927</v>
      </c>
      <c r="Q136" s="104">
        <v>472533.22</v>
      </c>
      <c r="R136" s="113">
        <v>0.70730000000000004</v>
      </c>
      <c r="S136" s="329" t="s">
        <v>228</v>
      </c>
      <c r="T136" s="104">
        <v>334213.94</v>
      </c>
    </row>
    <row r="137" spans="2:20" s="124" customFormat="1" ht="149.25" customHeight="1" x14ac:dyDescent="0.2">
      <c r="B137" s="381"/>
      <c r="C137" s="382"/>
      <c r="D137" s="388"/>
      <c r="E137" s="425"/>
      <c r="F137" s="326" t="s">
        <v>2342</v>
      </c>
      <c r="G137" s="57" t="s">
        <v>2343</v>
      </c>
      <c r="H137" s="151" t="s">
        <v>2344</v>
      </c>
      <c r="I137" s="326" t="s">
        <v>2346</v>
      </c>
      <c r="J137" s="335" t="s">
        <v>321</v>
      </c>
      <c r="K137" s="335" t="s">
        <v>322</v>
      </c>
      <c r="L137" s="217" t="s">
        <v>3244</v>
      </c>
      <c r="M137" s="217" t="s">
        <v>4135</v>
      </c>
      <c r="N137" s="205">
        <v>43606</v>
      </c>
      <c r="O137" s="205">
        <v>43739</v>
      </c>
      <c r="P137" s="205">
        <v>44834</v>
      </c>
      <c r="Q137" s="120">
        <v>106639.82</v>
      </c>
      <c r="R137" s="121">
        <v>0.75</v>
      </c>
      <c r="S137" s="180" t="s">
        <v>228</v>
      </c>
      <c r="T137" s="120">
        <v>79979.87</v>
      </c>
    </row>
    <row r="138" spans="2:20" s="124" customFormat="1" ht="149.25" customHeight="1" x14ac:dyDescent="0.2">
      <c r="B138" s="381"/>
      <c r="C138" s="382"/>
      <c r="D138" s="388"/>
      <c r="E138" s="425"/>
      <c r="F138" s="329" t="s">
        <v>2342</v>
      </c>
      <c r="G138" s="89" t="s">
        <v>1001</v>
      </c>
      <c r="H138" s="70" t="s">
        <v>2345</v>
      </c>
      <c r="I138" s="329" t="s">
        <v>2347</v>
      </c>
      <c r="J138" s="332" t="s">
        <v>321</v>
      </c>
      <c r="K138" s="332" t="s">
        <v>322</v>
      </c>
      <c r="L138" s="190" t="s">
        <v>2348</v>
      </c>
      <c r="M138" s="190" t="s">
        <v>4136</v>
      </c>
      <c r="N138" s="203">
        <v>43606</v>
      </c>
      <c r="O138" s="203">
        <v>43466</v>
      </c>
      <c r="P138" s="203">
        <v>44561</v>
      </c>
      <c r="Q138" s="104">
        <v>440069.48</v>
      </c>
      <c r="R138" s="113">
        <v>0.64039999999999997</v>
      </c>
      <c r="S138" s="100" t="s">
        <v>228</v>
      </c>
      <c r="T138" s="104">
        <v>281777.25</v>
      </c>
    </row>
    <row r="139" spans="2:20" s="124" customFormat="1" ht="149.25" customHeight="1" x14ac:dyDescent="0.2">
      <c r="B139" s="381"/>
      <c r="C139" s="382"/>
      <c r="D139" s="388"/>
      <c r="E139" s="425"/>
      <c r="F139" s="329" t="s">
        <v>2218</v>
      </c>
      <c r="G139" s="89" t="s">
        <v>1001</v>
      </c>
      <c r="H139" s="70" t="s">
        <v>3885</v>
      </c>
      <c r="I139" s="344" t="s">
        <v>2215</v>
      </c>
      <c r="J139" s="332" t="s">
        <v>321</v>
      </c>
      <c r="K139" s="332" t="s">
        <v>322</v>
      </c>
      <c r="L139" s="70" t="s">
        <v>3886</v>
      </c>
      <c r="M139" s="330" t="s">
        <v>15</v>
      </c>
      <c r="N139" s="203">
        <v>43537</v>
      </c>
      <c r="O139" s="203">
        <v>43405</v>
      </c>
      <c r="P139" s="203">
        <v>44500</v>
      </c>
      <c r="Q139" s="104">
        <v>256066.62</v>
      </c>
      <c r="R139" s="113">
        <v>0.72309999999999997</v>
      </c>
      <c r="S139" s="329"/>
      <c r="T139" s="104">
        <v>185158.81</v>
      </c>
    </row>
    <row r="140" spans="2:20" s="124" customFormat="1" ht="149.25" customHeight="1" x14ac:dyDescent="0.2">
      <c r="B140" s="381"/>
      <c r="C140" s="382"/>
      <c r="D140" s="388"/>
      <c r="E140" s="425"/>
      <c r="F140" s="206" t="s">
        <v>2218</v>
      </c>
      <c r="G140" s="89" t="s">
        <v>1001</v>
      </c>
      <c r="H140" s="151" t="s">
        <v>3887</v>
      </c>
      <c r="I140" s="344" t="s">
        <v>2262</v>
      </c>
      <c r="J140" s="335" t="s">
        <v>321</v>
      </c>
      <c r="K140" s="335" t="s">
        <v>322</v>
      </c>
      <c r="L140" s="151" t="s">
        <v>3888</v>
      </c>
      <c r="M140" s="314" t="s">
        <v>4137</v>
      </c>
      <c r="N140" s="203">
        <v>43579</v>
      </c>
      <c r="O140" s="203">
        <v>43466</v>
      </c>
      <c r="P140" s="203">
        <v>44286</v>
      </c>
      <c r="Q140" s="120">
        <v>141719.04999999999</v>
      </c>
      <c r="R140" s="121">
        <v>0.63880000000000003</v>
      </c>
      <c r="S140" s="326" t="s">
        <v>228</v>
      </c>
      <c r="T140" s="120">
        <v>90530.73</v>
      </c>
    </row>
    <row r="141" spans="2:20" s="124" customFormat="1" ht="149.25" customHeight="1" x14ac:dyDescent="0.2">
      <c r="B141" s="381"/>
      <c r="C141" s="382"/>
      <c r="D141" s="388"/>
      <c r="E141" s="425"/>
      <c r="F141" s="100" t="s">
        <v>2264</v>
      </c>
      <c r="G141" s="142" t="s">
        <v>2790</v>
      </c>
      <c r="H141" s="153" t="s">
        <v>2175</v>
      </c>
      <c r="I141" s="316" t="s">
        <v>2174</v>
      </c>
      <c r="J141" s="215" t="s">
        <v>321</v>
      </c>
      <c r="K141" s="215" t="s">
        <v>322</v>
      </c>
      <c r="L141" s="153" t="s">
        <v>2176</v>
      </c>
      <c r="M141" s="313" t="s">
        <v>7</v>
      </c>
      <c r="N141" s="204">
        <v>43460</v>
      </c>
      <c r="O141" s="204">
        <v>43494</v>
      </c>
      <c r="P141" s="204">
        <v>43858</v>
      </c>
      <c r="Q141" s="230">
        <v>20000</v>
      </c>
      <c r="R141" s="229">
        <v>0.75</v>
      </c>
      <c r="S141" s="316" t="s">
        <v>228</v>
      </c>
      <c r="T141" s="230">
        <v>15000</v>
      </c>
    </row>
    <row r="142" spans="2:20" s="124" customFormat="1" ht="149.25" customHeight="1" x14ac:dyDescent="0.2">
      <c r="B142" s="381"/>
      <c r="C142" s="382"/>
      <c r="D142" s="388"/>
      <c r="E142" s="425"/>
      <c r="F142" s="206" t="s">
        <v>4018</v>
      </c>
      <c r="G142" s="190" t="s">
        <v>4020</v>
      </c>
      <c r="H142" s="207" t="s">
        <v>4021</v>
      </c>
      <c r="I142" s="206" t="s">
        <v>4016</v>
      </c>
      <c r="J142" s="256" t="s">
        <v>321</v>
      </c>
      <c r="K142" s="256" t="s">
        <v>322</v>
      </c>
      <c r="L142" s="207" t="s">
        <v>4019</v>
      </c>
      <c r="M142" s="206" t="s">
        <v>4138</v>
      </c>
      <c r="N142" s="257">
        <v>44105</v>
      </c>
      <c r="O142" s="257">
        <v>44012</v>
      </c>
      <c r="P142" s="257">
        <v>45107</v>
      </c>
      <c r="Q142" s="258">
        <v>123017.84</v>
      </c>
      <c r="R142" s="259">
        <v>0.75</v>
      </c>
      <c r="S142" s="206" t="s">
        <v>228</v>
      </c>
      <c r="T142" s="258">
        <v>92263.38</v>
      </c>
    </row>
    <row r="143" spans="2:20" s="22" customFormat="1" ht="149.25" customHeight="1" x14ac:dyDescent="0.2">
      <c r="B143" s="381"/>
      <c r="C143" s="382"/>
      <c r="D143" s="388"/>
      <c r="E143" s="425"/>
      <c r="F143" s="326" t="s">
        <v>2946</v>
      </c>
      <c r="G143" s="57" t="s">
        <v>2947</v>
      </c>
      <c r="H143" s="151" t="s">
        <v>3889</v>
      </c>
      <c r="I143" s="326" t="s">
        <v>2945</v>
      </c>
      <c r="J143" s="335" t="s">
        <v>321</v>
      </c>
      <c r="K143" s="335" t="s">
        <v>322</v>
      </c>
      <c r="L143" s="151" t="s">
        <v>3890</v>
      </c>
      <c r="M143" s="326" t="s">
        <v>4139</v>
      </c>
      <c r="N143" s="205">
        <v>44005</v>
      </c>
      <c r="O143" s="205">
        <v>43891</v>
      </c>
      <c r="P143" s="205">
        <v>44985</v>
      </c>
      <c r="Q143" s="120">
        <v>203869.82</v>
      </c>
      <c r="R143" s="121">
        <v>0.75</v>
      </c>
      <c r="S143" s="326" t="s">
        <v>228</v>
      </c>
      <c r="T143" s="120">
        <v>152902.37</v>
      </c>
    </row>
    <row r="144" spans="2:20" s="22" customFormat="1" ht="114.75" x14ac:dyDescent="0.2">
      <c r="B144" s="381"/>
      <c r="C144" s="382"/>
      <c r="D144" s="388"/>
      <c r="E144" s="425"/>
      <c r="F144" s="326" t="s">
        <v>4548</v>
      </c>
      <c r="G144" s="57" t="s">
        <v>4798</v>
      </c>
      <c r="H144" s="151" t="s">
        <v>4799</v>
      </c>
      <c r="I144" s="326" t="s">
        <v>4793</v>
      </c>
      <c r="J144" s="335" t="s">
        <v>321</v>
      </c>
      <c r="K144" s="335" t="s">
        <v>322</v>
      </c>
      <c r="L144" s="151" t="s">
        <v>4800</v>
      </c>
      <c r="M144" s="326" t="s">
        <v>4801</v>
      </c>
      <c r="N144" s="205">
        <v>44270</v>
      </c>
      <c r="O144" s="205">
        <v>44075</v>
      </c>
      <c r="P144" s="205">
        <v>45107</v>
      </c>
      <c r="Q144" s="120">
        <v>312230.74</v>
      </c>
      <c r="R144" s="121">
        <v>0.73819999999999997</v>
      </c>
      <c r="S144" s="326" t="s">
        <v>228</v>
      </c>
      <c r="T144" s="120">
        <v>230492.71</v>
      </c>
    </row>
    <row r="145" spans="2:20" s="22" customFormat="1" ht="149.25" customHeight="1" x14ac:dyDescent="0.2">
      <c r="B145" s="381"/>
      <c r="C145" s="382"/>
      <c r="D145" s="388"/>
      <c r="E145" s="425"/>
      <c r="F145" s="326" t="s">
        <v>4548</v>
      </c>
      <c r="G145" s="57" t="s">
        <v>4657</v>
      </c>
      <c r="H145" s="151" t="s">
        <v>4658</v>
      </c>
      <c r="I145" s="326" t="s">
        <v>4650</v>
      </c>
      <c r="J145" s="335" t="s">
        <v>321</v>
      </c>
      <c r="K145" s="335" t="s">
        <v>322</v>
      </c>
      <c r="L145" s="52" t="s">
        <v>4746</v>
      </c>
      <c r="M145" s="326" t="s">
        <v>2713</v>
      </c>
      <c r="N145" s="205">
        <v>44246</v>
      </c>
      <c r="O145" s="205">
        <v>44136</v>
      </c>
      <c r="P145" s="205">
        <v>45107</v>
      </c>
      <c r="Q145" s="120">
        <v>546343.42000000004</v>
      </c>
      <c r="R145" s="121">
        <v>0.73609999999999998</v>
      </c>
      <c r="S145" s="326" t="s">
        <v>228</v>
      </c>
      <c r="T145" s="120">
        <v>402160</v>
      </c>
    </row>
    <row r="146" spans="2:20" s="22" customFormat="1" ht="149.25" customHeight="1" x14ac:dyDescent="0.2">
      <c r="B146" s="381"/>
      <c r="C146" s="382"/>
      <c r="D146" s="388"/>
      <c r="E146" s="425"/>
      <c r="F146" s="326" t="s">
        <v>4548</v>
      </c>
      <c r="G146" s="57" t="s">
        <v>4581</v>
      </c>
      <c r="H146" s="151" t="s">
        <v>5075</v>
      </c>
      <c r="I146" s="326" t="s">
        <v>5073</v>
      </c>
      <c r="J146" s="335" t="s">
        <v>321</v>
      </c>
      <c r="K146" s="335" t="s">
        <v>322</v>
      </c>
      <c r="L146" s="52" t="s">
        <v>5076</v>
      </c>
      <c r="M146" s="326" t="s">
        <v>5077</v>
      </c>
      <c r="N146" s="205">
        <v>44314</v>
      </c>
      <c r="O146" s="205">
        <v>44256</v>
      </c>
      <c r="P146" s="205">
        <v>45107</v>
      </c>
      <c r="Q146" s="120">
        <v>498434.53</v>
      </c>
      <c r="R146" s="121">
        <v>0.73650000000000004</v>
      </c>
      <c r="S146" s="326" t="s">
        <v>228</v>
      </c>
      <c r="T146" s="120">
        <v>367087.8</v>
      </c>
    </row>
    <row r="147" spans="2:20" s="22" customFormat="1" ht="149.25" customHeight="1" x14ac:dyDescent="0.2">
      <c r="B147" s="381"/>
      <c r="C147" s="382"/>
      <c r="D147" s="388"/>
      <c r="E147" s="425"/>
      <c r="F147" s="326" t="s">
        <v>4548</v>
      </c>
      <c r="G147" s="57" t="s">
        <v>5298</v>
      </c>
      <c r="H147" s="151" t="s">
        <v>5299</v>
      </c>
      <c r="I147" s="326" t="s">
        <v>5293</v>
      </c>
      <c r="J147" s="335" t="s">
        <v>321</v>
      </c>
      <c r="K147" s="335" t="s">
        <v>322</v>
      </c>
      <c r="L147" s="52" t="s">
        <v>5300</v>
      </c>
      <c r="M147" s="326" t="s">
        <v>5301</v>
      </c>
      <c r="N147" s="205">
        <v>44348</v>
      </c>
      <c r="O147" s="205">
        <v>43862</v>
      </c>
      <c r="P147" s="205">
        <v>44804</v>
      </c>
      <c r="Q147" s="120">
        <v>253790.48</v>
      </c>
      <c r="R147" s="121">
        <v>0.75</v>
      </c>
      <c r="S147" s="326" t="s">
        <v>228</v>
      </c>
      <c r="T147" s="120">
        <v>190342.86</v>
      </c>
    </row>
    <row r="148" spans="2:20" s="22" customFormat="1" ht="149.25" customHeight="1" x14ac:dyDescent="0.2">
      <c r="B148" s="381"/>
      <c r="C148" s="382"/>
      <c r="D148" s="388"/>
      <c r="E148" s="425"/>
      <c r="F148" s="326" t="s">
        <v>4548</v>
      </c>
      <c r="G148" s="57" t="s">
        <v>4581</v>
      </c>
      <c r="H148" s="151" t="s">
        <v>4659</v>
      </c>
      <c r="I148" s="326" t="s">
        <v>4651</v>
      </c>
      <c r="J148" s="335" t="s">
        <v>321</v>
      </c>
      <c r="K148" s="335" t="s">
        <v>322</v>
      </c>
      <c r="L148" s="151" t="s">
        <v>4747</v>
      </c>
      <c r="M148" s="326" t="s">
        <v>4748</v>
      </c>
      <c r="N148" s="205">
        <v>44246</v>
      </c>
      <c r="O148" s="205">
        <v>44013</v>
      </c>
      <c r="P148" s="205">
        <v>45016</v>
      </c>
      <c r="Q148" s="120">
        <v>581732.76</v>
      </c>
      <c r="R148" s="121">
        <v>0.75090000000000001</v>
      </c>
      <c r="S148" s="326" t="s">
        <v>228</v>
      </c>
      <c r="T148" s="120">
        <v>436844.33</v>
      </c>
    </row>
    <row r="149" spans="2:20" s="22" customFormat="1" ht="149.25" customHeight="1" x14ac:dyDescent="0.2">
      <c r="B149" s="381"/>
      <c r="C149" s="382"/>
      <c r="D149" s="388"/>
      <c r="E149" s="425"/>
      <c r="F149" s="326" t="s">
        <v>4548</v>
      </c>
      <c r="G149" s="57" t="s">
        <v>4171</v>
      </c>
      <c r="H149" s="151" t="s">
        <v>4660</v>
      </c>
      <c r="I149" s="326" t="s">
        <v>4652</v>
      </c>
      <c r="J149" s="335" t="s">
        <v>321</v>
      </c>
      <c r="K149" s="335" t="s">
        <v>322</v>
      </c>
      <c r="L149" s="151" t="s">
        <v>4749</v>
      </c>
      <c r="M149" s="326" t="s">
        <v>4750</v>
      </c>
      <c r="N149" s="205">
        <v>44246</v>
      </c>
      <c r="O149" s="205">
        <v>44197</v>
      </c>
      <c r="P149" s="205">
        <v>45107</v>
      </c>
      <c r="Q149" s="120">
        <v>324724.77</v>
      </c>
      <c r="R149" s="121">
        <v>0.7036</v>
      </c>
      <c r="S149" s="326" t="s">
        <v>228</v>
      </c>
      <c r="T149" s="120">
        <v>228488.17</v>
      </c>
    </row>
    <row r="150" spans="2:20" s="22" customFormat="1" ht="149.25" customHeight="1" x14ac:dyDescent="0.2">
      <c r="B150" s="381"/>
      <c r="C150" s="382"/>
      <c r="D150" s="388"/>
      <c r="E150" s="425"/>
      <c r="F150" s="326" t="s">
        <v>4548</v>
      </c>
      <c r="G150" s="57" t="s">
        <v>4553</v>
      </c>
      <c r="H150" s="151" t="s">
        <v>4554</v>
      </c>
      <c r="I150" s="326" t="s">
        <v>4546</v>
      </c>
      <c r="J150" s="335" t="s">
        <v>321</v>
      </c>
      <c r="K150" s="335" t="s">
        <v>322</v>
      </c>
      <c r="L150" s="151" t="s">
        <v>4555</v>
      </c>
      <c r="M150" s="326" t="s">
        <v>4556</v>
      </c>
      <c r="N150" s="205">
        <v>44208</v>
      </c>
      <c r="O150" s="205">
        <v>44197</v>
      </c>
      <c r="P150" s="205">
        <v>45107</v>
      </c>
      <c r="Q150" s="120">
        <v>482224.45</v>
      </c>
      <c r="R150" s="121">
        <v>0.67330000000000001</v>
      </c>
      <c r="S150" s="326" t="s">
        <v>228</v>
      </c>
      <c r="T150" s="120">
        <v>324688.39</v>
      </c>
    </row>
    <row r="151" spans="2:20" s="124" customFormat="1" ht="149.25" customHeight="1" x14ac:dyDescent="0.2">
      <c r="B151" s="381"/>
      <c r="C151" s="382"/>
      <c r="D151" s="388"/>
      <c r="E151" s="425"/>
      <c r="F151" s="329" t="s">
        <v>2907</v>
      </c>
      <c r="G151" s="89" t="s">
        <v>1001</v>
      </c>
      <c r="H151" s="70" t="s">
        <v>3891</v>
      </c>
      <c r="I151" s="329" t="s">
        <v>2905</v>
      </c>
      <c r="J151" s="332" t="s">
        <v>321</v>
      </c>
      <c r="K151" s="332" t="s">
        <v>322</v>
      </c>
      <c r="L151" s="70" t="s">
        <v>3892</v>
      </c>
      <c r="M151" s="329" t="s">
        <v>15</v>
      </c>
      <c r="N151" s="203">
        <v>43971</v>
      </c>
      <c r="O151" s="203">
        <v>43952</v>
      </c>
      <c r="P151" s="203">
        <v>44681</v>
      </c>
      <c r="Q151" s="104">
        <v>258495</v>
      </c>
      <c r="R151" s="113">
        <v>0.64749999999999996</v>
      </c>
      <c r="S151" s="329" t="s">
        <v>228</v>
      </c>
      <c r="T151" s="104">
        <v>167363.04</v>
      </c>
    </row>
    <row r="152" spans="2:20" s="124" customFormat="1" ht="149.25" customHeight="1" x14ac:dyDescent="0.2">
      <c r="B152" s="381"/>
      <c r="C152" s="382"/>
      <c r="D152" s="388"/>
      <c r="E152" s="425"/>
      <c r="F152" s="329" t="s">
        <v>2907</v>
      </c>
      <c r="G152" s="89" t="s">
        <v>2908</v>
      </c>
      <c r="H152" s="70" t="s">
        <v>3893</v>
      </c>
      <c r="I152" s="329" t="s">
        <v>2906</v>
      </c>
      <c r="J152" s="332" t="s">
        <v>321</v>
      </c>
      <c r="K152" s="332" t="s">
        <v>322</v>
      </c>
      <c r="L152" s="70" t="s">
        <v>2909</v>
      </c>
      <c r="M152" s="329" t="s">
        <v>22</v>
      </c>
      <c r="N152" s="203">
        <v>43976</v>
      </c>
      <c r="O152" s="203">
        <v>43866</v>
      </c>
      <c r="P152" s="203">
        <v>44498</v>
      </c>
      <c r="Q152" s="104">
        <v>292684.56</v>
      </c>
      <c r="R152" s="113">
        <v>0.45639999999999997</v>
      </c>
      <c r="S152" s="329" t="s">
        <v>228</v>
      </c>
      <c r="T152" s="104">
        <v>133586.4</v>
      </c>
    </row>
    <row r="153" spans="2:20" s="124" customFormat="1" ht="149.25" customHeight="1" x14ac:dyDescent="0.2">
      <c r="B153" s="381"/>
      <c r="C153" s="382"/>
      <c r="D153" s="388"/>
      <c r="E153" s="425"/>
      <c r="F153" s="315" t="s">
        <v>4548</v>
      </c>
      <c r="G153" s="90" t="s">
        <v>4182</v>
      </c>
      <c r="H153" s="42" t="s">
        <v>5302</v>
      </c>
      <c r="I153" s="315" t="s">
        <v>5294</v>
      </c>
      <c r="J153" s="339" t="s">
        <v>321</v>
      </c>
      <c r="K153" s="339" t="s">
        <v>322</v>
      </c>
      <c r="L153" s="42" t="s">
        <v>5303</v>
      </c>
      <c r="M153" s="312" t="s">
        <v>13</v>
      </c>
      <c r="N153" s="204">
        <v>44354</v>
      </c>
      <c r="O153" s="204">
        <v>44409</v>
      </c>
      <c r="P153" s="204">
        <v>45107</v>
      </c>
      <c r="Q153" s="114">
        <v>1011558.72</v>
      </c>
      <c r="R153" s="115">
        <v>0.64449999999999996</v>
      </c>
      <c r="S153" s="315" t="s">
        <v>228</v>
      </c>
      <c r="T153" s="116">
        <v>651924.73</v>
      </c>
    </row>
    <row r="154" spans="2:20" s="124" customFormat="1" ht="149.25" customHeight="1" x14ac:dyDescent="0.2">
      <c r="B154" s="381"/>
      <c r="C154" s="382"/>
      <c r="D154" s="388"/>
      <c r="E154" s="425"/>
      <c r="F154" s="315" t="s">
        <v>2264</v>
      </c>
      <c r="G154" s="90" t="s">
        <v>4087</v>
      </c>
      <c r="H154" s="42" t="s">
        <v>4022</v>
      </c>
      <c r="I154" s="315" t="s">
        <v>4017</v>
      </c>
      <c r="J154" s="339" t="s">
        <v>321</v>
      </c>
      <c r="K154" s="339" t="s">
        <v>322</v>
      </c>
      <c r="L154" s="42" t="s">
        <v>4023</v>
      </c>
      <c r="M154" s="312" t="s">
        <v>22</v>
      </c>
      <c r="N154" s="204">
        <v>44112</v>
      </c>
      <c r="O154" s="204">
        <v>44134</v>
      </c>
      <c r="P154" s="204">
        <v>44498</v>
      </c>
      <c r="Q154" s="114">
        <v>20000</v>
      </c>
      <c r="R154" s="115">
        <v>0.75</v>
      </c>
      <c r="S154" s="315" t="s">
        <v>228</v>
      </c>
      <c r="T154" s="116">
        <v>15000</v>
      </c>
    </row>
    <row r="155" spans="2:20" s="124" customFormat="1" ht="149.25" customHeight="1" x14ac:dyDescent="0.2">
      <c r="B155" s="381"/>
      <c r="C155" s="382"/>
      <c r="D155" s="388"/>
      <c r="E155" s="425"/>
      <c r="F155" s="315" t="s">
        <v>4548</v>
      </c>
      <c r="G155" s="90" t="s">
        <v>4661</v>
      </c>
      <c r="H155" s="42" t="s">
        <v>4662</v>
      </c>
      <c r="I155" s="315" t="s">
        <v>4653</v>
      </c>
      <c r="J155" s="339" t="s">
        <v>321</v>
      </c>
      <c r="K155" s="339" t="s">
        <v>322</v>
      </c>
      <c r="L155" s="42" t="s">
        <v>4751</v>
      </c>
      <c r="M155" s="312" t="s">
        <v>4752</v>
      </c>
      <c r="N155" s="204">
        <v>44224</v>
      </c>
      <c r="O155" s="204">
        <v>44197</v>
      </c>
      <c r="P155" s="204">
        <v>45107</v>
      </c>
      <c r="Q155" s="114">
        <v>222723.96</v>
      </c>
      <c r="R155" s="115">
        <v>0.75</v>
      </c>
      <c r="S155" s="315" t="s">
        <v>228</v>
      </c>
      <c r="T155" s="116">
        <v>167042.97</v>
      </c>
    </row>
    <row r="156" spans="2:20" s="124" customFormat="1" ht="149.25" customHeight="1" x14ac:dyDescent="0.2">
      <c r="B156" s="381"/>
      <c r="C156" s="382"/>
      <c r="D156" s="388"/>
      <c r="E156" s="425"/>
      <c r="F156" s="315" t="s">
        <v>4548</v>
      </c>
      <c r="G156" s="90" t="s">
        <v>5304</v>
      </c>
      <c r="H156" s="42" t="s">
        <v>5305</v>
      </c>
      <c r="I156" s="315" t="s">
        <v>5295</v>
      </c>
      <c r="J156" s="339" t="s">
        <v>321</v>
      </c>
      <c r="K156" s="339" t="s">
        <v>322</v>
      </c>
      <c r="L156" s="42" t="s">
        <v>5306</v>
      </c>
      <c r="M156" s="312" t="s">
        <v>5307</v>
      </c>
      <c r="N156" s="204">
        <v>44375</v>
      </c>
      <c r="O156" s="204">
        <v>43983</v>
      </c>
      <c r="P156" s="204">
        <v>45016</v>
      </c>
      <c r="Q156" s="114">
        <v>579868.5</v>
      </c>
      <c r="R156" s="115">
        <v>0.75</v>
      </c>
      <c r="S156" s="315" t="s">
        <v>228</v>
      </c>
      <c r="T156" s="116">
        <v>434901.38</v>
      </c>
    </row>
    <row r="157" spans="2:20" s="124" customFormat="1" ht="149.25" customHeight="1" x14ac:dyDescent="0.2">
      <c r="B157" s="381"/>
      <c r="C157" s="382"/>
      <c r="D157" s="388"/>
      <c r="E157" s="425"/>
      <c r="F157" s="315" t="s">
        <v>4548</v>
      </c>
      <c r="G157" s="90" t="s">
        <v>4171</v>
      </c>
      <c r="H157" s="42" t="s">
        <v>4663</v>
      </c>
      <c r="I157" s="315" t="s">
        <v>4654</v>
      </c>
      <c r="J157" s="339" t="s">
        <v>321</v>
      </c>
      <c r="K157" s="339" t="s">
        <v>322</v>
      </c>
      <c r="L157" s="42" t="s">
        <v>4753</v>
      </c>
      <c r="M157" s="312" t="s">
        <v>4754</v>
      </c>
      <c r="N157" s="204">
        <v>44246</v>
      </c>
      <c r="O157" s="204">
        <v>44166</v>
      </c>
      <c r="P157" s="204">
        <v>45107</v>
      </c>
      <c r="Q157" s="114">
        <v>788213.66</v>
      </c>
      <c r="R157" s="115">
        <v>0.75519999999999998</v>
      </c>
      <c r="S157" s="315" t="s">
        <v>228</v>
      </c>
      <c r="T157" s="116">
        <v>571633.99</v>
      </c>
    </row>
    <row r="158" spans="2:20" s="22" customFormat="1" ht="149.25" customHeight="1" x14ac:dyDescent="0.2">
      <c r="B158" s="381"/>
      <c r="C158" s="382"/>
      <c r="D158" s="388"/>
      <c r="E158" s="425"/>
      <c r="F158" s="315" t="s">
        <v>4548</v>
      </c>
      <c r="G158" s="90" t="s">
        <v>5347</v>
      </c>
      <c r="H158" s="42" t="s">
        <v>5348</v>
      </c>
      <c r="I158" s="315" t="s">
        <v>5346</v>
      </c>
      <c r="J158" s="339" t="s">
        <v>321</v>
      </c>
      <c r="K158" s="339" t="s">
        <v>322</v>
      </c>
      <c r="L158" s="42" t="s">
        <v>5349</v>
      </c>
      <c r="M158" s="312" t="s">
        <v>15</v>
      </c>
      <c r="N158" s="204">
        <v>44383</v>
      </c>
      <c r="O158" s="204">
        <v>43983</v>
      </c>
      <c r="P158" s="204">
        <v>45016</v>
      </c>
      <c r="Q158" s="114">
        <v>646843.38</v>
      </c>
      <c r="R158" s="115">
        <v>0.74809999999999999</v>
      </c>
      <c r="S158" s="315" t="s">
        <v>228</v>
      </c>
      <c r="T158" s="116">
        <v>483911.97</v>
      </c>
    </row>
    <row r="159" spans="2:20" s="124" customFormat="1" ht="149.25" customHeight="1" x14ac:dyDescent="0.2">
      <c r="B159" s="381"/>
      <c r="C159" s="382"/>
      <c r="D159" s="388"/>
      <c r="E159" s="425"/>
      <c r="F159" s="315" t="s">
        <v>4548</v>
      </c>
      <c r="G159" s="90" t="s">
        <v>5206</v>
      </c>
      <c r="H159" s="42" t="s">
        <v>5207</v>
      </c>
      <c r="I159" s="315" t="s">
        <v>5203</v>
      </c>
      <c r="J159" s="339" t="s">
        <v>321</v>
      </c>
      <c r="K159" s="339" t="s">
        <v>322</v>
      </c>
      <c r="L159" s="42" t="s">
        <v>5208</v>
      </c>
      <c r="M159" s="312" t="s">
        <v>5209</v>
      </c>
      <c r="N159" s="204">
        <v>44322</v>
      </c>
      <c r="O159" s="204">
        <v>44317</v>
      </c>
      <c r="P159" s="204">
        <v>45107</v>
      </c>
      <c r="Q159" s="114">
        <v>659024.88</v>
      </c>
      <c r="R159" s="115">
        <v>0.62480000000000002</v>
      </c>
      <c r="S159" s="315" t="s">
        <v>228</v>
      </c>
      <c r="T159" s="116">
        <v>411769.49</v>
      </c>
    </row>
    <row r="160" spans="2:20" s="124" customFormat="1" ht="149.25" customHeight="1" x14ac:dyDescent="0.2">
      <c r="B160" s="381"/>
      <c r="C160" s="382"/>
      <c r="D160" s="388"/>
      <c r="E160" s="425"/>
      <c r="F160" s="315" t="s">
        <v>4548</v>
      </c>
      <c r="G160" s="90" t="s">
        <v>4549</v>
      </c>
      <c r="H160" s="42" t="s">
        <v>4550</v>
      </c>
      <c r="I160" s="315" t="s">
        <v>4547</v>
      </c>
      <c r="J160" s="339" t="s">
        <v>321</v>
      </c>
      <c r="K160" s="339" t="s">
        <v>322</v>
      </c>
      <c r="L160" s="47" t="s">
        <v>4551</v>
      </c>
      <c r="M160" s="312" t="s">
        <v>4552</v>
      </c>
      <c r="N160" s="204">
        <v>44208</v>
      </c>
      <c r="O160" s="204">
        <v>44166</v>
      </c>
      <c r="P160" s="204">
        <v>45107</v>
      </c>
      <c r="Q160" s="114">
        <v>527289.44999999995</v>
      </c>
      <c r="R160" s="115">
        <v>0.6744</v>
      </c>
      <c r="S160" s="315" t="s">
        <v>228</v>
      </c>
      <c r="T160" s="116">
        <v>355617.64</v>
      </c>
    </row>
    <row r="161" spans="2:20" s="22" customFormat="1" ht="149.25" customHeight="1" x14ac:dyDescent="0.2">
      <c r="B161" s="381"/>
      <c r="C161" s="382"/>
      <c r="D161" s="388"/>
      <c r="E161" s="425"/>
      <c r="F161" s="315" t="s">
        <v>4548</v>
      </c>
      <c r="G161" s="90" t="s">
        <v>4802</v>
      </c>
      <c r="H161" s="42" t="s">
        <v>4803</v>
      </c>
      <c r="I161" s="315" t="s">
        <v>4794</v>
      </c>
      <c r="J161" s="339" t="s">
        <v>321</v>
      </c>
      <c r="K161" s="339" t="s">
        <v>322</v>
      </c>
      <c r="L161" s="47" t="s">
        <v>4804</v>
      </c>
      <c r="M161" s="312" t="s">
        <v>4805</v>
      </c>
      <c r="N161" s="204">
        <v>44273</v>
      </c>
      <c r="O161" s="204">
        <v>44200</v>
      </c>
      <c r="P161" s="204">
        <v>45107</v>
      </c>
      <c r="Q161" s="114">
        <v>586346.1</v>
      </c>
      <c r="R161" s="115">
        <v>0.75</v>
      </c>
      <c r="S161" s="315" t="s">
        <v>228</v>
      </c>
      <c r="T161" s="116">
        <v>439759.58</v>
      </c>
    </row>
    <row r="162" spans="2:20" s="22" customFormat="1" ht="149.25" customHeight="1" x14ac:dyDescent="0.2">
      <c r="B162" s="381"/>
      <c r="C162" s="382"/>
      <c r="D162" s="388"/>
      <c r="E162" s="425"/>
      <c r="F162" s="315" t="s">
        <v>5079</v>
      </c>
      <c r="G162" s="90" t="s">
        <v>4187</v>
      </c>
      <c r="H162" s="42" t="s">
        <v>5078</v>
      </c>
      <c r="I162" s="315" t="s">
        <v>5074</v>
      </c>
      <c r="J162" s="339" t="s">
        <v>321</v>
      </c>
      <c r="K162" s="339" t="s">
        <v>322</v>
      </c>
      <c r="L162" s="47" t="s">
        <v>5080</v>
      </c>
      <c r="M162" s="312" t="s">
        <v>5081</v>
      </c>
      <c r="N162" s="204">
        <v>44314</v>
      </c>
      <c r="O162" s="204">
        <v>44378</v>
      </c>
      <c r="P162" s="204">
        <v>45107</v>
      </c>
      <c r="Q162" s="114">
        <v>148637.35</v>
      </c>
      <c r="R162" s="115">
        <v>0.78059999999999996</v>
      </c>
      <c r="S162" s="315" t="s">
        <v>228</v>
      </c>
      <c r="T162" s="116">
        <v>116033</v>
      </c>
    </row>
    <row r="163" spans="2:20" s="22" customFormat="1" ht="149.25" customHeight="1" x14ac:dyDescent="0.2">
      <c r="B163" s="381"/>
      <c r="C163" s="382"/>
      <c r="D163" s="388"/>
      <c r="E163" s="425"/>
      <c r="F163" s="315" t="s">
        <v>5210</v>
      </c>
      <c r="G163" s="90" t="s">
        <v>5211</v>
      </c>
      <c r="H163" s="42" t="s">
        <v>5212</v>
      </c>
      <c r="I163" s="315" t="s">
        <v>5204</v>
      </c>
      <c r="J163" s="339" t="s">
        <v>321</v>
      </c>
      <c r="K163" s="339" t="s">
        <v>322</v>
      </c>
      <c r="L163" s="47" t="s">
        <v>5213</v>
      </c>
      <c r="M163" s="312" t="s">
        <v>5214</v>
      </c>
      <c r="N163" s="204">
        <v>44314</v>
      </c>
      <c r="O163" s="204">
        <v>44136</v>
      </c>
      <c r="P163" s="204">
        <v>44865</v>
      </c>
      <c r="Q163" s="114">
        <v>657591.07999999996</v>
      </c>
      <c r="R163" s="115">
        <v>0.6</v>
      </c>
      <c r="S163" s="315" t="s">
        <v>228</v>
      </c>
      <c r="T163" s="116">
        <v>394554.64</v>
      </c>
    </row>
    <row r="164" spans="2:20" s="124" customFormat="1" ht="149.25" customHeight="1" x14ac:dyDescent="0.2">
      <c r="B164" s="381"/>
      <c r="C164" s="382"/>
      <c r="D164" s="388"/>
      <c r="E164" s="425"/>
      <c r="F164" s="315" t="s">
        <v>2264</v>
      </c>
      <c r="G164" s="90" t="s">
        <v>4485</v>
      </c>
      <c r="H164" s="42" t="s">
        <v>4664</v>
      </c>
      <c r="I164" s="315" t="s">
        <v>4655</v>
      </c>
      <c r="J164" s="339" t="s">
        <v>321</v>
      </c>
      <c r="K164" s="339" t="s">
        <v>322</v>
      </c>
      <c r="L164" s="47" t="s">
        <v>4755</v>
      </c>
      <c r="M164" s="312" t="s">
        <v>19</v>
      </c>
      <c r="N164" s="204">
        <v>44231</v>
      </c>
      <c r="O164" s="204">
        <v>44260</v>
      </c>
      <c r="P164" s="204">
        <v>44624</v>
      </c>
      <c r="Q164" s="114">
        <v>20000</v>
      </c>
      <c r="R164" s="115">
        <v>0.75</v>
      </c>
      <c r="S164" s="315" t="s">
        <v>228</v>
      </c>
      <c r="T164" s="116">
        <v>15000</v>
      </c>
    </row>
    <row r="165" spans="2:20" s="124" customFormat="1" ht="149.25" customHeight="1" x14ac:dyDescent="0.2">
      <c r="B165" s="381"/>
      <c r="C165" s="382"/>
      <c r="D165" s="388"/>
      <c r="E165" s="425"/>
      <c r="F165" s="315" t="s">
        <v>2264</v>
      </c>
      <c r="G165" s="90" t="s">
        <v>4487</v>
      </c>
      <c r="H165" s="42" t="s">
        <v>4665</v>
      </c>
      <c r="I165" s="315" t="s">
        <v>4656</v>
      </c>
      <c r="J165" s="339" t="s">
        <v>321</v>
      </c>
      <c r="K165" s="339" t="s">
        <v>322</v>
      </c>
      <c r="L165" s="47" t="s">
        <v>4756</v>
      </c>
      <c r="M165" s="312" t="s">
        <v>4</v>
      </c>
      <c r="N165" s="204">
        <v>44231</v>
      </c>
      <c r="O165" s="204">
        <v>44257</v>
      </c>
      <c r="P165" s="204">
        <v>44621</v>
      </c>
      <c r="Q165" s="114">
        <v>20000</v>
      </c>
      <c r="R165" s="115">
        <v>0.75</v>
      </c>
      <c r="S165" s="315" t="s">
        <v>228</v>
      </c>
      <c r="T165" s="116">
        <v>15000</v>
      </c>
    </row>
    <row r="166" spans="2:20" s="124" customFormat="1" ht="149.25" customHeight="1" x14ac:dyDescent="0.2">
      <c r="B166" s="381"/>
      <c r="C166" s="382"/>
      <c r="D166" s="388"/>
      <c r="E166" s="426"/>
      <c r="F166" s="315" t="s">
        <v>2264</v>
      </c>
      <c r="G166" s="90" t="s">
        <v>5308</v>
      </c>
      <c r="H166" s="42" t="s">
        <v>5309</v>
      </c>
      <c r="I166" s="315" t="s">
        <v>5296</v>
      </c>
      <c r="J166" s="339" t="s">
        <v>321</v>
      </c>
      <c r="K166" s="339" t="s">
        <v>322</v>
      </c>
      <c r="L166" s="47" t="s">
        <v>5310</v>
      </c>
      <c r="M166" s="312" t="s">
        <v>29</v>
      </c>
      <c r="N166" s="204">
        <v>44354</v>
      </c>
      <c r="O166" s="204">
        <v>44390</v>
      </c>
      <c r="P166" s="204">
        <v>44754</v>
      </c>
      <c r="Q166" s="114">
        <v>20000</v>
      </c>
      <c r="R166" s="115">
        <v>0.75</v>
      </c>
      <c r="S166" s="315" t="s">
        <v>228</v>
      </c>
      <c r="T166" s="116">
        <v>15000</v>
      </c>
    </row>
    <row r="167" spans="2:20" s="124" customFormat="1" ht="149.25" customHeight="1" x14ac:dyDescent="0.2">
      <c r="B167" s="381"/>
      <c r="C167" s="382"/>
      <c r="D167" s="388"/>
      <c r="E167" s="315" t="s">
        <v>1315</v>
      </c>
      <c r="F167" s="126" t="s">
        <v>1316</v>
      </c>
      <c r="G167" s="90" t="s">
        <v>1852</v>
      </c>
      <c r="H167" s="42" t="s">
        <v>1317</v>
      </c>
      <c r="I167" s="315" t="s">
        <v>1314</v>
      </c>
      <c r="J167" s="339" t="s">
        <v>321</v>
      </c>
      <c r="K167" s="339" t="s">
        <v>322</v>
      </c>
      <c r="L167" s="42" t="s">
        <v>1318</v>
      </c>
      <c r="M167" s="312" t="s">
        <v>29</v>
      </c>
      <c r="N167" s="204">
        <v>43108</v>
      </c>
      <c r="O167" s="204">
        <v>43069</v>
      </c>
      <c r="P167" s="204">
        <v>43798</v>
      </c>
      <c r="Q167" s="79">
        <v>8020278.3799999999</v>
      </c>
      <c r="R167" s="41">
        <v>0.4</v>
      </c>
      <c r="S167" s="40" t="s">
        <v>228</v>
      </c>
      <c r="T167" s="40">
        <v>3208111.35</v>
      </c>
    </row>
    <row r="168" spans="2:20" s="124" customFormat="1" ht="149.25" customHeight="1" x14ac:dyDescent="0.2">
      <c r="B168" s="381"/>
      <c r="C168" s="382"/>
      <c r="D168" s="389"/>
      <c r="E168" s="315" t="s">
        <v>3126</v>
      </c>
      <c r="F168" s="126" t="s">
        <v>3127</v>
      </c>
      <c r="G168" s="90" t="s">
        <v>5311</v>
      </c>
      <c r="H168" s="42" t="s">
        <v>5312</v>
      </c>
      <c r="I168" s="315" t="s">
        <v>5297</v>
      </c>
      <c r="J168" s="339" t="s">
        <v>321</v>
      </c>
      <c r="K168" s="339" t="s">
        <v>322</v>
      </c>
      <c r="L168" s="42" t="s">
        <v>5313</v>
      </c>
      <c r="M168" s="312" t="s">
        <v>13</v>
      </c>
      <c r="N168" s="204">
        <v>44354</v>
      </c>
      <c r="O168" s="204">
        <v>44342</v>
      </c>
      <c r="P168" s="204">
        <v>44645</v>
      </c>
      <c r="Q168" s="79">
        <v>161942.19</v>
      </c>
      <c r="R168" s="41">
        <v>0.95</v>
      </c>
      <c r="S168" s="40" t="s">
        <v>228</v>
      </c>
      <c r="T168" s="40">
        <v>153845.07999999999</v>
      </c>
    </row>
    <row r="169" spans="2:20" s="124" customFormat="1" ht="149.25" customHeight="1" x14ac:dyDescent="0.2">
      <c r="B169" s="381"/>
      <c r="C169" s="382"/>
      <c r="D169" s="389"/>
      <c r="E169" s="315" t="s">
        <v>3126</v>
      </c>
      <c r="F169" s="126" t="s">
        <v>3127</v>
      </c>
      <c r="G169" s="90" t="s">
        <v>1862</v>
      </c>
      <c r="H169" s="42" t="s">
        <v>3894</v>
      </c>
      <c r="I169" s="315" t="s">
        <v>3125</v>
      </c>
      <c r="J169" s="339" t="s">
        <v>321</v>
      </c>
      <c r="K169" s="339" t="s">
        <v>322</v>
      </c>
      <c r="L169" s="42" t="s">
        <v>3895</v>
      </c>
      <c r="M169" s="315" t="s">
        <v>4140</v>
      </c>
      <c r="N169" s="204">
        <v>44029</v>
      </c>
      <c r="O169" s="204">
        <v>43983</v>
      </c>
      <c r="P169" s="204">
        <v>44255</v>
      </c>
      <c r="Q169" s="40">
        <v>158071.31</v>
      </c>
      <c r="R169" s="41">
        <v>0.8</v>
      </c>
      <c r="S169" s="40" t="s">
        <v>228</v>
      </c>
      <c r="T169" s="40">
        <v>126457.05</v>
      </c>
    </row>
    <row r="170" spans="2:20" s="124" customFormat="1" ht="149.25" customHeight="1" x14ac:dyDescent="0.2">
      <c r="B170" s="381"/>
      <c r="C170" s="382"/>
      <c r="D170" s="389"/>
      <c r="E170" s="315" t="s">
        <v>3126</v>
      </c>
      <c r="F170" s="126" t="s">
        <v>3127</v>
      </c>
      <c r="G170" s="90" t="s">
        <v>5215</v>
      </c>
      <c r="H170" s="42" t="s">
        <v>5216</v>
      </c>
      <c r="I170" s="315" t="s">
        <v>5205</v>
      </c>
      <c r="J170" s="339" t="s">
        <v>321</v>
      </c>
      <c r="K170" s="339" t="s">
        <v>322</v>
      </c>
      <c r="L170" s="42" t="s">
        <v>5217</v>
      </c>
      <c r="M170" s="315" t="s">
        <v>13</v>
      </c>
      <c r="N170" s="204">
        <v>44322</v>
      </c>
      <c r="O170" s="204">
        <v>44228</v>
      </c>
      <c r="P170" s="204">
        <v>44592</v>
      </c>
      <c r="Q170" s="40">
        <v>278324.44</v>
      </c>
      <c r="R170" s="41">
        <v>0.8</v>
      </c>
      <c r="S170" s="40" t="s">
        <v>228</v>
      </c>
      <c r="T170" s="40">
        <v>222659.55</v>
      </c>
    </row>
    <row r="171" spans="2:20" s="124" customFormat="1" ht="149.25" customHeight="1" x14ac:dyDescent="0.2">
      <c r="B171" s="381"/>
      <c r="C171" s="382"/>
      <c r="D171" s="389"/>
      <c r="E171" s="329" t="s">
        <v>3126</v>
      </c>
      <c r="F171" s="321" t="s">
        <v>3127</v>
      </c>
      <c r="G171" s="89" t="s">
        <v>2005</v>
      </c>
      <c r="H171" s="70" t="s">
        <v>3896</v>
      </c>
      <c r="I171" s="329" t="s">
        <v>3618</v>
      </c>
      <c r="J171" s="332" t="s">
        <v>321</v>
      </c>
      <c r="K171" s="332" t="s">
        <v>322</v>
      </c>
      <c r="L171" s="70" t="s">
        <v>3897</v>
      </c>
      <c r="M171" s="329" t="s">
        <v>29</v>
      </c>
      <c r="N171" s="203">
        <v>44048</v>
      </c>
      <c r="O171" s="203">
        <v>43922</v>
      </c>
      <c r="P171" s="203">
        <v>44286</v>
      </c>
      <c r="Q171" s="28">
        <v>252441.25</v>
      </c>
      <c r="R171" s="29">
        <v>0.8</v>
      </c>
      <c r="S171" s="28" t="s">
        <v>228</v>
      </c>
      <c r="T171" s="28">
        <v>201953</v>
      </c>
    </row>
    <row r="172" spans="2:20" s="124" customFormat="1" ht="149.25" customHeight="1" x14ac:dyDescent="0.2">
      <c r="B172" s="381"/>
      <c r="C172" s="382"/>
      <c r="D172" s="389"/>
      <c r="E172" s="315" t="s">
        <v>3126</v>
      </c>
      <c r="F172" s="126" t="s">
        <v>3127</v>
      </c>
      <c r="G172" s="90" t="s">
        <v>1859</v>
      </c>
      <c r="H172" s="42" t="s">
        <v>3989</v>
      </c>
      <c r="I172" s="315" t="s">
        <v>3988</v>
      </c>
      <c r="J172" s="339" t="s">
        <v>321</v>
      </c>
      <c r="K172" s="339" t="s">
        <v>322</v>
      </c>
      <c r="L172" s="42" t="s">
        <v>3990</v>
      </c>
      <c r="M172" s="315" t="s">
        <v>13</v>
      </c>
      <c r="N172" s="204">
        <v>44097</v>
      </c>
      <c r="O172" s="204">
        <v>44075</v>
      </c>
      <c r="P172" s="204">
        <v>44378</v>
      </c>
      <c r="Q172" s="40">
        <v>273391.53999999998</v>
      </c>
      <c r="R172" s="41">
        <v>0.95</v>
      </c>
      <c r="S172" s="40" t="s">
        <v>228</v>
      </c>
      <c r="T172" s="40">
        <v>259721.96</v>
      </c>
    </row>
    <row r="173" spans="2:20" s="124" customFormat="1" ht="149.25" customHeight="1" x14ac:dyDescent="0.2">
      <c r="B173" s="381"/>
      <c r="C173" s="382"/>
      <c r="D173" s="389"/>
      <c r="E173" s="315" t="s">
        <v>3126</v>
      </c>
      <c r="F173" s="126" t="s">
        <v>3127</v>
      </c>
      <c r="G173" s="90" t="s">
        <v>4143</v>
      </c>
      <c r="H173" s="42" t="s">
        <v>4144</v>
      </c>
      <c r="I173" s="315" t="s">
        <v>4142</v>
      </c>
      <c r="J173" s="339" t="s">
        <v>321</v>
      </c>
      <c r="K173" s="339" t="s">
        <v>322</v>
      </c>
      <c r="L173" s="42" t="s">
        <v>4145</v>
      </c>
      <c r="M173" s="315" t="s">
        <v>4289</v>
      </c>
      <c r="N173" s="204">
        <v>44126</v>
      </c>
      <c r="O173" s="204">
        <v>44170</v>
      </c>
      <c r="P173" s="204">
        <v>44504</v>
      </c>
      <c r="Q173" s="40">
        <v>35986.5</v>
      </c>
      <c r="R173" s="41">
        <v>0.90529999999999999</v>
      </c>
      <c r="S173" s="40" t="s">
        <v>228</v>
      </c>
      <c r="T173" s="40">
        <v>32576.82</v>
      </c>
    </row>
    <row r="174" spans="2:20" s="124" customFormat="1" ht="149.25" customHeight="1" thickBot="1" x14ac:dyDescent="0.25">
      <c r="B174" s="381"/>
      <c r="C174" s="382"/>
      <c r="D174" s="389"/>
      <c r="E174" s="315" t="s">
        <v>3126</v>
      </c>
      <c r="F174" s="126" t="s">
        <v>3127</v>
      </c>
      <c r="G174" s="90" t="s">
        <v>1986</v>
      </c>
      <c r="H174" s="42" t="s">
        <v>3617</v>
      </c>
      <c r="I174" s="315" t="s">
        <v>3619</v>
      </c>
      <c r="J174" s="339" t="s">
        <v>321</v>
      </c>
      <c r="K174" s="339" t="s">
        <v>322</v>
      </c>
      <c r="L174" s="42" t="s">
        <v>3620</v>
      </c>
      <c r="M174" s="315" t="s">
        <v>13</v>
      </c>
      <c r="N174" s="204">
        <v>44068</v>
      </c>
      <c r="O174" s="204">
        <v>44013</v>
      </c>
      <c r="P174" s="204">
        <v>44227</v>
      </c>
      <c r="Q174" s="40">
        <v>57829.98</v>
      </c>
      <c r="R174" s="41">
        <v>0.8</v>
      </c>
      <c r="S174" s="40" t="s">
        <v>228</v>
      </c>
      <c r="T174" s="40">
        <v>46263.98</v>
      </c>
    </row>
    <row r="175" spans="2:20" s="124" customFormat="1" ht="42.75" customHeight="1" thickBot="1" x14ac:dyDescent="0.25">
      <c r="B175" s="381"/>
      <c r="C175" s="382"/>
      <c r="D175" s="389"/>
      <c r="E175" s="390" t="s">
        <v>322</v>
      </c>
      <c r="F175" s="391"/>
      <c r="G175" s="391"/>
      <c r="H175" s="391"/>
      <c r="I175" s="391"/>
      <c r="J175" s="391"/>
      <c r="K175" s="319">
        <f>COUNTA(K86:K174)</f>
        <v>89</v>
      </c>
      <c r="L175" s="391"/>
      <c r="M175" s="391"/>
      <c r="N175" s="391"/>
      <c r="O175" s="391"/>
      <c r="P175" s="391"/>
      <c r="Q175" s="334">
        <f>SUM(Q86:Q174)</f>
        <v>39004861.319999993</v>
      </c>
      <c r="R175" s="407"/>
      <c r="S175" s="407"/>
      <c r="T175" s="334">
        <f>SUM(T86:T174)</f>
        <v>24662905.419999994</v>
      </c>
    </row>
    <row r="176" spans="2:20" s="124" customFormat="1" ht="42.75" customHeight="1" thickBot="1" x14ac:dyDescent="0.25">
      <c r="B176" s="381"/>
      <c r="C176" s="383"/>
      <c r="D176" s="345" t="s">
        <v>1474</v>
      </c>
      <c r="E176" s="346"/>
      <c r="F176" s="346"/>
      <c r="G176" s="346"/>
      <c r="H176" s="346"/>
      <c r="I176" s="346"/>
      <c r="J176" s="346"/>
      <c r="K176" s="320">
        <f>K175+K85</f>
        <v>159</v>
      </c>
      <c r="L176" s="406"/>
      <c r="M176" s="375"/>
      <c r="N176" s="375"/>
      <c r="O176" s="375"/>
      <c r="P176" s="375"/>
      <c r="Q176" s="324">
        <f>Q175+Q85</f>
        <v>69538500.709999979</v>
      </c>
      <c r="R176" s="410"/>
      <c r="S176" s="411"/>
      <c r="T176" s="45">
        <f>T175+T85</f>
        <v>43573291.25</v>
      </c>
    </row>
    <row r="177" spans="2:20" s="22" customFormat="1" ht="204.75" customHeight="1" x14ac:dyDescent="0.2">
      <c r="B177" s="381"/>
      <c r="C177" s="383"/>
      <c r="D177" s="418" t="s">
        <v>1475</v>
      </c>
      <c r="E177" s="398" t="s">
        <v>84</v>
      </c>
      <c r="F177" s="335" t="s">
        <v>4807</v>
      </c>
      <c r="G177" s="57" t="s">
        <v>725</v>
      </c>
      <c r="H177" s="151" t="s">
        <v>4808</v>
      </c>
      <c r="I177" s="326" t="s">
        <v>4806</v>
      </c>
      <c r="J177" s="335" t="s">
        <v>323</v>
      </c>
      <c r="K177" s="335" t="s">
        <v>325</v>
      </c>
      <c r="L177" s="151" t="s">
        <v>4809</v>
      </c>
      <c r="M177" s="326" t="s">
        <v>13</v>
      </c>
      <c r="N177" s="283">
        <v>44242</v>
      </c>
      <c r="O177" s="283">
        <v>44228</v>
      </c>
      <c r="P177" s="283">
        <v>44957</v>
      </c>
      <c r="Q177" s="284">
        <v>1252005.94</v>
      </c>
      <c r="R177" s="60">
        <v>0.7</v>
      </c>
      <c r="S177" s="59" t="s">
        <v>228</v>
      </c>
      <c r="T177" s="59">
        <v>876404.16</v>
      </c>
    </row>
    <row r="178" spans="2:20" s="124" customFormat="1" ht="90" customHeight="1" x14ac:dyDescent="0.2">
      <c r="B178" s="381"/>
      <c r="C178" s="382"/>
      <c r="D178" s="419"/>
      <c r="E178" s="399"/>
      <c r="F178" s="335" t="s">
        <v>1438</v>
      </c>
      <c r="G178" s="57" t="s">
        <v>1018</v>
      </c>
      <c r="H178" s="151" t="s">
        <v>2473</v>
      </c>
      <c r="I178" s="326" t="s">
        <v>80</v>
      </c>
      <c r="J178" s="335" t="s">
        <v>323</v>
      </c>
      <c r="K178" s="335" t="s">
        <v>325</v>
      </c>
      <c r="L178" s="151" t="s">
        <v>2473</v>
      </c>
      <c r="M178" s="326" t="s">
        <v>55</v>
      </c>
      <c r="N178" s="203">
        <v>42226</v>
      </c>
      <c r="O178" s="203">
        <v>42262</v>
      </c>
      <c r="P178" s="203">
        <v>42627</v>
      </c>
      <c r="Q178" s="28">
        <v>19975</v>
      </c>
      <c r="R178" s="29">
        <v>0.75</v>
      </c>
      <c r="S178" s="28" t="s">
        <v>228</v>
      </c>
      <c r="T178" s="28">
        <v>14981.25</v>
      </c>
    </row>
    <row r="179" spans="2:20" s="124" customFormat="1" ht="90" customHeight="1" x14ac:dyDescent="0.2">
      <c r="B179" s="381"/>
      <c r="C179" s="382"/>
      <c r="D179" s="419"/>
      <c r="E179" s="399"/>
      <c r="F179" s="332" t="s">
        <v>1438</v>
      </c>
      <c r="G179" s="89" t="s">
        <v>1019</v>
      </c>
      <c r="H179" s="70" t="s">
        <v>2473</v>
      </c>
      <c r="I179" s="329" t="s">
        <v>79</v>
      </c>
      <c r="J179" s="332" t="s">
        <v>323</v>
      </c>
      <c r="K179" s="332" t="s">
        <v>325</v>
      </c>
      <c r="L179" s="151" t="s">
        <v>2473</v>
      </c>
      <c r="M179" s="329" t="s">
        <v>15</v>
      </c>
      <c r="N179" s="203">
        <v>42226</v>
      </c>
      <c r="O179" s="203">
        <v>42237</v>
      </c>
      <c r="P179" s="203">
        <v>42602</v>
      </c>
      <c r="Q179" s="28">
        <v>20000</v>
      </c>
      <c r="R179" s="29">
        <v>0.75</v>
      </c>
      <c r="S179" s="28" t="s">
        <v>228</v>
      </c>
      <c r="T179" s="28">
        <v>15000</v>
      </c>
    </row>
    <row r="180" spans="2:20" s="124" customFormat="1" ht="90" customHeight="1" x14ac:dyDescent="0.2">
      <c r="B180" s="381"/>
      <c r="C180" s="382"/>
      <c r="D180" s="419"/>
      <c r="E180" s="399"/>
      <c r="F180" s="332" t="s">
        <v>1438</v>
      </c>
      <c r="G180" s="89" t="s">
        <v>1020</v>
      </c>
      <c r="H180" s="70" t="s">
        <v>2473</v>
      </c>
      <c r="I180" s="329" t="s">
        <v>76</v>
      </c>
      <c r="J180" s="332" t="s">
        <v>323</v>
      </c>
      <c r="K180" s="332" t="s">
        <v>325</v>
      </c>
      <c r="L180" s="151" t="s">
        <v>2473</v>
      </c>
      <c r="M180" s="329" t="s">
        <v>10</v>
      </c>
      <c r="N180" s="203">
        <v>42226</v>
      </c>
      <c r="O180" s="203">
        <v>42251</v>
      </c>
      <c r="P180" s="203">
        <v>42616</v>
      </c>
      <c r="Q180" s="28">
        <v>20000</v>
      </c>
      <c r="R180" s="29">
        <v>0.75</v>
      </c>
      <c r="S180" s="28" t="s">
        <v>228</v>
      </c>
      <c r="T180" s="28">
        <v>15000</v>
      </c>
    </row>
    <row r="181" spans="2:20" s="124" customFormat="1" ht="90" customHeight="1" x14ac:dyDescent="0.2">
      <c r="B181" s="381"/>
      <c r="C181" s="382"/>
      <c r="D181" s="419"/>
      <c r="E181" s="399"/>
      <c r="F181" s="332" t="s">
        <v>1438</v>
      </c>
      <c r="G181" s="89" t="s">
        <v>1021</v>
      </c>
      <c r="H181" s="70" t="s">
        <v>2473</v>
      </c>
      <c r="I181" s="329" t="s">
        <v>82</v>
      </c>
      <c r="J181" s="332" t="s">
        <v>323</v>
      </c>
      <c r="K181" s="332" t="s">
        <v>325</v>
      </c>
      <c r="L181" s="151" t="s">
        <v>2473</v>
      </c>
      <c r="M181" s="329" t="s">
        <v>15</v>
      </c>
      <c r="N181" s="203">
        <v>42272</v>
      </c>
      <c r="O181" s="203">
        <v>42299</v>
      </c>
      <c r="P181" s="203">
        <v>42664</v>
      </c>
      <c r="Q181" s="28">
        <v>20000</v>
      </c>
      <c r="R181" s="29">
        <v>0.75</v>
      </c>
      <c r="S181" s="28" t="s">
        <v>228</v>
      </c>
      <c r="T181" s="28">
        <v>15000</v>
      </c>
    </row>
    <row r="182" spans="2:20" s="124" customFormat="1" ht="90" customHeight="1" x14ac:dyDescent="0.2">
      <c r="B182" s="381"/>
      <c r="C182" s="382"/>
      <c r="D182" s="419"/>
      <c r="E182" s="399"/>
      <c r="F182" s="332" t="s">
        <v>1438</v>
      </c>
      <c r="G182" s="89" t="s">
        <v>1022</v>
      </c>
      <c r="H182" s="70" t="s">
        <v>2474</v>
      </c>
      <c r="I182" s="329" t="s">
        <v>70</v>
      </c>
      <c r="J182" s="332" t="s">
        <v>323</v>
      </c>
      <c r="K182" s="332" t="s">
        <v>325</v>
      </c>
      <c r="L182" s="70" t="s">
        <v>2474</v>
      </c>
      <c r="M182" s="329" t="s">
        <v>19</v>
      </c>
      <c r="N182" s="203">
        <v>42226</v>
      </c>
      <c r="O182" s="203">
        <v>42258</v>
      </c>
      <c r="P182" s="203">
        <v>42623</v>
      </c>
      <c r="Q182" s="28">
        <v>20000</v>
      </c>
      <c r="R182" s="29">
        <v>0.75</v>
      </c>
      <c r="S182" s="28" t="s">
        <v>228</v>
      </c>
      <c r="T182" s="28">
        <v>15000</v>
      </c>
    </row>
    <row r="183" spans="2:20" s="124" customFormat="1" ht="90" customHeight="1" x14ac:dyDescent="0.2">
      <c r="B183" s="381"/>
      <c r="C183" s="382"/>
      <c r="D183" s="419"/>
      <c r="E183" s="399"/>
      <c r="F183" s="332" t="s">
        <v>1438</v>
      </c>
      <c r="G183" s="89" t="s">
        <v>1023</v>
      </c>
      <c r="H183" s="70" t="s">
        <v>2473</v>
      </c>
      <c r="I183" s="329" t="s">
        <v>48</v>
      </c>
      <c r="J183" s="332" t="s">
        <v>323</v>
      </c>
      <c r="K183" s="332" t="s">
        <v>325</v>
      </c>
      <c r="L183" s="151" t="s">
        <v>2473</v>
      </c>
      <c r="M183" s="329" t="s">
        <v>29</v>
      </c>
      <c r="N183" s="203">
        <v>42226</v>
      </c>
      <c r="O183" s="203">
        <v>42237</v>
      </c>
      <c r="P183" s="203">
        <v>42602</v>
      </c>
      <c r="Q183" s="28">
        <v>20000</v>
      </c>
      <c r="R183" s="29">
        <v>0.75</v>
      </c>
      <c r="S183" s="28" t="s">
        <v>228</v>
      </c>
      <c r="T183" s="28">
        <v>15000</v>
      </c>
    </row>
    <row r="184" spans="2:20" s="124" customFormat="1" ht="90" customHeight="1" x14ac:dyDescent="0.2">
      <c r="B184" s="381"/>
      <c r="C184" s="382"/>
      <c r="D184" s="419"/>
      <c r="E184" s="399"/>
      <c r="F184" s="332" t="s">
        <v>1438</v>
      </c>
      <c r="G184" s="89" t="s">
        <v>1024</v>
      </c>
      <c r="H184" s="70" t="s">
        <v>2473</v>
      </c>
      <c r="I184" s="329" t="s">
        <v>47</v>
      </c>
      <c r="J184" s="332" t="s">
        <v>323</v>
      </c>
      <c r="K184" s="332" t="s">
        <v>325</v>
      </c>
      <c r="L184" s="151" t="s">
        <v>2473</v>
      </c>
      <c r="M184" s="329" t="s">
        <v>22</v>
      </c>
      <c r="N184" s="203">
        <v>42226</v>
      </c>
      <c r="O184" s="203">
        <v>42235</v>
      </c>
      <c r="P184" s="203">
        <v>42600</v>
      </c>
      <c r="Q184" s="28">
        <v>20000</v>
      </c>
      <c r="R184" s="29">
        <v>0.75</v>
      </c>
      <c r="S184" s="28" t="s">
        <v>228</v>
      </c>
      <c r="T184" s="28">
        <v>15000</v>
      </c>
    </row>
    <row r="185" spans="2:20" s="124" customFormat="1" ht="90" customHeight="1" x14ac:dyDescent="0.2">
      <c r="B185" s="381"/>
      <c r="C185" s="382"/>
      <c r="D185" s="419"/>
      <c r="E185" s="399"/>
      <c r="F185" s="332" t="s">
        <v>1438</v>
      </c>
      <c r="G185" s="89" t="s">
        <v>1025</v>
      </c>
      <c r="H185" s="70" t="s">
        <v>63</v>
      </c>
      <c r="I185" s="329" t="s">
        <v>62</v>
      </c>
      <c r="J185" s="332" t="s">
        <v>323</v>
      </c>
      <c r="K185" s="332" t="s">
        <v>325</v>
      </c>
      <c r="L185" s="70" t="s">
        <v>63</v>
      </c>
      <c r="M185" s="329" t="s">
        <v>13</v>
      </c>
      <c r="N185" s="203">
        <v>42226</v>
      </c>
      <c r="O185" s="203">
        <v>42242</v>
      </c>
      <c r="P185" s="203">
        <v>42607</v>
      </c>
      <c r="Q185" s="28">
        <v>20000</v>
      </c>
      <c r="R185" s="29">
        <v>0.75</v>
      </c>
      <c r="S185" s="28" t="s">
        <v>228</v>
      </c>
      <c r="T185" s="28">
        <v>15000</v>
      </c>
    </row>
    <row r="186" spans="2:20" s="124" customFormat="1" ht="90" customHeight="1" x14ac:dyDescent="0.2">
      <c r="B186" s="381"/>
      <c r="C186" s="382"/>
      <c r="D186" s="419"/>
      <c r="E186" s="399"/>
      <c r="F186" s="332" t="s">
        <v>1438</v>
      </c>
      <c r="G186" s="89" t="s">
        <v>1026</v>
      </c>
      <c r="H186" s="70" t="s">
        <v>46</v>
      </c>
      <c r="I186" s="329" t="s">
        <v>45</v>
      </c>
      <c r="J186" s="332" t="s">
        <v>323</v>
      </c>
      <c r="K186" s="332" t="s">
        <v>325</v>
      </c>
      <c r="L186" s="70" t="s">
        <v>46</v>
      </c>
      <c r="M186" s="329" t="s">
        <v>10</v>
      </c>
      <c r="N186" s="203">
        <v>42226</v>
      </c>
      <c r="O186" s="203">
        <v>42236</v>
      </c>
      <c r="P186" s="203">
        <v>42601</v>
      </c>
      <c r="Q186" s="28">
        <v>20000</v>
      </c>
      <c r="R186" s="29">
        <v>0.75</v>
      </c>
      <c r="S186" s="28" t="s">
        <v>228</v>
      </c>
      <c r="T186" s="28">
        <v>15000</v>
      </c>
    </row>
    <row r="187" spans="2:20" s="124" customFormat="1" ht="90" customHeight="1" x14ac:dyDescent="0.2">
      <c r="B187" s="381"/>
      <c r="C187" s="382"/>
      <c r="D187" s="419"/>
      <c r="E187" s="399"/>
      <c r="F187" s="332" t="s">
        <v>1438</v>
      </c>
      <c r="G187" s="89" t="s">
        <v>1027</v>
      </c>
      <c r="H187" s="70" t="s">
        <v>65</v>
      </c>
      <c r="I187" s="329" t="s">
        <v>64</v>
      </c>
      <c r="J187" s="332" t="s">
        <v>323</v>
      </c>
      <c r="K187" s="332" t="s">
        <v>325</v>
      </c>
      <c r="L187" s="70" t="s">
        <v>65</v>
      </c>
      <c r="M187" s="329" t="s">
        <v>22</v>
      </c>
      <c r="N187" s="203">
        <v>42226</v>
      </c>
      <c r="O187" s="203">
        <v>42262</v>
      </c>
      <c r="P187" s="203">
        <v>42627</v>
      </c>
      <c r="Q187" s="28">
        <v>19900</v>
      </c>
      <c r="R187" s="29">
        <v>0.75</v>
      </c>
      <c r="S187" s="28" t="s">
        <v>228</v>
      </c>
      <c r="T187" s="28">
        <v>14925</v>
      </c>
    </row>
    <row r="188" spans="2:20" s="124" customFormat="1" ht="90" customHeight="1" x14ac:dyDescent="0.2">
      <c r="B188" s="381"/>
      <c r="C188" s="382"/>
      <c r="D188" s="419"/>
      <c r="E188" s="399"/>
      <c r="F188" s="332" t="s">
        <v>1438</v>
      </c>
      <c r="G188" s="89" t="s">
        <v>1028</v>
      </c>
      <c r="H188" s="70" t="s">
        <v>67</v>
      </c>
      <c r="I188" s="329" t="s">
        <v>66</v>
      </c>
      <c r="J188" s="332" t="s">
        <v>323</v>
      </c>
      <c r="K188" s="332" t="s">
        <v>325</v>
      </c>
      <c r="L188" s="70" t="s">
        <v>67</v>
      </c>
      <c r="M188" s="329" t="s">
        <v>13</v>
      </c>
      <c r="N188" s="203">
        <v>42226</v>
      </c>
      <c r="O188" s="203">
        <v>42263</v>
      </c>
      <c r="P188" s="203">
        <v>42628</v>
      </c>
      <c r="Q188" s="28">
        <v>19900</v>
      </c>
      <c r="R188" s="29">
        <v>0.75</v>
      </c>
      <c r="S188" s="28" t="s">
        <v>228</v>
      </c>
      <c r="T188" s="28">
        <v>14925</v>
      </c>
    </row>
    <row r="189" spans="2:20" s="124" customFormat="1" ht="90" customHeight="1" x14ac:dyDescent="0.2">
      <c r="B189" s="381"/>
      <c r="C189" s="382"/>
      <c r="D189" s="419"/>
      <c r="E189" s="399"/>
      <c r="F189" s="332" t="s">
        <v>1438</v>
      </c>
      <c r="G189" s="89" t="s">
        <v>1029</v>
      </c>
      <c r="H189" s="70" t="s">
        <v>2473</v>
      </c>
      <c r="I189" s="329" t="s">
        <v>75</v>
      </c>
      <c r="J189" s="332" t="s">
        <v>323</v>
      </c>
      <c r="K189" s="332" t="s">
        <v>325</v>
      </c>
      <c r="L189" s="151" t="s">
        <v>2473</v>
      </c>
      <c r="M189" s="329" t="s">
        <v>13</v>
      </c>
      <c r="N189" s="203">
        <v>42226</v>
      </c>
      <c r="O189" s="203">
        <v>42238</v>
      </c>
      <c r="P189" s="203">
        <v>42603</v>
      </c>
      <c r="Q189" s="28">
        <v>20000</v>
      </c>
      <c r="R189" s="29">
        <v>0.75</v>
      </c>
      <c r="S189" s="28" t="s">
        <v>228</v>
      </c>
      <c r="T189" s="28">
        <v>15000</v>
      </c>
    </row>
    <row r="190" spans="2:20" s="124" customFormat="1" ht="90" customHeight="1" x14ac:dyDescent="0.2">
      <c r="B190" s="381"/>
      <c r="C190" s="382"/>
      <c r="D190" s="419"/>
      <c r="E190" s="399"/>
      <c r="F190" s="332" t="s">
        <v>1438</v>
      </c>
      <c r="G190" s="89" t="s">
        <v>1030</v>
      </c>
      <c r="H190" s="70" t="s">
        <v>78</v>
      </c>
      <c r="I190" s="329" t="s">
        <v>77</v>
      </c>
      <c r="J190" s="332" t="s">
        <v>323</v>
      </c>
      <c r="K190" s="332" t="s">
        <v>325</v>
      </c>
      <c r="L190" s="70" t="s">
        <v>78</v>
      </c>
      <c r="M190" s="329" t="s">
        <v>7</v>
      </c>
      <c r="N190" s="203">
        <v>42226</v>
      </c>
      <c r="O190" s="203">
        <v>42248</v>
      </c>
      <c r="P190" s="203">
        <v>42613</v>
      </c>
      <c r="Q190" s="28">
        <v>17200</v>
      </c>
      <c r="R190" s="29">
        <v>0.75</v>
      </c>
      <c r="S190" s="28" t="s">
        <v>228</v>
      </c>
      <c r="T190" s="28">
        <v>12900</v>
      </c>
    </row>
    <row r="191" spans="2:20" s="124" customFormat="1" ht="90" customHeight="1" x14ac:dyDescent="0.2">
      <c r="B191" s="381"/>
      <c r="C191" s="382"/>
      <c r="D191" s="419"/>
      <c r="E191" s="399"/>
      <c r="F191" s="332" t="s">
        <v>1438</v>
      </c>
      <c r="G191" s="89" t="s">
        <v>1031</v>
      </c>
      <c r="H191" s="70" t="s">
        <v>53</v>
      </c>
      <c r="I191" s="329" t="s">
        <v>52</v>
      </c>
      <c r="J191" s="332" t="s">
        <v>323</v>
      </c>
      <c r="K191" s="332" t="s">
        <v>325</v>
      </c>
      <c r="L191" s="70" t="s">
        <v>53</v>
      </c>
      <c r="M191" s="329" t="s">
        <v>15</v>
      </c>
      <c r="N191" s="203">
        <v>42226</v>
      </c>
      <c r="O191" s="203">
        <v>42264</v>
      </c>
      <c r="P191" s="203">
        <v>42629</v>
      </c>
      <c r="Q191" s="28">
        <v>19900</v>
      </c>
      <c r="R191" s="29">
        <v>0.75</v>
      </c>
      <c r="S191" s="28" t="s">
        <v>228</v>
      </c>
      <c r="T191" s="28">
        <v>14925</v>
      </c>
    </row>
    <row r="192" spans="2:20" s="124" customFormat="1" ht="90" customHeight="1" x14ac:dyDescent="0.2">
      <c r="B192" s="381"/>
      <c r="C192" s="382"/>
      <c r="D192" s="419"/>
      <c r="E192" s="399"/>
      <c r="F192" s="332" t="s">
        <v>1438</v>
      </c>
      <c r="G192" s="89" t="s">
        <v>1032</v>
      </c>
      <c r="H192" s="70" t="s">
        <v>50</v>
      </c>
      <c r="I192" s="329" t="s">
        <v>49</v>
      </c>
      <c r="J192" s="332" t="s">
        <v>323</v>
      </c>
      <c r="K192" s="332" t="s">
        <v>325</v>
      </c>
      <c r="L192" s="70" t="s">
        <v>50</v>
      </c>
      <c r="M192" s="329" t="s">
        <v>22</v>
      </c>
      <c r="N192" s="203">
        <v>42226</v>
      </c>
      <c r="O192" s="203">
        <v>42238</v>
      </c>
      <c r="P192" s="203">
        <v>42603</v>
      </c>
      <c r="Q192" s="28">
        <v>20000</v>
      </c>
      <c r="R192" s="29">
        <v>0.75</v>
      </c>
      <c r="S192" s="28" t="s">
        <v>228</v>
      </c>
      <c r="T192" s="28">
        <v>15000</v>
      </c>
    </row>
    <row r="193" spans="2:20" s="124" customFormat="1" ht="90" customHeight="1" x14ac:dyDescent="0.2">
      <c r="B193" s="381"/>
      <c r="C193" s="382"/>
      <c r="D193" s="419"/>
      <c r="E193" s="399"/>
      <c r="F193" s="332" t="s">
        <v>1438</v>
      </c>
      <c r="G193" s="89" t="s">
        <v>1033</v>
      </c>
      <c r="H193" s="70" t="s">
        <v>69</v>
      </c>
      <c r="I193" s="329" t="s">
        <v>68</v>
      </c>
      <c r="J193" s="332" t="s">
        <v>323</v>
      </c>
      <c r="K193" s="332" t="s">
        <v>325</v>
      </c>
      <c r="L193" s="70" t="s">
        <v>69</v>
      </c>
      <c r="M193" s="329" t="s">
        <v>30</v>
      </c>
      <c r="N193" s="203">
        <v>42226</v>
      </c>
      <c r="O193" s="203">
        <v>42235</v>
      </c>
      <c r="P193" s="203">
        <v>42600</v>
      </c>
      <c r="Q193" s="28">
        <v>20000</v>
      </c>
      <c r="R193" s="29">
        <v>0.75</v>
      </c>
      <c r="S193" s="28" t="s">
        <v>228</v>
      </c>
      <c r="T193" s="28">
        <v>15000</v>
      </c>
    </row>
    <row r="194" spans="2:20" s="124" customFormat="1" ht="90" customHeight="1" x14ac:dyDescent="0.2">
      <c r="B194" s="381"/>
      <c r="C194" s="382"/>
      <c r="D194" s="419"/>
      <c r="E194" s="399"/>
      <c r="F194" s="332" t="s">
        <v>1438</v>
      </c>
      <c r="G194" s="89" t="s">
        <v>1034</v>
      </c>
      <c r="H194" s="70" t="s">
        <v>73</v>
      </c>
      <c r="I194" s="329" t="s">
        <v>72</v>
      </c>
      <c r="J194" s="332" t="s">
        <v>323</v>
      </c>
      <c r="K194" s="332" t="s">
        <v>325</v>
      </c>
      <c r="L194" s="70" t="s">
        <v>73</v>
      </c>
      <c r="M194" s="329" t="s">
        <v>22</v>
      </c>
      <c r="N194" s="203">
        <v>42226</v>
      </c>
      <c r="O194" s="203">
        <v>42248</v>
      </c>
      <c r="P194" s="203">
        <v>42613</v>
      </c>
      <c r="Q194" s="28">
        <v>20000</v>
      </c>
      <c r="R194" s="29">
        <v>0.75</v>
      </c>
      <c r="S194" s="28" t="s">
        <v>228</v>
      </c>
      <c r="T194" s="28">
        <v>15000</v>
      </c>
    </row>
    <row r="195" spans="2:20" s="124" customFormat="1" ht="90" customHeight="1" x14ac:dyDescent="0.2">
      <c r="B195" s="381"/>
      <c r="C195" s="382"/>
      <c r="D195" s="419"/>
      <c r="E195" s="399"/>
      <c r="F195" s="332" t="s">
        <v>1438</v>
      </c>
      <c r="G195" s="89" t="s">
        <v>1035</v>
      </c>
      <c r="H195" s="70" t="s">
        <v>2475</v>
      </c>
      <c r="I195" s="329" t="s">
        <v>44</v>
      </c>
      <c r="J195" s="332" t="s">
        <v>323</v>
      </c>
      <c r="K195" s="332" t="s">
        <v>325</v>
      </c>
      <c r="L195" s="70" t="s">
        <v>2791</v>
      </c>
      <c r="M195" s="329" t="s">
        <v>27</v>
      </c>
      <c r="N195" s="203">
        <v>42226</v>
      </c>
      <c r="O195" s="203">
        <v>42257</v>
      </c>
      <c r="P195" s="203">
        <v>42622</v>
      </c>
      <c r="Q195" s="28">
        <v>17500</v>
      </c>
      <c r="R195" s="29">
        <v>0.75</v>
      </c>
      <c r="S195" s="28" t="s">
        <v>228</v>
      </c>
      <c r="T195" s="28">
        <v>13125</v>
      </c>
    </row>
    <row r="196" spans="2:20" s="124" customFormat="1" ht="90" customHeight="1" x14ac:dyDescent="0.2">
      <c r="B196" s="381"/>
      <c r="C196" s="382"/>
      <c r="D196" s="419"/>
      <c r="E196" s="399"/>
      <c r="F196" s="332" t="s">
        <v>1438</v>
      </c>
      <c r="G196" s="89" t="s">
        <v>1036</v>
      </c>
      <c r="H196" s="70" t="s">
        <v>2476</v>
      </c>
      <c r="I196" s="329" t="s">
        <v>83</v>
      </c>
      <c r="J196" s="332" t="s">
        <v>323</v>
      </c>
      <c r="K196" s="332" t="s">
        <v>325</v>
      </c>
      <c r="L196" s="70" t="s">
        <v>2792</v>
      </c>
      <c r="M196" s="329" t="s">
        <v>13</v>
      </c>
      <c r="N196" s="203">
        <v>42226</v>
      </c>
      <c r="O196" s="203">
        <v>42269</v>
      </c>
      <c r="P196" s="203">
        <v>42634</v>
      </c>
      <c r="Q196" s="28">
        <v>17500</v>
      </c>
      <c r="R196" s="29">
        <v>0.75</v>
      </c>
      <c r="S196" s="28" t="s">
        <v>228</v>
      </c>
      <c r="T196" s="28">
        <v>13125</v>
      </c>
    </row>
    <row r="197" spans="2:20" s="124" customFormat="1" ht="90" customHeight="1" x14ac:dyDescent="0.2">
      <c r="B197" s="381"/>
      <c r="C197" s="382"/>
      <c r="D197" s="419"/>
      <c r="E197" s="399"/>
      <c r="F197" s="332" t="s">
        <v>1438</v>
      </c>
      <c r="G197" s="89" t="s">
        <v>1037</v>
      </c>
      <c r="H197" s="70" t="s">
        <v>2473</v>
      </c>
      <c r="I197" s="329" t="s">
        <v>59</v>
      </c>
      <c r="J197" s="332" t="s">
        <v>323</v>
      </c>
      <c r="K197" s="332" t="s">
        <v>325</v>
      </c>
      <c r="L197" s="70" t="s">
        <v>2473</v>
      </c>
      <c r="M197" s="329" t="s">
        <v>10</v>
      </c>
      <c r="N197" s="203">
        <v>42226</v>
      </c>
      <c r="O197" s="203">
        <v>42253</v>
      </c>
      <c r="P197" s="203">
        <v>42618</v>
      </c>
      <c r="Q197" s="28">
        <v>20000</v>
      </c>
      <c r="R197" s="29">
        <v>0.75</v>
      </c>
      <c r="S197" s="28" t="s">
        <v>228</v>
      </c>
      <c r="T197" s="28">
        <v>15000</v>
      </c>
    </row>
    <row r="198" spans="2:20" s="124" customFormat="1" ht="90" customHeight="1" x14ac:dyDescent="0.2">
      <c r="B198" s="381"/>
      <c r="C198" s="382"/>
      <c r="D198" s="419"/>
      <c r="E198" s="399"/>
      <c r="F198" s="332" t="s">
        <v>1438</v>
      </c>
      <c r="G198" s="89" t="s">
        <v>1040</v>
      </c>
      <c r="H198" s="70" t="s">
        <v>2477</v>
      </c>
      <c r="I198" s="329" t="s">
        <v>54</v>
      </c>
      <c r="J198" s="332" t="s">
        <v>323</v>
      </c>
      <c r="K198" s="332" t="s">
        <v>325</v>
      </c>
      <c r="L198" s="70" t="s">
        <v>2793</v>
      </c>
      <c r="M198" s="329" t="s">
        <v>13</v>
      </c>
      <c r="N198" s="203">
        <v>42226</v>
      </c>
      <c r="O198" s="203">
        <v>42269</v>
      </c>
      <c r="P198" s="203">
        <v>42634</v>
      </c>
      <c r="Q198" s="28">
        <v>17500</v>
      </c>
      <c r="R198" s="29">
        <v>0.75</v>
      </c>
      <c r="S198" s="28" t="s">
        <v>228</v>
      </c>
      <c r="T198" s="28">
        <v>13125</v>
      </c>
    </row>
    <row r="199" spans="2:20" s="124" customFormat="1" ht="90" customHeight="1" x14ac:dyDescent="0.2">
      <c r="B199" s="381"/>
      <c r="C199" s="382"/>
      <c r="D199" s="419"/>
      <c r="E199" s="399"/>
      <c r="F199" s="332" t="s">
        <v>1438</v>
      </c>
      <c r="G199" s="89" t="s">
        <v>1038</v>
      </c>
      <c r="H199" s="70" t="s">
        <v>2478</v>
      </c>
      <c r="I199" s="329" t="s">
        <v>71</v>
      </c>
      <c r="J199" s="332" t="s">
        <v>323</v>
      </c>
      <c r="K199" s="332" t="s">
        <v>325</v>
      </c>
      <c r="L199" s="70" t="s">
        <v>2794</v>
      </c>
      <c r="M199" s="329" t="s">
        <v>22</v>
      </c>
      <c r="N199" s="203">
        <v>42226</v>
      </c>
      <c r="O199" s="203">
        <v>42266</v>
      </c>
      <c r="P199" s="203">
        <v>42631</v>
      </c>
      <c r="Q199" s="28">
        <v>20000</v>
      </c>
      <c r="R199" s="29">
        <v>0.75</v>
      </c>
      <c r="S199" s="28" t="s">
        <v>228</v>
      </c>
      <c r="T199" s="28">
        <v>15000</v>
      </c>
    </row>
    <row r="200" spans="2:20" s="124" customFormat="1" ht="90" customHeight="1" x14ac:dyDescent="0.2">
      <c r="B200" s="381"/>
      <c r="C200" s="382"/>
      <c r="D200" s="419"/>
      <c r="E200" s="399"/>
      <c r="F200" s="332" t="s">
        <v>1438</v>
      </c>
      <c r="G200" s="89" t="s">
        <v>1039</v>
      </c>
      <c r="H200" s="70" t="s">
        <v>2479</v>
      </c>
      <c r="I200" s="329" t="s">
        <v>58</v>
      </c>
      <c r="J200" s="332" t="s">
        <v>323</v>
      </c>
      <c r="K200" s="332" t="s">
        <v>325</v>
      </c>
      <c r="L200" s="70" t="s">
        <v>2479</v>
      </c>
      <c r="M200" s="329" t="s">
        <v>13</v>
      </c>
      <c r="N200" s="203">
        <v>42226</v>
      </c>
      <c r="O200" s="203">
        <v>42252</v>
      </c>
      <c r="P200" s="203">
        <v>42617</v>
      </c>
      <c r="Q200" s="28">
        <v>16000</v>
      </c>
      <c r="R200" s="29">
        <v>0.75</v>
      </c>
      <c r="S200" s="28" t="s">
        <v>228</v>
      </c>
      <c r="T200" s="28">
        <v>12000</v>
      </c>
    </row>
    <row r="201" spans="2:20" s="124" customFormat="1" ht="90" customHeight="1" x14ac:dyDescent="0.2">
      <c r="B201" s="381"/>
      <c r="C201" s="382"/>
      <c r="D201" s="419"/>
      <c r="E201" s="399"/>
      <c r="F201" s="332" t="s">
        <v>1438</v>
      </c>
      <c r="G201" s="89" t="s">
        <v>1998</v>
      </c>
      <c r="H201" s="70" t="s">
        <v>3898</v>
      </c>
      <c r="I201" s="329" t="s">
        <v>74</v>
      </c>
      <c r="J201" s="332" t="s">
        <v>323</v>
      </c>
      <c r="K201" s="332" t="s">
        <v>325</v>
      </c>
      <c r="L201" s="70" t="s">
        <v>3898</v>
      </c>
      <c r="M201" s="329" t="s">
        <v>22</v>
      </c>
      <c r="N201" s="203">
        <v>42226</v>
      </c>
      <c r="O201" s="203">
        <v>42269</v>
      </c>
      <c r="P201" s="203">
        <v>42634</v>
      </c>
      <c r="Q201" s="28">
        <v>20000</v>
      </c>
      <c r="R201" s="29">
        <v>0.75</v>
      </c>
      <c r="S201" s="28" t="s">
        <v>228</v>
      </c>
      <c r="T201" s="28">
        <v>15000</v>
      </c>
    </row>
    <row r="202" spans="2:20" s="124" customFormat="1" ht="90" customHeight="1" x14ac:dyDescent="0.2">
      <c r="B202" s="381"/>
      <c r="C202" s="382"/>
      <c r="D202" s="419"/>
      <c r="E202" s="399"/>
      <c r="F202" s="332" t="s">
        <v>1438</v>
      </c>
      <c r="G202" s="89" t="s">
        <v>1041</v>
      </c>
      <c r="H202" s="70" t="s">
        <v>69</v>
      </c>
      <c r="I202" s="329" t="s">
        <v>60</v>
      </c>
      <c r="J202" s="332" t="s">
        <v>323</v>
      </c>
      <c r="K202" s="332" t="s">
        <v>325</v>
      </c>
      <c r="L202" s="70" t="s">
        <v>61</v>
      </c>
      <c r="M202" s="329" t="s">
        <v>13</v>
      </c>
      <c r="N202" s="203">
        <v>42226</v>
      </c>
      <c r="O202" s="203">
        <v>42256</v>
      </c>
      <c r="P202" s="203">
        <v>42621</v>
      </c>
      <c r="Q202" s="28">
        <v>20000</v>
      </c>
      <c r="R202" s="29">
        <v>0.75</v>
      </c>
      <c r="S202" s="28" t="s">
        <v>228</v>
      </c>
      <c r="T202" s="28">
        <v>15000</v>
      </c>
    </row>
    <row r="203" spans="2:20" s="124" customFormat="1" ht="90" customHeight="1" x14ac:dyDescent="0.2">
      <c r="B203" s="381"/>
      <c r="C203" s="382"/>
      <c r="D203" s="419"/>
      <c r="E203" s="399"/>
      <c r="F203" s="332" t="s">
        <v>1438</v>
      </c>
      <c r="G203" s="89" t="s">
        <v>1042</v>
      </c>
      <c r="H203" s="70" t="s">
        <v>2480</v>
      </c>
      <c r="I203" s="329" t="s">
        <v>81</v>
      </c>
      <c r="J203" s="332" t="s">
        <v>323</v>
      </c>
      <c r="K203" s="332" t="s">
        <v>325</v>
      </c>
      <c r="L203" s="70" t="s">
        <v>2480</v>
      </c>
      <c r="M203" s="329" t="s">
        <v>22</v>
      </c>
      <c r="N203" s="203">
        <v>42226</v>
      </c>
      <c r="O203" s="203">
        <v>42269</v>
      </c>
      <c r="P203" s="203">
        <v>42634</v>
      </c>
      <c r="Q203" s="28">
        <v>17500</v>
      </c>
      <c r="R203" s="29">
        <v>0.75</v>
      </c>
      <c r="S203" s="28" t="s">
        <v>228</v>
      </c>
      <c r="T203" s="28">
        <v>13125</v>
      </c>
    </row>
    <row r="204" spans="2:20" s="124" customFormat="1" ht="90" customHeight="1" x14ac:dyDescent="0.2">
      <c r="B204" s="381"/>
      <c r="C204" s="382"/>
      <c r="D204" s="419"/>
      <c r="E204" s="399"/>
      <c r="F204" s="332" t="s">
        <v>1438</v>
      </c>
      <c r="G204" s="89" t="s">
        <v>1043</v>
      </c>
      <c r="H204" s="70" t="s">
        <v>57</v>
      </c>
      <c r="I204" s="329" t="s">
        <v>56</v>
      </c>
      <c r="J204" s="332" t="s">
        <v>323</v>
      </c>
      <c r="K204" s="332" t="s">
        <v>325</v>
      </c>
      <c r="L204" s="70" t="s">
        <v>57</v>
      </c>
      <c r="M204" s="329" t="s">
        <v>55</v>
      </c>
      <c r="N204" s="203">
        <v>42226</v>
      </c>
      <c r="O204" s="203">
        <v>42243</v>
      </c>
      <c r="P204" s="203">
        <v>42608</v>
      </c>
      <c r="Q204" s="28">
        <v>20000</v>
      </c>
      <c r="R204" s="29">
        <v>0.75</v>
      </c>
      <c r="S204" s="28" t="s">
        <v>228</v>
      </c>
      <c r="T204" s="28">
        <v>15000</v>
      </c>
    </row>
    <row r="205" spans="2:20" s="124" customFormat="1" ht="90" customHeight="1" x14ac:dyDescent="0.2">
      <c r="B205" s="381"/>
      <c r="C205" s="382"/>
      <c r="D205" s="419"/>
      <c r="E205" s="399"/>
      <c r="F205" s="332" t="s">
        <v>1438</v>
      </c>
      <c r="G205" s="89" t="s">
        <v>1154</v>
      </c>
      <c r="H205" s="70" t="s">
        <v>2481</v>
      </c>
      <c r="I205" s="329" t="s">
        <v>51</v>
      </c>
      <c r="J205" s="332" t="s">
        <v>323</v>
      </c>
      <c r="K205" s="332" t="s">
        <v>325</v>
      </c>
      <c r="L205" s="70" t="s">
        <v>2481</v>
      </c>
      <c r="M205" s="329" t="s">
        <v>1</v>
      </c>
      <c r="N205" s="203">
        <v>42305</v>
      </c>
      <c r="O205" s="203">
        <v>42327</v>
      </c>
      <c r="P205" s="203">
        <v>42692</v>
      </c>
      <c r="Q205" s="28">
        <v>20000</v>
      </c>
      <c r="R205" s="29">
        <v>0.75</v>
      </c>
      <c r="S205" s="28" t="s">
        <v>228</v>
      </c>
      <c r="T205" s="28">
        <v>15000</v>
      </c>
    </row>
    <row r="206" spans="2:20" s="124" customFormat="1" ht="90" customHeight="1" x14ac:dyDescent="0.2">
      <c r="B206" s="381"/>
      <c r="C206" s="382"/>
      <c r="D206" s="419"/>
      <c r="E206" s="399"/>
      <c r="F206" s="332" t="s">
        <v>1440</v>
      </c>
      <c r="G206" s="89" t="s">
        <v>1044</v>
      </c>
      <c r="H206" s="70" t="s">
        <v>3245</v>
      </c>
      <c r="I206" s="329" t="s">
        <v>43</v>
      </c>
      <c r="J206" s="332" t="s">
        <v>323</v>
      </c>
      <c r="K206" s="332" t="s">
        <v>325</v>
      </c>
      <c r="L206" s="70" t="s">
        <v>3245</v>
      </c>
      <c r="M206" s="329" t="s">
        <v>42</v>
      </c>
      <c r="N206" s="203">
        <v>42281</v>
      </c>
      <c r="O206" s="203">
        <v>42278</v>
      </c>
      <c r="P206" s="203">
        <v>44196</v>
      </c>
      <c r="Q206" s="28">
        <v>3660000</v>
      </c>
      <c r="R206" s="29">
        <v>0.5</v>
      </c>
      <c r="S206" s="28" t="s">
        <v>228</v>
      </c>
      <c r="T206" s="28">
        <v>1830000</v>
      </c>
    </row>
    <row r="207" spans="2:20" s="124" customFormat="1" ht="90" customHeight="1" x14ac:dyDescent="0.2">
      <c r="B207" s="381"/>
      <c r="C207" s="382"/>
      <c r="D207" s="419"/>
      <c r="E207" s="399"/>
      <c r="F207" s="332" t="s">
        <v>1439</v>
      </c>
      <c r="G207" s="89" t="s">
        <v>1045</v>
      </c>
      <c r="H207" s="70" t="s">
        <v>317</v>
      </c>
      <c r="I207" s="329" t="s">
        <v>318</v>
      </c>
      <c r="J207" s="332" t="s">
        <v>323</v>
      </c>
      <c r="K207" s="332" t="s">
        <v>325</v>
      </c>
      <c r="L207" s="70" t="s">
        <v>317</v>
      </c>
      <c r="M207" s="329" t="s">
        <v>19</v>
      </c>
      <c r="N207" s="203">
        <v>42468</v>
      </c>
      <c r="O207" s="203">
        <v>42491</v>
      </c>
      <c r="P207" s="203">
        <v>42735</v>
      </c>
      <c r="Q207" s="31">
        <v>439648.13</v>
      </c>
      <c r="R207" s="29">
        <v>0.75000001133219107</v>
      </c>
      <c r="S207" s="28" t="s">
        <v>228</v>
      </c>
      <c r="T207" s="31">
        <v>329736.09999999998</v>
      </c>
    </row>
    <row r="208" spans="2:20" s="124" customFormat="1" ht="135" customHeight="1" x14ac:dyDescent="0.2">
      <c r="B208" s="381"/>
      <c r="C208" s="382"/>
      <c r="D208" s="419"/>
      <c r="E208" s="399"/>
      <c r="F208" s="332" t="s">
        <v>1441</v>
      </c>
      <c r="G208" s="89" t="s">
        <v>725</v>
      </c>
      <c r="H208" s="70" t="s">
        <v>3899</v>
      </c>
      <c r="I208" s="329" t="s">
        <v>498</v>
      </c>
      <c r="J208" s="332" t="s">
        <v>323</v>
      </c>
      <c r="K208" s="332" t="s">
        <v>325</v>
      </c>
      <c r="L208" s="70" t="s">
        <v>3901</v>
      </c>
      <c r="M208" s="329" t="s">
        <v>4826</v>
      </c>
      <c r="N208" s="203">
        <v>42591</v>
      </c>
      <c r="O208" s="203">
        <v>42583</v>
      </c>
      <c r="P208" s="203">
        <v>43465</v>
      </c>
      <c r="Q208" s="28">
        <v>641859.63</v>
      </c>
      <c r="R208" s="29">
        <v>0.7</v>
      </c>
      <c r="S208" s="28" t="s">
        <v>228</v>
      </c>
      <c r="T208" s="28">
        <v>449301.74</v>
      </c>
    </row>
    <row r="209" spans="2:20" s="124" customFormat="1" ht="175.5" customHeight="1" x14ac:dyDescent="0.2">
      <c r="B209" s="381"/>
      <c r="C209" s="382"/>
      <c r="D209" s="419"/>
      <c r="E209" s="399"/>
      <c r="F209" s="332" t="s">
        <v>1442</v>
      </c>
      <c r="G209" s="89" t="s">
        <v>1154</v>
      </c>
      <c r="H209" s="70" t="s">
        <v>3900</v>
      </c>
      <c r="I209" s="329" t="s">
        <v>527</v>
      </c>
      <c r="J209" s="332" t="s">
        <v>323</v>
      </c>
      <c r="K209" s="332" t="s">
        <v>325</v>
      </c>
      <c r="L209" s="70" t="s">
        <v>3900</v>
      </c>
      <c r="M209" s="329" t="s">
        <v>22</v>
      </c>
      <c r="N209" s="203">
        <v>42621</v>
      </c>
      <c r="O209" s="203">
        <v>42804</v>
      </c>
      <c r="P209" s="203">
        <v>43349</v>
      </c>
      <c r="Q209" s="28">
        <v>624571.44999999995</v>
      </c>
      <c r="R209" s="29">
        <v>0.75</v>
      </c>
      <c r="S209" s="28" t="s">
        <v>228</v>
      </c>
      <c r="T209" s="28">
        <v>468428.59</v>
      </c>
    </row>
    <row r="210" spans="2:20" s="124" customFormat="1" ht="90" customHeight="1" x14ac:dyDescent="0.2">
      <c r="B210" s="381"/>
      <c r="C210" s="382"/>
      <c r="D210" s="419"/>
      <c r="E210" s="399"/>
      <c r="F210" s="332" t="s">
        <v>1442</v>
      </c>
      <c r="G210" s="89" t="s">
        <v>1048</v>
      </c>
      <c r="H210" s="70" t="s">
        <v>3742</v>
      </c>
      <c r="I210" s="329" t="s">
        <v>526</v>
      </c>
      <c r="J210" s="332" t="s">
        <v>323</v>
      </c>
      <c r="K210" s="332" t="s">
        <v>325</v>
      </c>
      <c r="L210" s="70" t="s">
        <v>3742</v>
      </c>
      <c r="M210" s="329" t="s">
        <v>22</v>
      </c>
      <c r="N210" s="203">
        <v>42621</v>
      </c>
      <c r="O210" s="203">
        <v>42471</v>
      </c>
      <c r="P210" s="203">
        <v>43383</v>
      </c>
      <c r="Q210" s="28">
        <v>539393.18999999994</v>
      </c>
      <c r="R210" s="29">
        <v>0.7</v>
      </c>
      <c r="S210" s="28" t="s">
        <v>228</v>
      </c>
      <c r="T210" s="28">
        <v>377575.23</v>
      </c>
    </row>
    <row r="211" spans="2:20" s="124" customFormat="1" ht="150.75" customHeight="1" x14ac:dyDescent="0.2">
      <c r="B211" s="381"/>
      <c r="C211" s="382"/>
      <c r="D211" s="419"/>
      <c r="E211" s="399"/>
      <c r="F211" s="332" t="s">
        <v>1443</v>
      </c>
      <c r="G211" s="89" t="s">
        <v>1049</v>
      </c>
      <c r="H211" s="30" t="s">
        <v>855</v>
      </c>
      <c r="I211" s="329" t="s">
        <v>856</v>
      </c>
      <c r="J211" s="332" t="s">
        <v>323</v>
      </c>
      <c r="K211" s="332" t="s">
        <v>325</v>
      </c>
      <c r="L211" s="30" t="s">
        <v>1158</v>
      </c>
      <c r="M211" s="329" t="s">
        <v>13</v>
      </c>
      <c r="N211" s="203">
        <v>42865</v>
      </c>
      <c r="O211" s="203">
        <v>42747</v>
      </c>
      <c r="P211" s="203">
        <v>43476</v>
      </c>
      <c r="Q211" s="28">
        <v>290039.34999999998</v>
      </c>
      <c r="R211" s="29">
        <v>0.7</v>
      </c>
      <c r="S211" s="28" t="s">
        <v>228</v>
      </c>
      <c r="T211" s="28">
        <v>203027.55</v>
      </c>
    </row>
    <row r="212" spans="2:20" s="124" customFormat="1" ht="150.75" customHeight="1" x14ac:dyDescent="0.2">
      <c r="B212" s="381"/>
      <c r="C212" s="382"/>
      <c r="D212" s="419"/>
      <c r="E212" s="399"/>
      <c r="F212" s="332" t="s">
        <v>1443</v>
      </c>
      <c r="G212" s="89" t="s">
        <v>1050</v>
      </c>
      <c r="H212" s="70" t="s">
        <v>818</v>
      </c>
      <c r="I212" s="329" t="s">
        <v>819</v>
      </c>
      <c r="J212" s="332" t="s">
        <v>323</v>
      </c>
      <c r="K212" s="332" t="s">
        <v>325</v>
      </c>
      <c r="L212" s="70" t="s">
        <v>1159</v>
      </c>
      <c r="M212" s="329" t="s">
        <v>7</v>
      </c>
      <c r="N212" s="203">
        <v>42821</v>
      </c>
      <c r="O212" s="203">
        <v>42646</v>
      </c>
      <c r="P212" s="203">
        <v>43312</v>
      </c>
      <c r="Q212" s="28">
        <v>125623.05</v>
      </c>
      <c r="R212" s="29">
        <v>0.75</v>
      </c>
      <c r="S212" s="28" t="s">
        <v>228</v>
      </c>
      <c r="T212" s="28">
        <v>94217.29</v>
      </c>
    </row>
    <row r="213" spans="2:20" s="124" customFormat="1" ht="150.75" customHeight="1" x14ac:dyDescent="0.2">
      <c r="B213" s="381"/>
      <c r="C213" s="382"/>
      <c r="D213" s="419"/>
      <c r="E213" s="399"/>
      <c r="F213" s="332" t="s">
        <v>1444</v>
      </c>
      <c r="G213" s="89" t="s">
        <v>3902</v>
      </c>
      <c r="H213" s="70" t="s">
        <v>824</v>
      </c>
      <c r="I213" s="329" t="s">
        <v>825</v>
      </c>
      <c r="J213" s="332" t="s">
        <v>323</v>
      </c>
      <c r="K213" s="332" t="s">
        <v>325</v>
      </c>
      <c r="L213" s="70" t="s">
        <v>1160</v>
      </c>
      <c r="M213" s="329" t="s">
        <v>13</v>
      </c>
      <c r="N213" s="203">
        <v>42831</v>
      </c>
      <c r="O213" s="203">
        <v>42882</v>
      </c>
      <c r="P213" s="203">
        <v>43403</v>
      </c>
      <c r="Q213" s="28">
        <v>6090</v>
      </c>
      <c r="R213" s="29">
        <v>0.75</v>
      </c>
      <c r="S213" s="28" t="s">
        <v>228</v>
      </c>
      <c r="T213" s="28">
        <v>4567.5</v>
      </c>
    </row>
    <row r="214" spans="2:20" s="124" customFormat="1" ht="150.75" customHeight="1" x14ac:dyDescent="0.2">
      <c r="B214" s="381"/>
      <c r="C214" s="382"/>
      <c r="D214" s="419"/>
      <c r="E214" s="399"/>
      <c r="F214" s="321" t="s">
        <v>1445</v>
      </c>
      <c r="G214" s="89" t="s">
        <v>1354</v>
      </c>
      <c r="H214" s="70" t="s">
        <v>1367</v>
      </c>
      <c r="I214" s="329" t="s">
        <v>1368</v>
      </c>
      <c r="J214" s="332" t="s">
        <v>323</v>
      </c>
      <c r="K214" s="332" t="s">
        <v>325</v>
      </c>
      <c r="L214" s="70" t="s">
        <v>3903</v>
      </c>
      <c r="M214" s="329" t="s">
        <v>7</v>
      </c>
      <c r="N214" s="203">
        <v>43153</v>
      </c>
      <c r="O214" s="203">
        <v>42978</v>
      </c>
      <c r="P214" s="203">
        <v>43676</v>
      </c>
      <c r="Q214" s="28">
        <v>398722.96</v>
      </c>
      <c r="R214" s="29">
        <v>0.6</v>
      </c>
      <c r="S214" s="28" t="s">
        <v>228</v>
      </c>
      <c r="T214" s="28">
        <v>239233.78</v>
      </c>
    </row>
    <row r="215" spans="2:20" s="124" customFormat="1" ht="150.75" customHeight="1" x14ac:dyDescent="0.2">
      <c r="B215" s="381"/>
      <c r="C215" s="382"/>
      <c r="D215" s="419"/>
      <c r="E215" s="399"/>
      <c r="F215" s="126" t="s">
        <v>2171</v>
      </c>
      <c r="G215" s="90" t="s">
        <v>2173</v>
      </c>
      <c r="H215" s="149" t="s">
        <v>2172</v>
      </c>
      <c r="I215" s="100" t="s">
        <v>2170</v>
      </c>
      <c r="J215" s="339" t="s">
        <v>323</v>
      </c>
      <c r="K215" s="339" t="s">
        <v>325</v>
      </c>
      <c r="L215" s="149" t="s">
        <v>3904</v>
      </c>
      <c r="M215" s="315" t="s">
        <v>13</v>
      </c>
      <c r="N215" s="204">
        <v>43468</v>
      </c>
      <c r="O215" s="204">
        <v>43473</v>
      </c>
      <c r="P215" s="204">
        <v>43861</v>
      </c>
      <c r="Q215" s="40">
        <v>9850</v>
      </c>
      <c r="R215" s="41">
        <v>0.75</v>
      </c>
      <c r="S215" s="40" t="s">
        <v>228</v>
      </c>
      <c r="T215" s="40">
        <v>7387.5</v>
      </c>
    </row>
    <row r="216" spans="2:20" s="124" customFormat="1" ht="160.5" customHeight="1" x14ac:dyDescent="0.2">
      <c r="B216" s="381"/>
      <c r="C216" s="382"/>
      <c r="D216" s="419"/>
      <c r="E216" s="399"/>
      <c r="F216" s="321" t="s">
        <v>2560</v>
      </c>
      <c r="G216" s="89" t="s">
        <v>725</v>
      </c>
      <c r="H216" s="70" t="s">
        <v>3906</v>
      </c>
      <c r="I216" s="329" t="s">
        <v>2559</v>
      </c>
      <c r="J216" s="332" t="s">
        <v>323</v>
      </c>
      <c r="K216" s="332" t="s">
        <v>325</v>
      </c>
      <c r="L216" s="70" t="s">
        <v>3905</v>
      </c>
      <c r="M216" s="329" t="s">
        <v>4826</v>
      </c>
      <c r="N216" s="203">
        <v>43738</v>
      </c>
      <c r="O216" s="203">
        <v>43831</v>
      </c>
      <c r="P216" s="203">
        <v>44561</v>
      </c>
      <c r="Q216" s="28">
        <v>635683.56999999995</v>
      </c>
      <c r="R216" s="29">
        <v>0.7</v>
      </c>
      <c r="S216" s="28" t="s">
        <v>228</v>
      </c>
      <c r="T216" s="28">
        <v>444978.5</v>
      </c>
    </row>
    <row r="217" spans="2:20" s="124" customFormat="1" ht="102" customHeight="1" x14ac:dyDescent="0.2">
      <c r="B217" s="381"/>
      <c r="C217" s="382"/>
      <c r="D217" s="419"/>
      <c r="E217" s="399"/>
      <c r="F217" s="321" t="s">
        <v>2373</v>
      </c>
      <c r="G217" s="89" t="s">
        <v>2374</v>
      </c>
      <c r="H217" s="70" t="s">
        <v>2376</v>
      </c>
      <c r="I217" s="329" t="s">
        <v>2375</v>
      </c>
      <c r="J217" s="332" t="s">
        <v>323</v>
      </c>
      <c r="K217" s="332" t="s">
        <v>325</v>
      </c>
      <c r="L217" s="70" t="s">
        <v>3907</v>
      </c>
      <c r="M217" s="329" t="s">
        <v>3945</v>
      </c>
      <c r="N217" s="203">
        <v>43663</v>
      </c>
      <c r="O217" s="203">
        <v>43718</v>
      </c>
      <c r="P217" s="203">
        <v>44448</v>
      </c>
      <c r="Q217" s="28">
        <v>463430.08</v>
      </c>
      <c r="R217" s="29">
        <v>0.6</v>
      </c>
      <c r="S217" s="28" t="s">
        <v>228</v>
      </c>
      <c r="T217" s="28">
        <v>278058.03999999998</v>
      </c>
    </row>
    <row r="218" spans="2:20" s="124" customFormat="1" ht="139.5" customHeight="1" thickBot="1" x14ac:dyDescent="0.25">
      <c r="B218" s="381"/>
      <c r="C218" s="382"/>
      <c r="D218" s="419"/>
      <c r="E218" s="400"/>
      <c r="F218" s="64" t="s">
        <v>4147</v>
      </c>
      <c r="G218" s="106" t="s">
        <v>4148</v>
      </c>
      <c r="H218" s="150" t="s">
        <v>4149</v>
      </c>
      <c r="I218" s="331" t="s">
        <v>4146</v>
      </c>
      <c r="J218" s="340" t="s">
        <v>323</v>
      </c>
      <c r="K218" s="340" t="s">
        <v>325</v>
      </c>
      <c r="L218" s="150" t="s">
        <v>4150</v>
      </c>
      <c r="M218" s="331" t="s">
        <v>19</v>
      </c>
      <c r="N218" s="197">
        <v>44147</v>
      </c>
      <c r="O218" s="197">
        <v>44180</v>
      </c>
      <c r="P218" s="197">
        <v>44817</v>
      </c>
      <c r="Q218" s="69">
        <v>441340</v>
      </c>
      <c r="R218" s="68">
        <v>0.6</v>
      </c>
      <c r="S218" s="69" t="s">
        <v>228</v>
      </c>
      <c r="T218" s="69">
        <v>264804</v>
      </c>
    </row>
    <row r="219" spans="2:20" s="124" customFormat="1" ht="39.75" customHeight="1" thickBot="1" x14ac:dyDescent="0.25">
      <c r="B219" s="381"/>
      <c r="C219" s="382"/>
      <c r="D219" s="419"/>
      <c r="E219" s="390" t="s">
        <v>325</v>
      </c>
      <c r="F219" s="391"/>
      <c r="G219" s="391"/>
      <c r="H219" s="391"/>
      <c r="I219" s="391"/>
      <c r="J219" s="391"/>
      <c r="K219" s="319">
        <f>COUNTA(K177:K218)</f>
        <v>42</v>
      </c>
      <c r="L219" s="402"/>
      <c r="M219" s="403"/>
      <c r="N219" s="403"/>
      <c r="O219" s="403"/>
      <c r="P219" s="403"/>
      <c r="Q219" s="325">
        <f>SUM(Q177:Q218)</f>
        <v>10071132.35</v>
      </c>
      <c r="R219" s="393"/>
      <c r="S219" s="394"/>
      <c r="T219" s="334">
        <f>SUM(T177:T218)</f>
        <v>6274876.2300000004</v>
      </c>
    </row>
    <row r="220" spans="2:20" s="124" customFormat="1" ht="81" customHeight="1" x14ac:dyDescent="0.2">
      <c r="B220" s="381"/>
      <c r="C220" s="382"/>
      <c r="D220" s="419"/>
      <c r="E220" s="398" t="s">
        <v>41</v>
      </c>
      <c r="F220" s="338" t="s">
        <v>1446</v>
      </c>
      <c r="G220" s="209" t="s">
        <v>1001</v>
      </c>
      <c r="H220" s="163" t="s">
        <v>3908</v>
      </c>
      <c r="I220" s="127" t="s">
        <v>205</v>
      </c>
      <c r="J220" s="338" t="s">
        <v>323</v>
      </c>
      <c r="K220" s="338" t="s">
        <v>326</v>
      </c>
      <c r="L220" s="163" t="s">
        <v>3908</v>
      </c>
      <c r="M220" s="328" t="s">
        <v>15</v>
      </c>
      <c r="N220" s="202">
        <v>42320</v>
      </c>
      <c r="O220" s="202">
        <v>42124</v>
      </c>
      <c r="P220" s="202">
        <v>42913</v>
      </c>
      <c r="Q220" s="26">
        <v>73250.95</v>
      </c>
      <c r="R220" s="27">
        <v>0.45</v>
      </c>
      <c r="S220" s="26" t="s">
        <v>228</v>
      </c>
      <c r="T220" s="26">
        <v>32962.93</v>
      </c>
    </row>
    <row r="221" spans="2:20" s="124" customFormat="1" ht="90" customHeight="1" x14ac:dyDescent="0.2">
      <c r="B221" s="381"/>
      <c r="C221" s="382"/>
      <c r="D221" s="419"/>
      <c r="E221" s="399"/>
      <c r="F221" s="332" t="s">
        <v>1446</v>
      </c>
      <c r="G221" s="89" t="s">
        <v>2000</v>
      </c>
      <c r="H221" s="70" t="s">
        <v>203</v>
      </c>
      <c r="I221" s="344" t="s">
        <v>204</v>
      </c>
      <c r="J221" s="332" t="s">
        <v>323</v>
      </c>
      <c r="K221" s="332" t="s">
        <v>326</v>
      </c>
      <c r="L221" s="70" t="s">
        <v>203</v>
      </c>
      <c r="M221" s="329" t="s">
        <v>13</v>
      </c>
      <c r="N221" s="203">
        <v>42320</v>
      </c>
      <c r="O221" s="203">
        <v>42248</v>
      </c>
      <c r="P221" s="203">
        <v>43251</v>
      </c>
      <c r="Q221" s="28">
        <v>150108.25</v>
      </c>
      <c r="R221" s="29">
        <v>0.45</v>
      </c>
      <c r="S221" s="28" t="s">
        <v>228</v>
      </c>
      <c r="T221" s="28">
        <v>67548.710000000006</v>
      </c>
    </row>
    <row r="222" spans="2:20" s="124" customFormat="1" ht="90" customHeight="1" x14ac:dyDescent="0.2">
      <c r="B222" s="381"/>
      <c r="C222" s="382"/>
      <c r="D222" s="419"/>
      <c r="E222" s="399"/>
      <c r="F222" s="332" t="s">
        <v>1446</v>
      </c>
      <c r="G222" s="89" t="s">
        <v>2001</v>
      </c>
      <c r="H222" s="70" t="s">
        <v>3743</v>
      </c>
      <c r="I222" s="344" t="s">
        <v>20</v>
      </c>
      <c r="J222" s="332" t="s">
        <v>323</v>
      </c>
      <c r="K222" s="332" t="s">
        <v>326</v>
      </c>
      <c r="L222" s="70" t="s">
        <v>3743</v>
      </c>
      <c r="M222" s="329" t="s">
        <v>19</v>
      </c>
      <c r="N222" s="203">
        <v>42249</v>
      </c>
      <c r="O222" s="203">
        <v>42248</v>
      </c>
      <c r="P222" s="203">
        <v>42978</v>
      </c>
      <c r="Q222" s="28">
        <v>141225</v>
      </c>
      <c r="R222" s="29">
        <v>0.45</v>
      </c>
      <c r="S222" s="28" t="s">
        <v>228</v>
      </c>
      <c r="T222" s="28">
        <v>63551.25</v>
      </c>
    </row>
    <row r="223" spans="2:20" s="124" customFormat="1" ht="135" customHeight="1" x14ac:dyDescent="0.2">
      <c r="B223" s="381"/>
      <c r="C223" s="382"/>
      <c r="D223" s="419"/>
      <c r="E223" s="399"/>
      <c r="F223" s="332" t="s">
        <v>1446</v>
      </c>
      <c r="G223" s="89" t="s">
        <v>1051</v>
      </c>
      <c r="H223" s="70" t="s">
        <v>25</v>
      </c>
      <c r="I223" s="344" t="s">
        <v>26</v>
      </c>
      <c r="J223" s="332" t="s">
        <v>323</v>
      </c>
      <c r="K223" s="332" t="s">
        <v>326</v>
      </c>
      <c r="L223" s="70" t="s">
        <v>25</v>
      </c>
      <c r="M223" s="329" t="s">
        <v>22</v>
      </c>
      <c r="N223" s="203">
        <v>42249</v>
      </c>
      <c r="O223" s="203">
        <v>42278</v>
      </c>
      <c r="P223" s="203">
        <v>43100</v>
      </c>
      <c r="Q223" s="28">
        <v>219947.44</v>
      </c>
      <c r="R223" s="29">
        <v>0.4500000113803681</v>
      </c>
      <c r="S223" s="28" t="s">
        <v>228</v>
      </c>
      <c r="T223" s="28">
        <v>98976.35</v>
      </c>
    </row>
    <row r="224" spans="2:20" s="124" customFormat="1" ht="90" customHeight="1" x14ac:dyDescent="0.2">
      <c r="B224" s="381"/>
      <c r="C224" s="382"/>
      <c r="D224" s="419"/>
      <c r="E224" s="399"/>
      <c r="F224" s="332" t="s">
        <v>1447</v>
      </c>
      <c r="G224" s="89" t="s">
        <v>2002</v>
      </c>
      <c r="H224" s="70" t="s">
        <v>3744</v>
      </c>
      <c r="I224" s="344" t="s">
        <v>28</v>
      </c>
      <c r="J224" s="332" t="s">
        <v>323</v>
      </c>
      <c r="K224" s="332" t="s">
        <v>326</v>
      </c>
      <c r="L224" s="70" t="s">
        <v>3744</v>
      </c>
      <c r="M224" s="329" t="s">
        <v>27</v>
      </c>
      <c r="N224" s="203">
        <v>42226</v>
      </c>
      <c r="O224" s="203">
        <v>42256</v>
      </c>
      <c r="P224" s="203">
        <v>42621</v>
      </c>
      <c r="Q224" s="28">
        <v>20000</v>
      </c>
      <c r="R224" s="29">
        <v>0.75</v>
      </c>
      <c r="S224" s="28" t="s">
        <v>228</v>
      </c>
      <c r="T224" s="28">
        <v>15000</v>
      </c>
    </row>
    <row r="225" spans="2:20" s="124" customFormat="1" ht="90" customHeight="1" x14ac:dyDescent="0.2">
      <c r="B225" s="381"/>
      <c r="C225" s="382"/>
      <c r="D225" s="419"/>
      <c r="E225" s="399"/>
      <c r="F225" s="332" t="s">
        <v>1447</v>
      </c>
      <c r="G225" s="89" t="s">
        <v>2003</v>
      </c>
      <c r="H225" s="72" t="s">
        <v>1161</v>
      </c>
      <c r="I225" s="344" t="s">
        <v>40</v>
      </c>
      <c r="J225" s="332" t="s">
        <v>323</v>
      </c>
      <c r="K225" s="332" t="s">
        <v>326</v>
      </c>
      <c r="L225" s="70" t="s">
        <v>1161</v>
      </c>
      <c r="M225" s="329" t="s">
        <v>13</v>
      </c>
      <c r="N225" s="203">
        <v>42226</v>
      </c>
      <c r="O225" s="203">
        <v>42244</v>
      </c>
      <c r="P225" s="203">
        <v>42609</v>
      </c>
      <c r="Q225" s="28">
        <v>20000</v>
      </c>
      <c r="R225" s="29">
        <v>0.75</v>
      </c>
      <c r="S225" s="28" t="s">
        <v>228</v>
      </c>
      <c r="T225" s="28">
        <v>15000</v>
      </c>
    </row>
    <row r="226" spans="2:20" s="124" customFormat="1" ht="90" customHeight="1" x14ac:dyDescent="0.2">
      <c r="B226" s="381"/>
      <c r="C226" s="382"/>
      <c r="D226" s="419"/>
      <c r="E226" s="399"/>
      <c r="F226" s="332" t="s">
        <v>1447</v>
      </c>
      <c r="G226" s="35" t="s">
        <v>2078</v>
      </c>
      <c r="H226" s="70" t="s">
        <v>1161</v>
      </c>
      <c r="I226" s="344" t="s">
        <v>18</v>
      </c>
      <c r="J226" s="332" t="s">
        <v>323</v>
      </c>
      <c r="K226" s="332" t="s">
        <v>326</v>
      </c>
      <c r="L226" s="70" t="s">
        <v>1161</v>
      </c>
      <c r="M226" s="329" t="s">
        <v>10</v>
      </c>
      <c r="N226" s="203">
        <v>42226</v>
      </c>
      <c r="O226" s="203">
        <v>42269</v>
      </c>
      <c r="P226" s="203">
        <v>42634</v>
      </c>
      <c r="Q226" s="28">
        <v>20000</v>
      </c>
      <c r="R226" s="29">
        <v>0.75</v>
      </c>
      <c r="S226" s="28" t="s">
        <v>228</v>
      </c>
      <c r="T226" s="28">
        <v>15000</v>
      </c>
    </row>
    <row r="227" spans="2:20" s="124" customFormat="1" ht="90" customHeight="1" x14ac:dyDescent="0.2">
      <c r="B227" s="381"/>
      <c r="C227" s="382"/>
      <c r="D227" s="419"/>
      <c r="E227" s="399"/>
      <c r="F227" s="332" t="s">
        <v>1447</v>
      </c>
      <c r="G227" s="89" t="s">
        <v>2004</v>
      </c>
      <c r="H227" s="70" t="s">
        <v>1161</v>
      </c>
      <c r="I227" s="344" t="s">
        <v>14</v>
      </c>
      <c r="J227" s="332" t="s">
        <v>323</v>
      </c>
      <c r="K227" s="332" t="s">
        <v>326</v>
      </c>
      <c r="L227" s="70" t="s">
        <v>1161</v>
      </c>
      <c r="M227" s="329" t="s">
        <v>13</v>
      </c>
      <c r="N227" s="203">
        <v>42226</v>
      </c>
      <c r="O227" s="203">
        <v>42251</v>
      </c>
      <c r="P227" s="203">
        <v>42616</v>
      </c>
      <c r="Q227" s="28">
        <v>20000</v>
      </c>
      <c r="R227" s="29">
        <v>0.75</v>
      </c>
      <c r="S227" s="28" t="s">
        <v>228</v>
      </c>
      <c r="T227" s="28">
        <v>15000</v>
      </c>
    </row>
    <row r="228" spans="2:20" s="124" customFormat="1" ht="75.75" customHeight="1" x14ac:dyDescent="0.2">
      <c r="B228" s="381"/>
      <c r="C228" s="382"/>
      <c r="D228" s="419"/>
      <c r="E228" s="399"/>
      <c r="F228" s="332" t="s">
        <v>1447</v>
      </c>
      <c r="G228" s="89" t="s">
        <v>1052</v>
      </c>
      <c r="H228" s="70" t="s">
        <v>1162</v>
      </c>
      <c r="I228" s="344" t="s">
        <v>32</v>
      </c>
      <c r="J228" s="332" t="s">
        <v>323</v>
      </c>
      <c r="K228" s="332" t="s">
        <v>326</v>
      </c>
      <c r="L228" s="70" t="s">
        <v>1162</v>
      </c>
      <c r="M228" s="329" t="s">
        <v>15</v>
      </c>
      <c r="N228" s="203">
        <v>42226</v>
      </c>
      <c r="O228" s="203">
        <v>42238</v>
      </c>
      <c r="P228" s="203">
        <v>42603</v>
      </c>
      <c r="Q228" s="28">
        <v>20000</v>
      </c>
      <c r="R228" s="29">
        <v>0.75</v>
      </c>
      <c r="S228" s="28" t="s">
        <v>228</v>
      </c>
      <c r="T228" s="28">
        <v>15000</v>
      </c>
    </row>
    <row r="229" spans="2:20" s="124" customFormat="1" ht="90" customHeight="1" x14ac:dyDescent="0.2">
      <c r="B229" s="381"/>
      <c r="C229" s="382"/>
      <c r="D229" s="419"/>
      <c r="E229" s="399"/>
      <c r="F229" s="332" t="s">
        <v>1447</v>
      </c>
      <c r="G229" s="89" t="s">
        <v>1053</v>
      </c>
      <c r="H229" s="70" t="s">
        <v>34</v>
      </c>
      <c r="I229" s="344" t="s">
        <v>33</v>
      </c>
      <c r="J229" s="332" t="s">
        <v>323</v>
      </c>
      <c r="K229" s="332" t="s">
        <v>326</v>
      </c>
      <c r="L229" s="70" t="s">
        <v>34</v>
      </c>
      <c r="M229" s="329" t="s">
        <v>19</v>
      </c>
      <c r="N229" s="203">
        <v>42226</v>
      </c>
      <c r="O229" s="203">
        <v>42242</v>
      </c>
      <c r="P229" s="203">
        <v>42607</v>
      </c>
      <c r="Q229" s="28">
        <v>20000</v>
      </c>
      <c r="R229" s="29">
        <v>0.75</v>
      </c>
      <c r="S229" s="28" t="s">
        <v>228</v>
      </c>
      <c r="T229" s="28">
        <v>15000</v>
      </c>
    </row>
    <row r="230" spans="2:20" s="124" customFormat="1" ht="90" customHeight="1" x14ac:dyDescent="0.2">
      <c r="B230" s="381"/>
      <c r="C230" s="382"/>
      <c r="D230" s="419"/>
      <c r="E230" s="399"/>
      <c r="F230" s="332" t="s">
        <v>1447</v>
      </c>
      <c r="G230" s="89" t="s">
        <v>2005</v>
      </c>
      <c r="H230" s="70" t="s">
        <v>39</v>
      </c>
      <c r="I230" s="344" t="s">
        <v>38</v>
      </c>
      <c r="J230" s="332" t="s">
        <v>323</v>
      </c>
      <c r="K230" s="332" t="s">
        <v>326</v>
      </c>
      <c r="L230" s="70" t="s">
        <v>39</v>
      </c>
      <c r="M230" s="329" t="s">
        <v>29</v>
      </c>
      <c r="N230" s="203">
        <v>42226</v>
      </c>
      <c r="O230" s="203">
        <v>42267</v>
      </c>
      <c r="P230" s="203">
        <v>42632</v>
      </c>
      <c r="Q230" s="28">
        <v>19750</v>
      </c>
      <c r="R230" s="29">
        <v>0.75</v>
      </c>
      <c r="S230" s="28" t="s">
        <v>228</v>
      </c>
      <c r="T230" s="28">
        <v>14812.5</v>
      </c>
    </row>
    <row r="231" spans="2:20" s="124" customFormat="1" ht="90" customHeight="1" x14ac:dyDescent="0.2">
      <c r="B231" s="381"/>
      <c r="C231" s="382"/>
      <c r="D231" s="419"/>
      <c r="E231" s="399"/>
      <c r="F231" s="332" t="s">
        <v>1447</v>
      </c>
      <c r="G231" s="89" t="s">
        <v>2006</v>
      </c>
      <c r="H231" s="70" t="s">
        <v>1163</v>
      </c>
      <c r="I231" s="344" t="s">
        <v>31</v>
      </c>
      <c r="J231" s="332" t="s">
        <v>323</v>
      </c>
      <c r="K231" s="332" t="s">
        <v>326</v>
      </c>
      <c r="L231" s="70" t="s">
        <v>1163</v>
      </c>
      <c r="M231" s="329" t="s">
        <v>13</v>
      </c>
      <c r="N231" s="203">
        <v>42226</v>
      </c>
      <c r="O231" s="203">
        <v>42256</v>
      </c>
      <c r="P231" s="203">
        <v>42621</v>
      </c>
      <c r="Q231" s="28">
        <v>20000</v>
      </c>
      <c r="R231" s="29">
        <v>0.75</v>
      </c>
      <c r="S231" s="28" t="s">
        <v>228</v>
      </c>
      <c r="T231" s="28">
        <v>15000</v>
      </c>
    </row>
    <row r="232" spans="2:20" s="124" customFormat="1" ht="90" customHeight="1" x14ac:dyDescent="0.2">
      <c r="B232" s="381"/>
      <c r="C232" s="382"/>
      <c r="D232" s="419"/>
      <c r="E232" s="399"/>
      <c r="F232" s="332" t="s">
        <v>1447</v>
      </c>
      <c r="G232" s="89" t="s">
        <v>1048</v>
      </c>
      <c r="H232" s="70" t="s">
        <v>36</v>
      </c>
      <c r="I232" s="344" t="s">
        <v>35</v>
      </c>
      <c r="J232" s="332" t="s">
        <v>323</v>
      </c>
      <c r="K232" s="332" t="s">
        <v>326</v>
      </c>
      <c r="L232" s="70" t="s">
        <v>36</v>
      </c>
      <c r="M232" s="329" t="s">
        <v>1</v>
      </c>
      <c r="N232" s="203">
        <v>42305</v>
      </c>
      <c r="O232" s="203">
        <v>42318</v>
      </c>
      <c r="P232" s="203">
        <v>42683</v>
      </c>
      <c r="Q232" s="28">
        <v>20000</v>
      </c>
      <c r="R232" s="29">
        <v>0.75</v>
      </c>
      <c r="S232" s="28" t="s">
        <v>228</v>
      </c>
      <c r="T232" s="28">
        <v>15000</v>
      </c>
    </row>
    <row r="233" spans="2:20" s="124" customFormat="1" ht="90" customHeight="1" x14ac:dyDescent="0.2">
      <c r="B233" s="381"/>
      <c r="C233" s="382"/>
      <c r="D233" s="419"/>
      <c r="E233" s="399"/>
      <c r="F233" s="332" t="s">
        <v>1447</v>
      </c>
      <c r="G233" s="89" t="s">
        <v>1015</v>
      </c>
      <c r="H233" s="70" t="s">
        <v>1161</v>
      </c>
      <c r="I233" s="344" t="s">
        <v>37</v>
      </c>
      <c r="J233" s="332" t="s">
        <v>323</v>
      </c>
      <c r="K233" s="332" t="s">
        <v>326</v>
      </c>
      <c r="L233" s="70" t="s">
        <v>1161</v>
      </c>
      <c r="M233" s="329" t="s">
        <v>7</v>
      </c>
      <c r="N233" s="203">
        <v>42305</v>
      </c>
      <c r="O233" s="203">
        <v>42319</v>
      </c>
      <c r="P233" s="203">
        <v>42684</v>
      </c>
      <c r="Q233" s="28">
        <v>20000</v>
      </c>
      <c r="R233" s="29">
        <v>0.75</v>
      </c>
      <c r="S233" s="28" t="s">
        <v>228</v>
      </c>
      <c r="T233" s="28">
        <v>15000</v>
      </c>
    </row>
    <row r="234" spans="2:20" s="124" customFormat="1" ht="90" customHeight="1" x14ac:dyDescent="0.2">
      <c r="B234" s="381"/>
      <c r="C234" s="382"/>
      <c r="D234" s="419"/>
      <c r="E234" s="399"/>
      <c r="F234" s="332" t="s">
        <v>1447</v>
      </c>
      <c r="G234" s="89" t="s">
        <v>2007</v>
      </c>
      <c r="H234" s="70" t="s">
        <v>1161</v>
      </c>
      <c r="I234" s="344" t="s">
        <v>21</v>
      </c>
      <c r="J234" s="332" t="s">
        <v>323</v>
      </c>
      <c r="K234" s="332" t="s">
        <v>326</v>
      </c>
      <c r="L234" s="70" t="s">
        <v>1161</v>
      </c>
      <c r="M234" s="329" t="s">
        <v>13</v>
      </c>
      <c r="N234" s="203">
        <v>42305</v>
      </c>
      <c r="O234" s="203">
        <v>42325</v>
      </c>
      <c r="P234" s="203">
        <v>42690</v>
      </c>
      <c r="Q234" s="28">
        <v>20000</v>
      </c>
      <c r="R234" s="29">
        <v>0.75</v>
      </c>
      <c r="S234" s="28" t="s">
        <v>228</v>
      </c>
      <c r="T234" s="28">
        <v>15000</v>
      </c>
    </row>
    <row r="235" spans="2:20" s="124" customFormat="1" ht="90" customHeight="1" x14ac:dyDescent="0.2">
      <c r="B235" s="381"/>
      <c r="C235" s="382"/>
      <c r="D235" s="419"/>
      <c r="E235" s="399"/>
      <c r="F235" s="332" t="s">
        <v>1447</v>
      </c>
      <c r="G235" s="89" t="s">
        <v>1054</v>
      </c>
      <c r="H235" s="70" t="s">
        <v>1161</v>
      </c>
      <c r="I235" s="344" t="s">
        <v>17</v>
      </c>
      <c r="J235" s="332" t="s">
        <v>323</v>
      </c>
      <c r="K235" s="332" t="s">
        <v>326</v>
      </c>
      <c r="L235" s="70" t="s">
        <v>1161</v>
      </c>
      <c r="M235" s="329" t="s">
        <v>16</v>
      </c>
      <c r="N235" s="203">
        <v>42305</v>
      </c>
      <c r="O235" s="203">
        <v>42320</v>
      </c>
      <c r="P235" s="203">
        <v>42685</v>
      </c>
      <c r="Q235" s="28">
        <v>20000</v>
      </c>
      <c r="R235" s="29">
        <v>0.75</v>
      </c>
      <c r="S235" s="28" t="s">
        <v>228</v>
      </c>
      <c r="T235" s="28">
        <v>15000</v>
      </c>
    </row>
    <row r="236" spans="2:20" s="124" customFormat="1" ht="90" customHeight="1" x14ac:dyDescent="0.2">
      <c r="B236" s="381"/>
      <c r="C236" s="382"/>
      <c r="D236" s="419"/>
      <c r="E236" s="399"/>
      <c r="F236" s="332" t="s">
        <v>1447</v>
      </c>
      <c r="G236" s="89" t="s">
        <v>2008</v>
      </c>
      <c r="H236" s="70" t="s">
        <v>24</v>
      </c>
      <c r="I236" s="344" t="s">
        <v>23</v>
      </c>
      <c r="J236" s="332" t="s">
        <v>323</v>
      </c>
      <c r="K236" s="332" t="s">
        <v>326</v>
      </c>
      <c r="L236" s="70" t="s">
        <v>24</v>
      </c>
      <c r="M236" s="329" t="s">
        <v>22</v>
      </c>
      <c r="N236" s="203">
        <v>42305</v>
      </c>
      <c r="O236" s="203">
        <v>42349</v>
      </c>
      <c r="P236" s="203">
        <v>42714</v>
      </c>
      <c r="Q236" s="28">
        <v>20000</v>
      </c>
      <c r="R236" s="29">
        <v>0.75</v>
      </c>
      <c r="S236" s="28" t="s">
        <v>228</v>
      </c>
      <c r="T236" s="28">
        <v>15000</v>
      </c>
    </row>
    <row r="237" spans="2:20" s="124" customFormat="1" ht="90" customHeight="1" x14ac:dyDescent="0.2">
      <c r="B237" s="381"/>
      <c r="C237" s="382"/>
      <c r="D237" s="419"/>
      <c r="E237" s="399"/>
      <c r="F237" s="332" t="s">
        <v>1448</v>
      </c>
      <c r="G237" s="89" t="s">
        <v>1055</v>
      </c>
      <c r="H237" s="70" t="s">
        <v>267</v>
      </c>
      <c r="I237" s="344" t="s">
        <v>268</v>
      </c>
      <c r="J237" s="332" t="s">
        <v>323</v>
      </c>
      <c r="K237" s="332" t="s">
        <v>326</v>
      </c>
      <c r="L237" s="70" t="s">
        <v>267</v>
      </c>
      <c r="M237" s="329" t="s">
        <v>22</v>
      </c>
      <c r="N237" s="203">
        <v>42383</v>
      </c>
      <c r="O237" s="203">
        <v>42339</v>
      </c>
      <c r="P237" s="203">
        <v>43069</v>
      </c>
      <c r="Q237" s="28">
        <v>299302.98</v>
      </c>
      <c r="R237" s="29">
        <v>0.449999996658904</v>
      </c>
      <c r="S237" s="28" t="s">
        <v>228</v>
      </c>
      <c r="T237" s="28">
        <v>134686.34</v>
      </c>
    </row>
    <row r="238" spans="2:20" s="124" customFormat="1" ht="138" customHeight="1" x14ac:dyDescent="0.2">
      <c r="B238" s="381"/>
      <c r="C238" s="382"/>
      <c r="D238" s="419"/>
      <c r="E238" s="399"/>
      <c r="F238" s="332" t="s">
        <v>1449</v>
      </c>
      <c r="G238" s="89" t="s">
        <v>724</v>
      </c>
      <c r="H238" s="70" t="s">
        <v>246</v>
      </c>
      <c r="I238" s="344" t="s">
        <v>247</v>
      </c>
      <c r="J238" s="332" t="s">
        <v>323</v>
      </c>
      <c r="K238" s="332" t="s">
        <v>326</v>
      </c>
      <c r="L238" s="70" t="s">
        <v>1164</v>
      </c>
      <c r="M238" s="329" t="s">
        <v>13</v>
      </c>
      <c r="N238" s="203">
        <v>42368</v>
      </c>
      <c r="O238" s="203">
        <v>42370</v>
      </c>
      <c r="P238" s="203">
        <v>43100</v>
      </c>
      <c r="Q238" s="28">
        <v>469787.29</v>
      </c>
      <c r="R238" s="29">
        <v>0.700000003138191</v>
      </c>
      <c r="S238" s="28" t="s">
        <v>228</v>
      </c>
      <c r="T238" s="28">
        <v>328851.11</v>
      </c>
    </row>
    <row r="239" spans="2:20" s="124" customFormat="1" ht="90" customHeight="1" x14ac:dyDescent="0.2">
      <c r="B239" s="381"/>
      <c r="C239" s="382"/>
      <c r="D239" s="419"/>
      <c r="E239" s="399"/>
      <c r="F239" s="332" t="s">
        <v>1447</v>
      </c>
      <c r="G239" s="89" t="s">
        <v>1010</v>
      </c>
      <c r="H239" s="70" t="s">
        <v>12</v>
      </c>
      <c r="I239" s="344" t="s">
        <v>11</v>
      </c>
      <c r="J239" s="332" t="s">
        <v>323</v>
      </c>
      <c r="K239" s="332" t="s">
        <v>326</v>
      </c>
      <c r="L239" s="70" t="s">
        <v>12</v>
      </c>
      <c r="M239" s="329" t="s">
        <v>10</v>
      </c>
      <c r="N239" s="203">
        <v>42305</v>
      </c>
      <c r="O239" s="203">
        <v>42350</v>
      </c>
      <c r="P239" s="203">
        <v>42715</v>
      </c>
      <c r="Q239" s="28">
        <v>19900</v>
      </c>
      <c r="R239" s="29">
        <v>0.75</v>
      </c>
      <c r="S239" s="28" t="s">
        <v>228</v>
      </c>
      <c r="T239" s="28">
        <v>14925</v>
      </c>
    </row>
    <row r="240" spans="2:20" s="124" customFormat="1" ht="90" customHeight="1" x14ac:dyDescent="0.2">
      <c r="B240" s="381"/>
      <c r="C240" s="382"/>
      <c r="D240" s="419"/>
      <c r="E240" s="399"/>
      <c r="F240" s="332" t="s">
        <v>1447</v>
      </c>
      <c r="G240" s="89" t="s">
        <v>2009</v>
      </c>
      <c r="H240" s="70" t="s">
        <v>9</v>
      </c>
      <c r="I240" s="344" t="s">
        <v>8</v>
      </c>
      <c r="J240" s="332" t="s">
        <v>323</v>
      </c>
      <c r="K240" s="332" t="s">
        <v>326</v>
      </c>
      <c r="L240" s="70" t="s">
        <v>9</v>
      </c>
      <c r="M240" s="329" t="s">
        <v>7</v>
      </c>
      <c r="N240" s="203">
        <v>42305</v>
      </c>
      <c r="O240" s="203">
        <v>42549</v>
      </c>
      <c r="P240" s="203">
        <v>42913</v>
      </c>
      <c r="Q240" s="28">
        <v>19500</v>
      </c>
      <c r="R240" s="29">
        <v>0.75</v>
      </c>
      <c r="S240" s="28" t="s">
        <v>228</v>
      </c>
      <c r="T240" s="28">
        <v>14625</v>
      </c>
    </row>
    <row r="241" spans="2:20" s="124" customFormat="1" ht="90" customHeight="1" x14ac:dyDescent="0.2">
      <c r="B241" s="381"/>
      <c r="C241" s="382"/>
      <c r="D241" s="419"/>
      <c r="E241" s="399"/>
      <c r="F241" s="332" t="s">
        <v>1447</v>
      </c>
      <c r="G241" s="89" t="s">
        <v>1056</v>
      </c>
      <c r="H241" s="70" t="s">
        <v>6</v>
      </c>
      <c r="I241" s="344" t="s">
        <v>5</v>
      </c>
      <c r="J241" s="332" t="s">
        <v>323</v>
      </c>
      <c r="K241" s="332" t="s">
        <v>326</v>
      </c>
      <c r="L241" s="70" t="s">
        <v>6</v>
      </c>
      <c r="M241" s="329" t="s">
        <v>4</v>
      </c>
      <c r="N241" s="203">
        <v>42305</v>
      </c>
      <c r="O241" s="203">
        <v>42314</v>
      </c>
      <c r="P241" s="203">
        <v>42679</v>
      </c>
      <c r="Q241" s="28">
        <v>20000</v>
      </c>
      <c r="R241" s="29">
        <v>0.75</v>
      </c>
      <c r="S241" s="28" t="s">
        <v>228</v>
      </c>
      <c r="T241" s="28">
        <v>15000</v>
      </c>
    </row>
    <row r="242" spans="2:20" s="124" customFormat="1" ht="90" customHeight="1" x14ac:dyDescent="0.2">
      <c r="B242" s="381"/>
      <c r="C242" s="382"/>
      <c r="D242" s="419"/>
      <c r="E242" s="399"/>
      <c r="F242" s="332" t="s">
        <v>1447</v>
      </c>
      <c r="G242" s="89" t="s">
        <v>1057</v>
      </c>
      <c r="H242" s="70" t="s">
        <v>3</v>
      </c>
      <c r="I242" s="344" t="s">
        <v>2</v>
      </c>
      <c r="J242" s="332" t="s">
        <v>323</v>
      </c>
      <c r="K242" s="332" t="s">
        <v>326</v>
      </c>
      <c r="L242" s="70" t="s">
        <v>3</v>
      </c>
      <c r="M242" s="329" t="s">
        <v>1</v>
      </c>
      <c r="N242" s="203">
        <v>42305</v>
      </c>
      <c r="O242" s="203">
        <v>42355</v>
      </c>
      <c r="P242" s="203">
        <v>42720</v>
      </c>
      <c r="Q242" s="28">
        <v>20000</v>
      </c>
      <c r="R242" s="29">
        <v>0.75</v>
      </c>
      <c r="S242" s="28" t="s">
        <v>228</v>
      </c>
      <c r="T242" s="28">
        <v>15000</v>
      </c>
    </row>
    <row r="243" spans="2:20" s="124" customFormat="1" ht="118.5" customHeight="1" x14ac:dyDescent="0.2">
      <c r="B243" s="381"/>
      <c r="C243" s="382"/>
      <c r="D243" s="419"/>
      <c r="E243" s="399"/>
      <c r="F243" s="332" t="s">
        <v>1449</v>
      </c>
      <c r="G243" s="89" t="s">
        <v>1046</v>
      </c>
      <c r="H243" s="70" t="s">
        <v>2523</v>
      </c>
      <c r="I243" s="344" t="s">
        <v>248</v>
      </c>
      <c r="J243" s="332" t="s">
        <v>323</v>
      </c>
      <c r="K243" s="332" t="s">
        <v>326</v>
      </c>
      <c r="L243" s="70" t="s">
        <v>1165</v>
      </c>
      <c r="M243" s="329" t="s">
        <v>13</v>
      </c>
      <c r="N243" s="203">
        <v>42368</v>
      </c>
      <c r="O243" s="203">
        <v>42430</v>
      </c>
      <c r="P243" s="203">
        <v>43525</v>
      </c>
      <c r="Q243" s="28">
        <v>698519.65</v>
      </c>
      <c r="R243" s="29">
        <v>0.70000000715799471</v>
      </c>
      <c r="S243" s="28" t="s">
        <v>228</v>
      </c>
      <c r="T243" s="28">
        <v>488963.76</v>
      </c>
    </row>
    <row r="244" spans="2:20" s="124" customFormat="1" ht="90" customHeight="1" x14ac:dyDescent="0.2">
      <c r="B244" s="381"/>
      <c r="C244" s="382"/>
      <c r="D244" s="419"/>
      <c r="E244" s="399"/>
      <c r="F244" s="332" t="s">
        <v>1447</v>
      </c>
      <c r="G244" s="89" t="s">
        <v>2010</v>
      </c>
      <c r="H244" s="70" t="s">
        <v>252</v>
      </c>
      <c r="I244" s="344" t="s">
        <v>253</v>
      </c>
      <c r="J244" s="332" t="s">
        <v>323</v>
      </c>
      <c r="K244" s="332" t="s">
        <v>326</v>
      </c>
      <c r="L244" s="70" t="s">
        <v>252</v>
      </c>
      <c r="M244" s="329" t="s">
        <v>15</v>
      </c>
      <c r="N244" s="203">
        <v>42387</v>
      </c>
      <c r="O244" s="203">
        <v>42390</v>
      </c>
      <c r="P244" s="203">
        <v>42755</v>
      </c>
      <c r="Q244" s="28">
        <v>20000</v>
      </c>
      <c r="R244" s="29">
        <v>0.75</v>
      </c>
      <c r="S244" s="28" t="s">
        <v>228</v>
      </c>
      <c r="T244" s="28">
        <v>15000</v>
      </c>
    </row>
    <row r="245" spans="2:20" s="124" customFormat="1" ht="74.25" customHeight="1" x14ac:dyDescent="0.2">
      <c r="B245" s="381"/>
      <c r="C245" s="382"/>
      <c r="D245" s="419"/>
      <c r="E245" s="399"/>
      <c r="F245" s="332" t="s">
        <v>1448</v>
      </c>
      <c r="G245" s="89" t="s">
        <v>1166</v>
      </c>
      <c r="H245" s="70" t="s">
        <v>269</v>
      </c>
      <c r="I245" s="344" t="s">
        <v>270</v>
      </c>
      <c r="J245" s="332" t="s">
        <v>323</v>
      </c>
      <c r="K245" s="332" t="s">
        <v>326</v>
      </c>
      <c r="L245" s="70" t="s">
        <v>269</v>
      </c>
      <c r="M245" s="329" t="s">
        <v>13</v>
      </c>
      <c r="N245" s="203">
        <v>42383</v>
      </c>
      <c r="O245" s="203">
        <v>42256</v>
      </c>
      <c r="P245" s="203">
        <v>43351</v>
      </c>
      <c r="Q245" s="28">
        <v>256630.86</v>
      </c>
      <c r="R245" s="29">
        <v>0.45000000799464551</v>
      </c>
      <c r="S245" s="28" t="s">
        <v>228</v>
      </c>
      <c r="T245" s="28">
        <v>115483.89</v>
      </c>
    </row>
    <row r="246" spans="2:20" s="124" customFormat="1" ht="90" customHeight="1" x14ac:dyDescent="0.2">
      <c r="B246" s="381"/>
      <c r="C246" s="382"/>
      <c r="D246" s="419"/>
      <c r="E246" s="399"/>
      <c r="F246" s="332" t="s">
        <v>1448</v>
      </c>
      <c r="G246" s="89" t="s">
        <v>1058</v>
      </c>
      <c r="H246" s="70" t="s">
        <v>265</v>
      </c>
      <c r="I246" s="344" t="s">
        <v>266</v>
      </c>
      <c r="J246" s="332" t="s">
        <v>323</v>
      </c>
      <c r="K246" s="332" t="s">
        <v>326</v>
      </c>
      <c r="L246" s="70" t="s">
        <v>265</v>
      </c>
      <c r="M246" s="329" t="s">
        <v>1</v>
      </c>
      <c r="N246" s="203">
        <v>42383</v>
      </c>
      <c r="O246" s="203">
        <v>42278</v>
      </c>
      <c r="P246" s="203">
        <v>43091</v>
      </c>
      <c r="Q246" s="28">
        <v>62273.05</v>
      </c>
      <c r="R246" s="29">
        <v>0.44999999999999996</v>
      </c>
      <c r="S246" s="28" t="s">
        <v>228</v>
      </c>
      <c r="T246" s="28">
        <v>28022.87</v>
      </c>
    </row>
    <row r="247" spans="2:20" s="124" customFormat="1" ht="85.5" customHeight="1" x14ac:dyDescent="0.2">
      <c r="B247" s="381"/>
      <c r="C247" s="382"/>
      <c r="D247" s="419"/>
      <c r="E247" s="399"/>
      <c r="F247" s="332" t="s">
        <v>1448</v>
      </c>
      <c r="G247" s="89" t="s">
        <v>1059</v>
      </c>
      <c r="H247" s="70" t="s">
        <v>1167</v>
      </c>
      <c r="I247" s="344" t="s">
        <v>271</v>
      </c>
      <c r="J247" s="332" t="s">
        <v>323</v>
      </c>
      <c r="K247" s="332" t="s">
        <v>326</v>
      </c>
      <c r="L247" s="70" t="s">
        <v>1167</v>
      </c>
      <c r="M247" s="329" t="s">
        <v>19</v>
      </c>
      <c r="N247" s="203">
        <v>42383</v>
      </c>
      <c r="O247" s="203">
        <v>42372</v>
      </c>
      <c r="P247" s="203">
        <v>43465</v>
      </c>
      <c r="Q247" s="28">
        <v>369302.5</v>
      </c>
      <c r="R247" s="29">
        <v>0.45000001353903646</v>
      </c>
      <c r="S247" s="28" t="s">
        <v>228</v>
      </c>
      <c r="T247" s="28">
        <v>166186.13</v>
      </c>
    </row>
    <row r="248" spans="2:20" s="124" customFormat="1" ht="90" customHeight="1" x14ac:dyDescent="0.2">
      <c r="B248" s="381"/>
      <c r="C248" s="382"/>
      <c r="D248" s="419"/>
      <c r="E248" s="399"/>
      <c r="F248" s="332" t="s">
        <v>1448</v>
      </c>
      <c r="G248" s="89" t="s">
        <v>1060</v>
      </c>
      <c r="H248" s="70" t="s">
        <v>2524</v>
      </c>
      <c r="I248" s="344" t="s">
        <v>272</v>
      </c>
      <c r="J248" s="332" t="s">
        <v>323</v>
      </c>
      <c r="K248" s="332" t="s">
        <v>326</v>
      </c>
      <c r="L248" s="70" t="s">
        <v>2524</v>
      </c>
      <c r="M248" s="329" t="s">
        <v>13</v>
      </c>
      <c r="N248" s="203">
        <v>42383</v>
      </c>
      <c r="O248" s="203">
        <v>42461</v>
      </c>
      <c r="P248" s="203">
        <v>43555</v>
      </c>
      <c r="Q248" s="28">
        <v>223785</v>
      </c>
      <c r="R248" s="29">
        <v>0.45</v>
      </c>
      <c r="S248" s="28" t="s">
        <v>228</v>
      </c>
      <c r="T248" s="28">
        <v>100703.25</v>
      </c>
    </row>
    <row r="249" spans="2:20" s="124" customFormat="1" ht="90" customHeight="1" x14ac:dyDescent="0.2">
      <c r="B249" s="381"/>
      <c r="C249" s="382"/>
      <c r="D249" s="419"/>
      <c r="E249" s="399"/>
      <c r="F249" s="332" t="s">
        <v>1450</v>
      </c>
      <c r="G249" s="89" t="s">
        <v>1061</v>
      </c>
      <c r="H249" s="70" t="s">
        <v>3745</v>
      </c>
      <c r="I249" s="344" t="s">
        <v>273</v>
      </c>
      <c r="J249" s="332" t="s">
        <v>323</v>
      </c>
      <c r="K249" s="332" t="s">
        <v>326</v>
      </c>
      <c r="L249" s="70" t="s">
        <v>3745</v>
      </c>
      <c r="M249" s="329" t="s">
        <v>4</v>
      </c>
      <c r="N249" s="203">
        <v>42422</v>
      </c>
      <c r="O249" s="203">
        <v>42430</v>
      </c>
      <c r="P249" s="203">
        <v>43524</v>
      </c>
      <c r="Q249" s="28">
        <v>256653</v>
      </c>
      <c r="R249" s="29">
        <v>0.45</v>
      </c>
      <c r="S249" s="28" t="s">
        <v>228</v>
      </c>
      <c r="T249" s="28">
        <v>115493.85</v>
      </c>
    </row>
    <row r="250" spans="2:20" s="124" customFormat="1" ht="90" customHeight="1" x14ac:dyDescent="0.2">
      <c r="B250" s="381"/>
      <c r="C250" s="382"/>
      <c r="D250" s="419"/>
      <c r="E250" s="399"/>
      <c r="F250" s="332" t="s">
        <v>1450</v>
      </c>
      <c r="G250" s="89" t="s">
        <v>1062</v>
      </c>
      <c r="H250" s="70" t="s">
        <v>2482</v>
      </c>
      <c r="I250" s="344" t="s">
        <v>274</v>
      </c>
      <c r="J250" s="332" t="s">
        <v>323</v>
      </c>
      <c r="K250" s="332" t="s">
        <v>326</v>
      </c>
      <c r="L250" s="70" t="s">
        <v>2795</v>
      </c>
      <c r="M250" s="329" t="s">
        <v>4</v>
      </c>
      <c r="N250" s="203">
        <v>42422</v>
      </c>
      <c r="O250" s="203">
        <v>42278</v>
      </c>
      <c r="P250" s="203">
        <v>43008</v>
      </c>
      <c r="Q250" s="28">
        <v>1473381.25</v>
      </c>
      <c r="R250" s="29">
        <v>0.33935547910630737</v>
      </c>
      <c r="S250" s="28" t="s">
        <v>228</v>
      </c>
      <c r="T250" s="28">
        <v>500000</v>
      </c>
    </row>
    <row r="251" spans="2:20" s="124" customFormat="1" ht="90" customHeight="1" x14ac:dyDescent="0.2">
      <c r="B251" s="381"/>
      <c r="C251" s="382"/>
      <c r="D251" s="419"/>
      <c r="E251" s="399"/>
      <c r="F251" s="332" t="s">
        <v>1448</v>
      </c>
      <c r="G251" s="89" t="s">
        <v>2011</v>
      </c>
      <c r="H251" s="70" t="s">
        <v>2483</v>
      </c>
      <c r="I251" s="344" t="s">
        <v>388</v>
      </c>
      <c r="J251" s="332" t="s">
        <v>323</v>
      </c>
      <c r="K251" s="332" t="s">
        <v>326</v>
      </c>
      <c r="L251" s="70" t="s">
        <v>2483</v>
      </c>
      <c r="M251" s="329" t="s">
        <v>1</v>
      </c>
      <c r="N251" s="203">
        <v>42520</v>
      </c>
      <c r="O251" s="203">
        <v>42370</v>
      </c>
      <c r="P251" s="203">
        <v>43404</v>
      </c>
      <c r="Q251" s="28">
        <v>102560</v>
      </c>
      <c r="R251" s="29">
        <v>0.45</v>
      </c>
      <c r="S251" s="28" t="s">
        <v>228</v>
      </c>
      <c r="T251" s="28">
        <v>46152</v>
      </c>
    </row>
    <row r="252" spans="2:20" s="124" customFormat="1" ht="90" customHeight="1" x14ac:dyDescent="0.2">
      <c r="B252" s="381"/>
      <c r="C252" s="382"/>
      <c r="D252" s="419"/>
      <c r="E252" s="399"/>
      <c r="F252" s="332" t="s">
        <v>1448</v>
      </c>
      <c r="G252" s="89" t="s">
        <v>1063</v>
      </c>
      <c r="H252" s="70" t="s">
        <v>24</v>
      </c>
      <c r="I252" s="344" t="s">
        <v>319</v>
      </c>
      <c r="J252" s="332" t="s">
        <v>323</v>
      </c>
      <c r="K252" s="332" t="s">
        <v>326</v>
      </c>
      <c r="L252" s="70" t="s">
        <v>24</v>
      </c>
      <c r="M252" s="329" t="s">
        <v>1</v>
      </c>
      <c r="N252" s="203">
        <v>42472</v>
      </c>
      <c r="O252" s="203">
        <v>42370</v>
      </c>
      <c r="P252" s="203">
        <v>43465</v>
      </c>
      <c r="Q252" s="28">
        <v>1061868</v>
      </c>
      <c r="R252" s="29">
        <v>0.45</v>
      </c>
      <c r="S252" s="28" t="s">
        <v>228</v>
      </c>
      <c r="T252" s="28">
        <v>477840.6</v>
      </c>
    </row>
    <row r="253" spans="2:20" s="124" customFormat="1" ht="162" customHeight="1" x14ac:dyDescent="0.2">
      <c r="B253" s="381"/>
      <c r="C253" s="382"/>
      <c r="D253" s="419"/>
      <c r="E253" s="399"/>
      <c r="F253" s="332" t="s">
        <v>1451</v>
      </c>
      <c r="G253" s="89" t="s">
        <v>2012</v>
      </c>
      <c r="H253" s="70" t="s">
        <v>249</v>
      </c>
      <c r="I253" s="344" t="s">
        <v>250</v>
      </c>
      <c r="J253" s="332" t="s">
        <v>323</v>
      </c>
      <c r="K253" s="332" t="s">
        <v>326</v>
      </c>
      <c r="L253" s="70" t="s">
        <v>1168</v>
      </c>
      <c r="M253" s="329" t="s">
        <v>5009</v>
      </c>
      <c r="N253" s="203">
        <v>42426</v>
      </c>
      <c r="O253" s="203">
        <v>42461</v>
      </c>
      <c r="P253" s="203">
        <v>43190</v>
      </c>
      <c r="Q253" s="28">
        <v>85543.29</v>
      </c>
      <c r="R253" s="29">
        <v>0.7999999620802869</v>
      </c>
      <c r="S253" s="28" t="s">
        <v>228</v>
      </c>
      <c r="T253" s="28">
        <v>68434.63</v>
      </c>
    </row>
    <row r="254" spans="2:20" s="124" customFormat="1" ht="141.75" customHeight="1" x14ac:dyDescent="0.2">
      <c r="B254" s="381"/>
      <c r="C254" s="382"/>
      <c r="D254" s="419"/>
      <c r="E254" s="399"/>
      <c r="F254" s="332" t="s">
        <v>1451</v>
      </c>
      <c r="G254" s="89" t="s">
        <v>2013</v>
      </c>
      <c r="H254" s="70" t="s">
        <v>3746</v>
      </c>
      <c r="I254" s="344" t="s">
        <v>251</v>
      </c>
      <c r="J254" s="332" t="s">
        <v>323</v>
      </c>
      <c r="K254" s="332" t="s">
        <v>326</v>
      </c>
      <c r="L254" s="70" t="s">
        <v>3747</v>
      </c>
      <c r="M254" s="329" t="s">
        <v>5010</v>
      </c>
      <c r="N254" s="203">
        <v>42426</v>
      </c>
      <c r="O254" s="203">
        <v>42370</v>
      </c>
      <c r="P254" s="203">
        <v>43100</v>
      </c>
      <c r="Q254" s="28">
        <v>489819.25</v>
      </c>
      <c r="R254" s="29">
        <v>0.79999999999999993</v>
      </c>
      <c r="S254" s="28" t="s">
        <v>228</v>
      </c>
      <c r="T254" s="28">
        <v>391855.4</v>
      </c>
    </row>
    <row r="255" spans="2:20" s="124" customFormat="1" ht="90" customHeight="1" x14ac:dyDescent="0.2">
      <c r="B255" s="381"/>
      <c r="C255" s="382"/>
      <c r="D255" s="419"/>
      <c r="E255" s="399"/>
      <c r="F255" s="321" t="s">
        <v>1447</v>
      </c>
      <c r="G255" s="89" t="s">
        <v>1064</v>
      </c>
      <c r="H255" s="70" t="s">
        <v>2484</v>
      </c>
      <c r="I255" s="344" t="s">
        <v>221</v>
      </c>
      <c r="J255" s="332" t="s">
        <v>323</v>
      </c>
      <c r="K255" s="332" t="s">
        <v>326</v>
      </c>
      <c r="L255" s="70" t="s">
        <v>2796</v>
      </c>
      <c r="M255" s="329" t="s">
        <v>22</v>
      </c>
      <c r="N255" s="203">
        <v>42373</v>
      </c>
      <c r="O255" s="203">
        <v>42409</v>
      </c>
      <c r="P255" s="203">
        <v>42774</v>
      </c>
      <c r="Q255" s="28">
        <v>20000</v>
      </c>
      <c r="R255" s="29">
        <v>0.75</v>
      </c>
      <c r="S255" s="28" t="s">
        <v>228</v>
      </c>
      <c r="T255" s="28">
        <v>15000</v>
      </c>
    </row>
    <row r="256" spans="2:20" s="124" customFormat="1" ht="143.25" customHeight="1" x14ac:dyDescent="0.2">
      <c r="B256" s="381"/>
      <c r="C256" s="382"/>
      <c r="D256" s="419"/>
      <c r="E256" s="399"/>
      <c r="F256" s="332" t="s">
        <v>1447</v>
      </c>
      <c r="G256" s="89" t="s">
        <v>1009</v>
      </c>
      <c r="H256" s="70" t="s">
        <v>226</v>
      </c>
      <c r="I256" s="344" t="s">
        <v>227</v>
      </c>
      <c r="J256" s="332" t="s">
        <v>323</v>
      </c>
      <c r="K256" s="332" t="s">
        <v>326</v>
      </c>
      <c r="L256" s="70" t="s">
        <v>226</v>
      </c>
      <c r="M256" s="329" t="s">
        <v>13</v>
      </c>
      <c r="N256" s="203">
        <v>42373</v>
      </c>
      <c r="O256" s="203">
        <v>42406</v>
      </c>
      <c r="P256" s="203">
        <v>42771</v>
      </c>
      <c r="Q256" s="28">
        <v>20000</v>
      </c>
      <c r="R256" s="29">
        <v>0.75</v>
      </c>
      <c r="S256" s="28" t="s">
        <v>228</v>
      </c>
      <c r="T256" s="28">
        <v>15000</v>
      </c>
    </row>
    <row r="257" spans="2:20" s="124" customFormat="1" ht="90" customHeight="1" x14ac:dyDescent="0.2">
      <c r="B257" s="381"/>
      <c r="C257" s="382"/>
      <c r="D257" s="419"/>
      <c r="E257" s="399"/>
      <c r="F257" s="332" t="s">
        <v>1447</v>
      </c>
      <c r="G257" s="89" t="s">
        <v>1065</v>
      </c>
      <c r="H257" s="70" t="s">
        <v>224</v>
      </c>
      <c r="I257" s="344" t="s">
        <v>225</v>
      </c>
      <c r="J257" s="332" t="s">
        <v>323</v>
      </c>
      <c r="K257" s="332" t="s">
        <v>326</v>
      </c>
      <c r="L257" s="70" t="s">
        <v>224</v>
      </c>
      <c r="M257" s="329" t="s">
        <v>27</v>
      </c>
      <c r="N257" s="203">
        <v>42373</v>
      </c>
      <c r="O257" s="203">
        <v>42885</v>
      </c>
      <c r="P257" s="203">
        <v>43249</v>
      </c>
      <c r="Q257" s="28">
        <v>20000</v>
      </c>
      <c r="R257" s="29">
        <v>0.75</v>
      </c>
      <c r="S257" s="28" t="s">
        <v>228</v>
      </c>
      <c r="T257" s="28">
        <v>15000</v>
      </c>
    </row>
    <row r="258" spans="2:20" s="124" customFormat="1" ht="90" customHeight="1" x14ac:dyDescent="0.2">
      <c r="B258" s="381"/>
      <c r="C258" s="382"/>
      <c r="D258" s="419"/>
      <c r="E258" s="399"/>
      <c r="F258" s="332" t="s">
        <v>1447</v>
      </c>
      <c r="G258" s="89" t="s">
        <v>2014</v>
      </c>
      <c r="H258" s="70" t="s">
        <v>222</v>
      </c>
      <c r="I258" s="344" t="s">
        <v>223</v>
      </c>
      <c r="J258" s="332" t="s">
        <v>323</v>
      </c>
      <c r="K258" s="332" t="s">
        <v>326</v>
      </c>
      <c r="L258" s="70" t="s">
        <v>222</v>
      </c>
      <c r="M258" s="329" t="s">
        <v>22</v>
      </c>
      <c r="N258" s="203">
        <v>42373</v>
      </c>
      <c r="O258" s="203">
        <v>42389</v>
      </c>
      <c r="P258" s="203">
        <v>42754</v>
      </c>
      <c r="Q258" s="28">
        <v>20000</v>
      </c>
      <c r="R258" s="29">
        <v>0.75</v>
      </c>
      <c r="S258" s="28" t="s">
        <v>228</v>
      </c>
      <c r="T258" s="28">
        <v>15000</v>
      </c>
    </row>
    <row r="259" spans="2:20" s="124" customFormat="1" ht="90" customHeight="1" x14ac:dyDescent="0.2">
      <c r="B259" s="381"/>
      <c r="C259" s="382"/>
      <c r="D259" s="419"/>
      <c r="E259" s="399"/>
      <c r="F259" s="332" t="s">
        <v>1447</v>
      </c>
      <c r="G259" s="89" t="s">
        <v>1066</v>
      </c>
      <c r="H259" s="70" t="s">
        <v>254</v>
      </c>
      <c r="I259" s="344" t="s">
        <v>255</v>
      </c>
      <c r="J259" s="332" t="s">
        <v>323</v>
      </c>
      <c r="K259" s="332" t="s">
        <v>326</v>
      </c>
      <c r="L259" s="70" t="s">
        <v>254</v>
      </c>
      <c r="M259" s="329" t="s">
        <v>15</v>
      </c>
      <c r="N259" s="203">
        <v>42404</v>
      </c>
      <c r="O259" s="203">
        <v>42425</v>
      </c>
      <c r="P259" s="203">
        <v>42790</v>
      </c>
      <c r="Q259" s="28">
        <v>20000</v>
      </c>
      <c r="R259" s="29">
        <v>0.75</v>
      </c>
      <c r="S259" s="28" t="s">
        <v>228</v>
      </c>
      <c r="T259" s="28">
        <v>15000</v>
      </c>
    </row>
    <row r="260" spans="2:20" s="124" customFormat="1" ht="114.75" customHeight="1" x14ac:dyDescent="0.2">
      <c r="B260" s="381"/>
      <c r="C260" s="382"/>
      <c r="D260" s="419"/>
      <c r="E260" s="399"/>
      <c r="F260" s="332" t="s">
        <v>1447</v>
      </c>
      <c r="G260" s="89" t="s">
        <v>1008</v>
      </c>
      <c r="H260" s="70" t="s">
        <v>256</v>
      </c>
      <c r="I260" s="344" t="s">
        <v>257</v>
      </c>
      <c r="J260" s="332" t="s">
        <v>323</v>
      </c>
      <c r="K260" s="332" t="s">
        <v>326</v>
      </c>
      <c r="L260" s="70" t="s">
        <v>256</v>
      </c>
      <c r="M260" s="329" t="s">
        <v>15</v>
      </c>
      <c r="N260" s="203">
        <v>42404</v>
      </c>
      <c r="O260" s="203">
        <v>42432</v>
      </c>
      <c r="P260" s="203">
        <v>42796</v>
      </c>
      <c r="Q260" s="28">
        <v>20000</v>
      </c>
      <c r="R260" s="29">
        <v>0.75</v>
      </c>
      <c r="S260" s="28" t="s">
        <v>228</v>
      </c>
      <c r="T260" s="28">
        <v>15000</v>
      </c>
    </row>
    <row r="261" spans="2:20" s="124" customFormat="1" ht="90" customHeight="1" x14ac:dyDescent="0.2">
      <c r="B261" s="381"/>
      <c r="C261" s="382"/>
      <c r="D261" s="419"/>
      <c r="E261" s="399"/>
      <c r="F261" s="332" t="s">
        <v>1447</v>
      </c>
      <c r="G261" s="89" t="s">
        <v>1067</v>
      </c>
      <c r="H261" s="70" t="s">
        <v>258</v>
      </c>
      <c r="I261" s="344" t="s">
        <v>259</v>
      </c>
      <c r="J261" s="332" t="s">
        <v>323</v>
      </c>
      <c r="K261" s="332" t="s">
        <v>326</v>
      </c>
      <c r="L261" s="70" t="s">
        <v>258</v>
      </c>
      <c r="M261" s="329" t="s">
        <v>7</v>
      </c>
      <c r="N261" s="203">
        <v>42404</v>
      </c>
      <c r="O261" s="203">
        <v>42438</v>
      </c>
      <c r="P261" s="203">
        <v>42802</v>
      </c>
      <c r="Q261" s="28">
        <v>19500</v>
      </c>
      <c r="R261" s="29">
        <v>0.75</v>
      </c>
      <c r="S261" s="28" t="s">
        <v>228</v>
      </c>
      <c r="T261" s="28">
        <v>14625</v>
      </c>
    </row>
    <row r="262" spans="2:20" s="124" customFormat="1" ht="90" customHeight="1" x14ac:dyDescent="0.2">
      <c r="B262" s="381"/>
      <c r="C262" s="382"/>
      <c r="D262" s="419"/>
      <c r="E262" s="399"/>
      <c r="F262" s="332" t="s">
        <v>1452</v>
      </c>
      <c r="G262" s="89" t="s">
        <v>1853</v>
      </c>
      <c r="H262" s="70" t="s">
        <v>389</v>
      </c>
      <c r="I262" s="344" t="s">
        <v>1189</v>
      </c>
      <c r="J262" s="332" t="s">
        <v>323</v>
      </c>
      <c r="K262" s="332" t="s">
        <v>326</v>
      </c>
      <c r="L262" s="70" t="s">
        <v>389</v>
      </c>
      <c r="M262" s="329" t="s">
        <v>308</v>
      </c>
      <c r="N262" s="203">
        <v>42479</v>
      </c>
      <c r="O262" s="203">
        <v>42614</v>
      </c>
      <c r="P262" s="203">
        <v>43100</v>
      </c>
      <c r="Q262" s="28">
        <v>47002.07</v>
      </c>
      <c r="R262" s="29">
        <v>0.54382689953867991</v>
      </c>
      <c r="S262" s="28" t="s">
        <v>228</v>
      </c>
      <c r="T262" s="28">
        <v>25560.99</v>
      </c>
    </row>
    <row r="263" spans="2:20" s="124" customFormat="1" ht="90" customHeight="1" x14ac:dyDescent="0.2">
      <c r="B263" s="381"/>
      <c r="C263" s="382"/>
      <c r="D263" s="419"/>
      <c r="E263" s="399"/>
      <c r="F263" s="321" t="s">
        <v>1447</v>
      </c>
      <c r="G263" s="89" t="s">
        <v>1068</v>
      </c>
      <c r="H263" s="70" t="s">
        <v>2485</v>
      </c>
      <c r="I263" s="344" t="s">
        <v>260</v>
      </c>
      <c r="J263" s="332" t="s">
        <v>323</v>
      </c>
      <c r="K263" s="332" t="s">
        <v>326</v>
      </c>
      <c r="L263" s="70" t="s">
        <v>2485</v>
      </c>
      <c r="M263" s="329" t="s">
        <v>22</v>
      </c>
      <c r="N263" s="203">
        <v>42404</v>
      </c>
      <c r="O263" s="203">
        <v>42477</v>
      </c>
      <c r="P263" s="203">
        <v>42916</v>
      </c>
      <c r="Q263" s="31">
        <v>19850</v>
      </c>
      <c r="R263" s="29">
        <v>0.75</v>
      </c>
      <c r="S263" s="28" t="s">
        <v>228</v>
      </c>
      <c r="T263" s="31">
        <v>14887.5</v>
      </c>
    </row>
    <row r="264" spans="2:20" s="124" customFormat="1" ht="90" customHeight="1" x14ac:dyDescent="0.2">
      <c r="B264" s="381"/>
      <c r="C264" s="382"/>
      <c r="D264" s="419"/>
      <c r="E264" s="399"/>
      <c r="F264" s="332" t="s">
        <v>1452</v>
      </c>
      <c r="G264" s="89" t="s">
        <v>1854</v>
      </c>
      <c r="H264" s="70" t="s">
        <v>320</v>
      </c>
      <c r="I264" s="344" t="s">
        <v>1190</v>
      </c>
      <c r="J264" s="332" t="s">
        <v>323</v>
      </c>
      <c r="K264" s="332" t="s">
        <v>326</v>
      </c>
      <c r="L264" s="70" t="s">
        <v>320</v>
      </c>
      <c r="M264" s="329" t="s">
        <v>5011</v>
      </c>
      <c r="N264" s="203">
        <v>42478</v>
      </c>
      <c r="O264" s="203">
        <v>42370</v>
      </c>
      <c r="P264" s="203">
        <v>43100</v>
      </c>
      <c r="Q264" s="28">
        <v>1952240.24</v>
      </c>
      <c r="R264" s="29">
        <v>0.53661643610009802</v>
      </c>
      <c r="S264" s="28" t="s">
        <v>228</v>
      </c>
      <c r="T264" s="28">
        <v>1047604.2</v>
      </c>
    </row>
    <row r="265" spans="2:20" s="124" customFormat="1" ht="90" customHeight="1" x14ac:dyDescent="0.2">
      <c r="B265" s="381"/>
      <c r="C265" s="382"/>
      <c r="D265" s="419"/>
      <c r="E265" s="399"/>
      <c r="F265" s="321" t="s">
        <v>1447</v>
      </c>
      <c r="G265" s="89" t="s">
        <v>1069</v>
      </c>
      <c r="H265" s="70" t="s">
        <v>261</v>
      </c>
      <c r="I265" s="344" t="s">
        <v>262</v>
      </c>
      <c r="J265" s="332" t="s">
        <v>323</v>
      </c>
      <c r="K265" s="332" t="s">
        <v>326</v>
      </c>
      <c r="L265" s="70" t="s">
        <v>261</v>
      </c>
      <c r="M265" s="329" t="s">
        <v>13</v>
      </c>
      <c r="N265" s="203">
        <v>42404</v>
      </c>
      <c r="O265" s="203">
        <v>42445</v>
      </c>
      <c r="P265" s="203">
        <v>42809</v>
      </c>
      <c r="Q265" s="28">
        <v>20000</v>
      </c>
      <c r="R265" s="29">
        <v>0.75</v>
      </c>
      <c r="S265" s="28" t="s">
        <v>228</v>
      </c>
      <c r="T265" s="28">
        <v>15000</v>
      </c>
    </row>
    <row r="266" spans="2:20" s="124" customFormat="1" ht="90" customHeight="1" x14ac:dyDescent="0.2">
      <c r="B266" s="381"/>
      <c r="C266" s="382"/>
      <c r="D266" s="419"/>
      <c r="E266" s="399"/>
      <c r="F266" s="332" t="s">
        <v>1447</v>
      </c>
      <c r="G266" s="89" t="s">
        <v>1070</v>
      </c>
      <c r="H266" s="70" t="s">
        <v>263</v>
      </c>
      <c r="I266" s="344" t="s">
        <v>264</v>
      </c>
      <c r="J266" s="332" t="s">
        <v>323</v>
      </c>
      <c r="K266" s="332" t="s">
        <v>326</v>
      </c>
      <c r="L266" s="70" t="s">
        <v>263</v>
      </c>
      <c r="M266" s="329" t="s">
        <v>19</v>
      </c>
      <c r="N266" s="203">
        <v>42404</v>
      </c>
      <c r="O266" s="203">
        <v>42447</v>
      </c>
      <c r="P266" s="203">
        <v>42811</v>
      </c>
      <c r="Q266" s="31">
        <v>19500</v>
      </c>
      <c r="R266" s="29">
        <v>0.75</v>
      </c>
      <c r="S266" s="28" t="s">
        <v>228</v>
      </c>
      <c r="T266" s="31">
        <v>14625</v>
      </c>
    </row>
    <row r="267" spans="2:20" s="124" customFormat="1" ht="90" customHeight="1" x14ac:dyDescent="0.2">
      <c r="B267" s="381"/>
      <c r="C267" s="382"/>
      <c r="D267" s="419"/>
      <c r="E267" s="399"/>
      <c r="F267" s="332" t="s">
        <v>1447</v>
      </c>
      <c r="G267" s="89" t="s">
        <v>1071</v>
      </c>
      <c r="H267" s="70" t="s">
        <v>356</v>
      </c>
      <c r="I267" s="344" t="s">
        <v>357</v>
      </c>
      <c r="J267" s="332" t="s">
        <v>323</v>
      </c>
      <c r="K267" s="332" t="s">
        <v>326</v>
      </c>
      <c r="L267" s="70" t="s">
        <v>356</v>
      </c>
      <c r="M267" s="329" t="s">
        <v>7</v>
      </c>
      <c r="N267" s="203">
        <v>42520</v>
      </c>
      <c r="O267" s="203">
        <v>42564</v>
      </c>
      <c r="P267" s="203">
        <v>42928</v>
      </c>
      <c r="Q267" s="28">
        <v>20000</v>
      </c>
      <c r="R267" s="29">
        <v>0.75</v>
      </c>
      <c r="S267" s="28" t="s">
        <v>228</v>
      </c>
      <c r="T267" s="28">
        <v>15000</v>
      </c>
    </row>
    <row r="268" spans="2:20" s="124" customFormat="1" ht="90" customHeight="1" x14ac:dyDescent="0.2">
      <c r="B268" s="381"/>
      <c r="C268" s="382"/>
      <c r="D268" s="419"/>
      <c r="E268" s="399"/>
      <c r="F268" s="332" t="s">
        <v>1447</v>
      </c>
      <c r="G268" s="89" t="s">
        <v>1072</v>
      </c>
      <c r="H268" s="70" t="s">
        <v>366</v>
      </c>
      <c r="I268" s="344" t="s">
        <v>367</v>
      </c>
      <c r="J268" s="332" t="s">
        <v>323</v>
      </c>
      <c r="K268" s="332" t="s">
        <v>326</v>
      </c>
      <c r="L268" s="70" t="s">
        <v>366</v>
      </c>
      <c r="M268" s="329" t="s">
        <v>13</v>
      </c>
      <c r="N268" s="203">
        <v>42520</v>
      </c>
      <c r="O268" s="203">
        <v>42563</v>
      </c>
      <c r="P268" s="203">
        <v>42927</v>
      </c>
      <c r="Q268" s="28">
        <v>20000</v>
      </c>
      <c r="R268" s="29">
        <v>0.75</v>
      </c>
      <c r="S268" s="28" t="s">
        <v>228</v>
      </c>
      <c r="T268" s="28">
        <v>15000</v>
      </c>
    </row>
    <row r="269" spans="2:20" s="124" customFormat="1" ht="90" customHeight="1" x14ac:dyDescent="0.2">
      <c r="B269" s="381"/>
      <c r="C269" s="382"/>
      <c r="D269" s="419"/>
      <c r="E269" s="399"/>
      <c r="F269" s="332" t="s">
        <v>1447</v>
      </c>
      <c r="G269" s="89" t="s">
        <v>1073</v>
      </c>
      <c r="H269" s="70" t="s">
        <v>368</v>
      </c>
      <c r="I269" s="344" t="s">
        <v>369</v>
      </c>
      <c r="J269" s="332" t="s">
        <v>323</v>
      </c>
      <c r="K269" s="332" t="s">
        <v>326</v>
      </c>
      <c r="L269" s="70" t="s">
        <v>368</v>
      </c>
      <c r="M269" s="329" t="s">
        <v>15</v>
      </c>
      <c r="N269" s="203">
        <v>42520</v>
      </c>
      <c r="O269" s="203">
        <v>42557</v>
      </c>
      <c r="P269" s="203">
        <v>42921</v>
      </c>
      <c r="Q269" s="28">
        <v>20000</v>
      </c>
      <c r="R269" s="29">
        <v>0.75</v>
      </c>
      <c r="S269" s="28" t="s">
        <v>228</v>
      </c>
      <c r="T269" s="28">
        <v>15000</v>
      </c>
    </row>
    <row r="270" spans="2:20" s="124" customFormat="1" ht="90" customHeight="1" x14ac:dyDescent="0.2">
      <c r="B270" s="381"/>
      <c r="C270" s="382"/>
      <c r="D270" s="419"/>
      <c r="E270" s="399"/>
      <c r="F270" s="332" t="s">
        <v>1447</v>
      </c>
      <c r="G270" s="89" t="s">
        <v>2015</v>
      </c>
      <c r="H270" s="70" t="s">
        <v>370</v>
      </c>
      <c r="I270" s="344" t="s">
        <v>371</v>
      </c>
      <c r="J270" s="332" t="s">
        <v>323</v>
      </c>
      <c r="K270" s="332" t="s">
        <v>326</v>
      </c>
      <c r="L270" s="70" t="s">
        <v>370</v>
      </c>
      <c r="M270" s="329" t="s">
        <v>13</v>
      </c>
      <c r="N270" s="203">
        <v>42520</v>
      </c>
      <c r="O270" s="203">
        <v>42558</v>
      </c>
      <c r="P270" s="203">
        <v>42922</v>
      </c>
      <c r="Q270" s="28">
        <v>20000</v>
      </c>
      <c r="R270" s="29">
        <v>0.75</v>
      </c>
      <c r="S270" s="28" t="s">
        <v>228</v>
      </c>
      <c r="T270" s="28">
        <v>15000</v>
      </c>
    </row>
    <row r="271" spans="2:20" s="124" customFormat="1" ht="90" customHeight="1" x14ac:dyDescent="0.2">
      <c r="B271" s="381"/>
      <c r="C271" s="382"/>
      <c r="D271" s="419"/>
      <c r="E271" s="399"/>
      <c r="F271" s="332" t="s">
        <v>1447</v>
      </c>
      <c r="G271" s="89" t="s">
        <v>1074</v>
      </c>
      <c r="H271" s="70" t="s">
        <v>372</v>
      </c>
      <c r="I271" s="344" t="s">
        <v>373</v>
      </c>
      <c r="J271" s="332" t="s">
        <v>323</v>
      </c>
      <c r="K271" s="332" t="s">
        <v>326</v>
      </c>
      <c r="L271" s="70" t="s">
        <v>372</v>
      </c>
      <c r="M271" s="329" t="s">
        <v>22</v>
      </c>
      <c r="N271" s="203">
        <v>42520</v>
      </c>
      <c r="O271" s="203">
        <v>42557</v>
      </c>
      <c r="P271" s="203">
        <v>42921</v>
      </c>
      <c r="Q271" s="28">
        <v>20000</v>
      </c>
      <c r="R271" s="29">
        <v>0.75</v>
      </c>
      <c r="S271" s="28" t="s">
        <v>228</v>
      </c>
      <c r="T271" s="28">
        <v>15000</v>
      </c>
    </row>
    <row r="272" spans="2:20" s="124" customFormat="1" ht="90" customHeight="1" x14ac:dyDescent="0.2">
      <c r="B272" s="381"/>
      <c r="C272" s="382"/>
      <c r="D272" s="419"/>
      <c r="E272" s="399"/>
      <c r="F272" s="332" t="s">
        <v>1447</v>
      </c>
      <c r="G272" s="89" t="s">
        <v>1075</v>
      </c>
      <c r="H272" s="70" t="s">
        <v>364</v>
      </c>
      <c r="I272" s="344" t="s">
        <v>365</v>
      </c>
      <c r="J272" s="332" t="s">
        <v>323</v>
      </c>
      <c r="K272" s="332" t="s">
        <v>326</v>
      </c>
      <c r="L272" s="70" t="s">
        <v>364</v>
      </c>
      <c r="M272" s="329" t="s">
        <v>55</v>
      </c>
      <c r="N272" s="203">
        <v>42520</v>
      </c>
      <c r="O272" s="203">
        <v>42559</v>
      </c>
      <c r="P272" s="203">
        <v>42923</v>
      </c>
      <c r="Q272" s="28">
        <v>20000</v>
      </c>
      <c r="R272" s="29">
        <v>0.75</v>
      </c>
      <c r="S272" s="28" t="s">
        <v>228</v>
      </c>
      <c r="T272" s="28">
        <v>15000</v>
      </c>
    </row>
    <row r="273" spans="2:20" s="124" customFormat="1" ht="90" customHeight="1" x14ac:dyDescent="0.2">
      <c r="B273" s="381"/>
      <c r="C273" s="382"/>
      <c r="D273" s="419"/>
      <c r="E273" s="399"/>
      <c r="F273" s="321" t="s">
        <v>1447</v>
      </c>
      <c r="G273" s="89" t="s">
        <v>1076</v>
      </c>
      <c r="H273" s="70" t="s">
        <v>2486</v>
      </c>
      <c r="I273" s="344" t="s">
        <v>375</v>
      </c>
      <c r="J273" s="332" t="s">
        <v>323</v>
      </c>
      <c r="K273" s="332" t="s">
        <v>326</v>
      </c>
      <c r="L273" s="70" t="s">
        <v>374</v>
      </c>
      <c r="M273" s="329" t="s">
        <v>27</v>
      </c>
      <c r="N273" s="203">
        <v>42520</v>
      </c>
      <c r="O273" s="203">
        <v>42524</v>
      </c>
      <c r="P273" s="203">
        <v>42888</v>
      </c>
      <c r="Q273" s="28">
        <v>19500</v>
      </c>
      <c r="R273" s="29">
        <v>0.75</v>
      </c>
      <c r="S273" s="28" t="s">
        <v>228</v>
      </c>
      <c r="T273" s="28">
        <v>14625</v>
      </c>
    </row>
    <row r="274" spans="2:20" s="124" customFormat="1" ht="90" customHeight="1" x14ac:dyDescent="0.2">
      <c r="B274" s="381"/>
      <c r="C274" s="382"/>
      <c r="D274" s="419"/>
      <c r="E274" s="399"/>
      <c r="F274" s="321" t="s">
        <v>1447</v>
      </c>
      <c r="G274" s="89" t="s">
        <v>2016</v>
      </c>
      <c r="H274" s="70" t="s">
        <v>362</v>
      </c>
      <c r="I274" s="344" t="s">
        <v>363</v>
      </c>
      <c r="J274" s="332" t="s">
        <v>323</v>
      </c>
      <c r="K274" s="332" t="s">
        <v>326</v>
      </c>
      <c r="L274" s="70" t="s">
        <v>362</v>
      </c>
      <c r="M274" s="329" t="s">
        <v>13</v>
      </c>
      <c r="N274" s="203">
        <v>42520</v>
      </c>
      <c r="O274" s="203">
        <v>42523</v>
      </c>
      <c r="P274" s="203">
        <v>42887</v>
      </c>
      <c r="Q274" s="28">
        <v>15000</v>
      </c>
      <c r="R274" s="29">
        <v>0.75</v>
      </c>
      <c r="S274" s="28" t="s">
        <v>228</v>
      </c>
      <c r="T274" s="28">
        <v>11250</v>
      </c>
    </row>
    <row r="275" spans="2:20" s="124" customFormat="1" ht="90" customHeight="1" x14ac:dyDescent="0.2">
      <c r="B275" s="381"/>
      <c r="C275" s="382"/>
      <c r="D275" s="419"/>
      <c r="E275" s="399"/>
      <c r="F275" s="332" t="s">
        <v>1447</v>
      </c>
      <c r="G275" s="89" t="s">
        <v>2017</v>
      </c>
      <c r="H275" s="70" t="s">
        <v>2487</v>
      </c>
      <c r="I275" s="344" t="s">
        <v>361</v>
      </c>
      <c r="J275" s="332" t="s">
        <v>323</v>
      </c>
      <c r="K275" s="332" t="s">
        <v>326</v>
      </c>
      <c r="L275" s="70" t="s">
        <v>360</v>
      </c>
      <c r="M275" s="329" t="s">
        <v>1</v>
      </c>
      <c r="N275" s="203">
        <v>42520</v>
      </c>
      <c r="O275" s="203">
        <v>42553</v>
      </c>
      <c r="P275" s="203">
        <v>42917</v>
      </c>
      <c r="Q275" s="28">
        <v>19500</v>
      </c>
      <c r="R275" s="29">
        <v>0.75</v>
      </c>
      <c r="S275" s="28" t="s">
        <v>228</v>
      </c>
      <c r="T275" s="28">
        <v>14625</v>
      </c>
    </row>
    <row r="276" spans="2:20" s="124" customFormat="1" ht="90" customHeight="1" x14ac:dyDescent="0.2">
      <c r="B276" s="381"/>
      <c r="C276" s="382"/>
      <c r="D276" s="419"/>
      <c r="E276" s="399"/>
      <c r="F276" s="332" t="s">
        <v>1447</v>
      </c>
      <c r="G276" s="89" t="s">
        <v>1077</v>
      </c>
      <c r="H276" s="70" t="s">
        <v>2488</v>
      </c>
      <c r="I276" s="344" t="s">
        <v>376</v>
      </c>
      <c r="J276" s="332" t="s">
        <v>323</v>
      </c>
      <c r="K276" s="332" t="s">
        <v>326</v>
      </c>
      <c r="L276" s="70" t="s">
        <v>2488</v>
      </c>
      <c r="M276" s="329" t="s">
        <v>13</v>
      </c>
      <c r="N276" s="203">
        <v>42520</v>
      </c>
      <c r="O276" s="203">
        <v>42523</v>
      </c>
      <c r="P276" s="203">
        <v>42887</v>
      </c>
      <c r="Q276" s="28">
        <v>19500</v>
      </c>
      <c r="R276" s="29">
        <v>0.75</v>
      </c>
      <c r="S276" s="28" t="s">
        <v>228</v>
      </c>
      <c r="T276" s="28">
        <v>14625</v>
      </c>
    </row>
    <row r="277" spans="2:20" s="124" customFormat="1" ht="90" customHeight="1" x14ac:dyDescent="0.2">
      <c r="B277" s="381"/>
      <c r="C277" s="382"/>
      <c r="D277" s="419"/>
      <c r="E277" s="399"/>
      <c r="F277" s="332" t="s">
        <v>1447</v>
      </c>
      <c r="G277" s="89" t="s">
        <v>1078</v>
      </c>
      <c r="H277" s="70" t="s">
        <v>2489</v>
      </c>
      <c r="I277" s="344" t="s">
        <v>820</v>
      </c>
      <c r="J277" s="332" t="s">
        <v>323</v>
      </c>
      <c r="K277" s="332" t="s">
        <v>326</v>
      </c>
      <c r="L277" s="70" t="s">
        <v>2489</v>
      </c>
      <c r="M277" s="329" t="s">
        <v>7</v>
      </c>
      <c r="N277" s="203">
        <v>42811</v>
      </c>
      <c r="O277" s="203">
        <v>42859</v>
      </c>
      <c r="P277" s="203">
        <v>43223</v>
      </c>
      <c r="Q277" s="28">
        <v>19500</v>
      </c>
      <c r="R277" s="29">
        <v>0.75</v>
      </c>
      <c r="S277" s="28" t="s">
        <v>228</v>
      </c>
      <c r="T277" s="28">
        <v>14625</v>
      </c>
    </row>
    <row r="278" spans="2:20" s="124" customFormat="1" ht="146.25" customHeight="1" x14ac:dyDescent="0.2">
      <c r="B278" s="381"/>
      <c r="C278" s="382"/>
      <c r="D278" s="419"/>
      <c r="E278" s="399"/>
      <c r="F278" s="332" t="s">
        <v>1447</v>
      </c>
      <c r="G278" s="35" t="s">
        <v>1079</v>
      </c>
      <c r="H278" s="70" t="s">
        <v>2490</v>
      </c>
      <c r="I278" s="344" t="s">
        <v>377</v>
      </c>
      <c r="J278" s="332" t="s">
        <v>323</v>
      </c>
      <c r="K278" s="332" t="s">
        <v>326</v>
      </c>
      <c r="L278" s="70" t="s">
        <v>2490</v>
      </c>
      <c r="M278" s="329" t="s">
        <v>7</v>
      </c>
      <c r="N278" s="203">
        <v>42520</v>
      </c>
      <c r="O278" s="203">
        <v>42539</v>
      </c>
      <c r="P278" s="203">
        <v>42903</v>
      </c>
      <c r="Q278" s="28">
        <v>19500</v>
      </c>
      <c r="R278" s="29">
        <v>0.75</v>
      </c>
      <c r="S278" s="28" t="s">
        <v>228</v>
      </c>
      <c r="T278" s="28">
        <v>14625</v>
      </c>
    </row>
    <row r="279" spans="2:20" s="124" customFormat="1" ht="114.75" customHeight="1" x14ac:dyDescent="0.2">
      <c r="B279" s="381"/>
      <c r="C279" s="382"/>
      <c r="D279" s="419"/>
      <c r="E279" s="399"/>
      <c r="F279" s="332" t="s">
        <v>1447</v>
      </c>
      <c r="G279" s="89" t="s">
        <v>1080</v>
      </c>
      <c r="H279" s="70" t="s">
        <v>378</v>
      </c>
      <c r="I279" s="344" t="s">
        <v>379</v>
      </c>
      <c r="J279" s="332" t="s">
        <v>323</v>
      </c>
      <c r="K279" s="332" t="s">
        <v>326</v>
      </c>
      <c r="L279" s="70" t="s">
        <v>378</v>
      </c>
      <c r="M279" s="329" t="s">
        <v>27</v>
      </c>
      <c r="N279" s="203">
        <v>42520</v>
      </c>
      <c r="O279" s="203">
        <v>42531</v>
      </c>
      <c r="P279" s="203">
        <v>42895</v>
      </c>
      <c r="Q279" s="28">
        <v>19500</v>
      </c>
      <c r="R279" s="29">
        <v>0.75</v>
      </c>
      <c r="S279" s="28" t="s">
        <v>228</v>
      </c>
      <c r="T279" s="28">
        <v>14625</v>
      </c>
    </row>
    <row r="280" spans="2:20" s="124" customFormat="1" ht="90" customHeight="1" x14ac:dyDescent="0.2">
      <c r="B280" s="381"/>
      <c r="C280" s="382"/>
      <c r="D280" s="419"/>
      <c r="E280" s="399"/>
      <c r="F280" s="332" t="s">
        <v>1447</v>
      </c>
      <c r="G280" s="89" t="s">
        <v>1081</v>
      </c>
      <c r="H280" s="70" t="s">
        <v>380</v>
      </c>
      <c r="I280" s="344" t="s">
        <v>381</v>
      </c>
      <c r="J280" s="332" t="s">
        <v>323</v>
      </c>
      <c r="K280" s="332" t="s">
        <v>326</v>
      </c>
      <c r="L280" s="70" t="s">
        <v>380</v>
      </c>
      <c r="M280" s="329" t="s">
        <v>15</v>
      </c>
      <c r="N280" s="203">
        <v>42520</v>
      </c>
      <c r="O280" s="203">
        <v>42560</v>
      </c>
      <c r="P280" s="203">
        <v>42924</v>
      </c>
      <c r="Q280" s="28">
        <v>20000</v>
      </c>
      <c r="R280" s="29">
        <v>0.75</v>
      </c>
      <c r="S280" s="28" t="s">
        <v>228</v>
      </c>
      <c r="T280" s="28">
        <v>15000</v>
      </c>
    </row>
    <row r="281" spans="2:20" s="124" customFormat="1" ht="90" customHeight="1" x14ac:dyDescent="0.2">
      <c r="B281" s="381"/>
      <c r="C281" s="382"/>
      <c r="D281" s="419"/>
      <c r="E281" s="399"/>
      <c r="F281" s="332" t="s">
        <v>1447</v>
      </c>
      <c r="G281" s="89" t="s">
        <v>1082</v>
      </c>
      <c r="H281" s="70" t="s">
        <v>2491</v>
      </c>
      <c r="I281" s="344" t="s">
        <v>382</v>
      </c>
      <c r="J281" s="332" t="s">
        <v>323</v>
      </c>
      <c r="K281" s="332" t="s">
        <v>326</v>
      </c>
      <c r="L281" s="70" t="s">
        <v>2797</v>
      </c>
      <c r="M281" s="329" t="s">
        <v>22</v>
      </c>
      <c r="N281" s="203">
        <v>42520</v>
      </c>
      <c r="O281" s="203">
        <v>42534</v>
      </c>
      <c r="P281" s="203">
        <v>42898</v>
      </c>
      <c r="Q281" s="28">
        <v>20000</v>
      </c>
      <c r="R281" s="29">
        <v>0.75</v>
      </c>
      <c r="S281" s="28" t="s">
        <v>228</v>
      </c>
      <c r="T281" s="28">
        <v>15000</v>
      </c>
    </row>
    <row r="282" spans="2:20" s="124" customFormat="1" ht="90" customHeight="1" x14ac:dyDescent="0.2">
      <c r="B282" s="381"/>
      <c r="C282" s="382"/>
      <c r="D282" s="419"/>
      <c r="E282" s="399"/>
      <c r="F282" s="332" t="s">
        <v>1447</v>
      </c>
      <c r="G282" s="89" t="s">
        <v>1083</v>
      </c>
      <c r="H282" s="70" t="s">
        <v>354</v>
      </c>
      <c r="I282" s="344" t="s">
        <v>355</v>
      </c>
      <c r="J282" s="332" t="s">
        <v>323</v>
      </c>
      <c r="K282" s="332" t="s">
        <v>326</v>
      </c>
      <c r="L282" s="70" t="s">
        <v>354</v>
      </c>
      <c r="M282" s="329" t="s">
        <v>22</v>
      </c>
      <c r="N282" s="203">
        <v>42520</v>
      </c>
      <c r="O282" s="203">
        <v>42522</v>
      </c>
      <c r="P282" s="203">
        <v>42886</v>
      </c>
      <c r="Q282" s="28">
        <v>19500</v>
      </c>
      <c r="R282" s="29">
        <v>0.75</v>
      </c>
      <c r="S282" s="28" t="s">
        <v>228</v>
      </c>
      <c r="T282" s="28">
        <v>14625</v>
      </c>
    </row>
    <row r="283" spans="2:20" s="124" customFormat="1" ht="90" customHeight="1" x14ac:dyDescent="0.2">
      <c r="B283" s="381"/>
      <c r="C283" s="382"/>
      <c r="D283" s="419"/>
      <c r="E283" s="399"/>
      <c r="F283" s="332" t="s">
        <v>1447</v>
      </c>
      <c r="G283" s="89" t="s">
        <v>1084</v>
      </c>
      <c r="H283" s="70" t="s">
        <v>358</v>
      </c>
      <c r="I283" s="344" t="s">
        <v>359</v>
      </c>
      <c r="J283" s="332" t="s">
        <v>323</v>
      </c>
      <c r="K283" s="332" t="s">
        <v>326</v>
      </c>
      <c r="L283" s="70" t="s">
        <v>358</v>
      </c>
      <c r="M283" s="329" t="s">
        <v>10</v>
      </c>
      <c r="N283" s="203">
        <v>42520</v>
      </c>
      <c r="O283" s="203">
        <v>42557</v>
      </c>
      <c r="P283" s="203">
        <v>42921</v>
      </c>
      <c r="Q283" s="28">
        <v>20000</v>
      </c>
      <c r="R283" s="29">
        <v>0.75</v>
      </c>
      <c r="S283" s="28" t="s">
        <v>228</v>
      </c>
      <c r="T283" s="28">
        <v>15000</v>
      </c>
    </row>
    <row r="284" spans="2:20" s="124" customFormat="1" ht="90" customHeight="1" x14ac:dyDescent="0.2">
      <c r="B284" s="381"/>
      <c r="C284" s="382"/>
      <c r="D284" s="419"/>
      <c r="E284" s="399"/>
      <c r="F284" s="332" t="s">
        <v>1447</v>
      </c>
      <c r="G284" s="89" t="s">
        <v>1085</v>
      </c>
      <c r="H284" s="70" t="s">
        <v>383</v>
      </c>
      <c r="I284" s="344" t="s">
        <v>384</v>
      </c>
      <c r="J284" s="332" t="s">
        <v>323</v>
      </c>
      <c r="K284" s="332" t="s">
        <v>326</v>
      </c>
      <c r="L284" s="70" t="s">
        <v>383</v>
      </c>
      <c r="M284" s="329" t="s">
        <v>15</v>
      </c>
      <c r="N284" s="203">
        <v>42520</v>
      </c>
      <c r="O284" s="203">
        <v>42560</v>
      </c>
      <c r="P284" s="203">
        <v>42924</v>
      </c>
      <c r="Q284" s="28">
        <v>20000</v>
      </c>
      <c r="R284" s="29">
        <v>0.75</v>
      </c>
      <c r="S284" s="28" t="s">
        <v>228</v>
      </c>
      <c r="T284" s="28">
        <v>15000</v>
      </c>
    </row>
    <row r="285" spans="2:20" s="124" customFormat="1" ht="90" customHeight="1" x14ac:dyDescent="0.2">
      <c r="B285" s="381"/>
      <c r="C285" s="382"/>
      <c r="D285" s="419"/>
      <c r="E285" s="399"/>
      <c r="F285" s="332" t="s">
        <v>1447</v>
      </c>
      <c r="G285" s="89" t="s">
        <v>1086</v>
      </c>
      <c r="H285" s="70" t="s">
        <v>2492</v>
      </c>
      <c r="I285" s="344" t="s">
        <v>385</v>
      </c>
      <c r="J285" s="332" t="s">
        <v>323</v>
      </c>
      <c r="K285" s="332" t="s">
        <v>326</v>
      </c>
      <c r="L285" s="70" t="s">
        <v>2492</v>
      </c>
      <c r="M285" s="329" t="s">
        <v>15</v>
      </c>
      <c r="N285" s="203">
        <v>42520</v>
      </c>
      <c r="O285" s="203">
        <v>42556</v>
      </c>
      <c r="P285" s="203">
        <v>42920</v>
      </c>
      <c r="Q285" s="28">
        <v>19500</v>
      </c>
      <c r="R285" s="29">
        <v>0.75</v>
      </c>
      <c r="S285" s="28" t="s">
        <v>228</v>
      </c>
      <c r="T285" s="28">
        <v>14625</v>
      </c>
    </row>
    <row r="286" spans="2:20" s="124" customFormat="1" ht="90" customHeight="1" x14ac:dyDescent="0.2">
      <c r="B286" s="381"/>
      <c r="C286" s="382"/>
      <c r="D286" s="419"/>
      <c r="E286" s="399"/>
      <c r="F286" s="332" t="s">
        <v>1447</v>
      </c>
      <c r="G286" s="89" t="s">
        <v>1087</v>
      </c>
      <c r="H286" s="70" t="s">
        <v>386</v>
      </c>
      <c r="I286" s="344" t="s">
        <v>387</v>
      </c>
      <c r="J286" s="332" t="s">
        <v>323</v>
      </c>
      <c r="K286" s="332" t="s">
        <v>326</v>
      </c>
      <c r="L286" s="70" t="s">
        <v>386</v>
      </c>
      <c r="M286" s="329" t="s">
        <v>22</v>
      </c>
      <c r="N286" s="203">
        <v>42520</v>
      </c>
      <c r="O286" s="203">
        <v>42662</v>
      </c>
      <c r="P286" s="203">
        <v>42992</v>
      </c>
      <c r="Q286" s="28">
        <v>19500</v>
      </c>
      <c r="R286" s="29">
        <v>0.75</v>
      </c>
      <c r="S286" s="28" t="s">
        <v>228</v>
      </c>
      <c r="T286" s="28">
        <v>14625</v>
      </c>
    </row>
    <row r="287" spans="2:20" s="124" customFormat="1" ht="90" customHeight="1" x14ac:dyDescent="0.2">
      <c r="B287" s="381"/>
      <c r="C287" s="382"/>
      <c r="D287" s="419"/>
      <c r="E287" s="399"/>
      <c r="F287" s="332" t="s">
        <v>1453</v>
      </c>
      <c r="G287" s="89" t="s">
        <v>1088</v>
      </c>
      <c r="H287" s="70" t="s">
        <v>538</v>
      </c>
      <c r="I287" s="344" t="s">
        <v>539</v>
      </c>
      <c r="J287" s="332" t="s">
        <v>323</v>
      </c>
      <c r="K287" s="332" t="s">
        <v>326</v>
      </c>
      <c r="L287" s="70" t="s">
        <v>538</v>
      </c>
      <c r="M287" s="329" t="s">
        <v>15</v>
      </c>
      <c r="N287" s="203">
        <v>42642</v>
      </c>
      <c r="O287" s="203">
        <v>42522</v>
      </c>
      <c r="P287" s="203">
        <v>43616</v>
      </c>
      <c r="Q287" s="28">
        <v>356974.38</v>
      </c>
      <c r="R287" s="29">
        <v>0.45</v>
      </c>
      <c r="S287" s="28" t="s">
        <v>228</v>
      </c>
      <c r="T287" s="28">
        <v>160638.47</v>
      </c>
    </row>
    <row r="288" spans="2:20" s="124" customFormat="1" ht="83.25" customHeight="1" x14ac:dyDescent="0.2">
      <c r="B288" s="381"/>
      <c r="C288" s="382"/>
      <c r="D288" s="419"/>
      <c r="E288" s="399"/>
      <c r="F288" s="332" t="s">
        <v>1453</v>
      </c>
      <c r="G288" s="89" t="s">
        <v>1089</v>
      </c>
      <c r="H288" s="70" t="s">
        <v>534</v>
      </c>
      <c r="I288" s="344" t="s">
        <v>535</v>
      </c>
      <c r="J288" s="332" t="s">
        <v>323</v>
      </c>
      <c r="K288" s="332" t="s">
        <v>326</v>
      </c>
      <c r="L288" s="70" t="s">
        <v>534</v>
      </c>
      <c r="M288" s="329" t="s">
        <v>29</v>
      </c>
      <c r="N288" s="203">
        <v>42642</v>
      </c>
      <c r="O288" s="203">
        <v>42503</v>
      </c>
      <c r="P288" s="203">
        <v>43403</v>
      </c>
      <c r="Q288" s="28">
        <v>1153610.08</v>
      </c>
      <c r="R288" s="29">
        <v>0.42</v>
      </c>
      <c r="S288" s="28" t="s">
        <v>228</v>
      </c>
      <c r="T288" s="28">
        <v>500000</v>
      </c>
    </row>
    <row r="289" spans="2:20" s="124" customFormat="1" ht="97.5" customHeight="1" x14ac:dyDescent="0.2">
      <c r="B289" s="381"/>
      <c r="C289" s="382"/>
      <c r="D289" s="419"/>
      <c r="E289" s="399"/>
      <c r="F289" s="332" t="s">
        <v>1453</v>
      </c>
      <c r="G289" s="89" t="s">
        <v>1090</v>
      </c>
      <c r="H289" s="70" t="s">
        <v>2525</v>
      </c>
      <c r="I289" s="344" t="s">
        <v>537</v>
      </c>
      <c r="J289" s="332" t="s">
        <v>323</v>
      </c>
      <c r="K289" s="332" t="s">
        <v>326</v>
      </c>
      <c r="L289" s="70" t="s">
        <v>2525</v>
      </c>
      <c r="M289" s="329" t="s">
        <v>13</v>
      </c>
      <c r="N289" s="203">
        <v>42642</v>
      </c>
      <c r="O289" s="203">
        <v>42552</v>
      </c>
      <c r="P289" s="203">
        <v>43281</v>
      </c>
      <c r="Q289" s="28">
        <v>100375</v>
      </c>
      <c r="R289" s="29">
        <v>0.45</v>
      </c>
      <c r="S289" s="28" t="s">
        <v>228</v>
      </c>
      <c r="T289" s="28">
        <v>45168.75</v>
      </c>
    </row>
    <row r="290" spans="2:20" s="124" customFormat="1" ht="90" customHeight="1" x14ac:dyDescent="0.2">
      <c r="B290" s="381"/>
      <c r="C290" s="382"/>
      <c r="D290" s="419"/>
      <c r="E290" s="399"/>
      <c r="F290" s="332" t="s">
        <v>1453</v>
      </c>
      <c r="G290" s="89" t="s">
        <v>977</v>
      </c>
      <c r="H290" s="70" t="s">
        <v>2367</v>
      </c>
      <c r="I290" s="344" t="s">
        <v>821</v>
      </c>
      <c r="J290" s="332" t="s">
        <v>323</v>
      </c>
      <c r="K290" s="332" t="s">
        <v>326</v>
      </c>
      <c r="L290" s="70" t="s">
        <v>2367</v>
      </c>
      <c r="M290" s="329" t="s">
        <v>822</v>
      </c>
      <c r="N290" s="203">
        <v>42811</v>
      </c>
      <c r="O290" s="203">
        <v>42522</v>
      </c>
      <c r="P290" s="203">
        <v>43616</v>
      </c>
      <c r="Q290" s="28">
        <v>128962.5</v>
      </c>
      <c r="R290" s="29">
        <v>0.45</v>
      </c>
      <c r="S290" s="32" t="s">
        <v>624</v>
      </c>
      <c r="T290" s="28">
        <v>58033.13</v>
      </c>
    </row>
    <row r="291" spans="2:20" s="124" customFormat="1" ht="90" customHeight="1" x14ac:dyDescent="0.2">
      <c r="B291" s="381"/>
      <c r="C291" s="382"/>
      <c r="D291" s="419"/>
      <c r="E291" s="399"/>
      <c r="F291" s="332" t="s">
        <v>1453</v>
      </c>
      <c r="G291" s="89" t="s">
        <v>1091</v>
      </c>
      <c r="H291" s="70" t="s">
        <v>540</v>
      </c>
      <c r="I291" s="344" t="s">
        <v>541</v>
      </c>
      <c r="J291" s="332" t="s">
        <v>323</v>
      </c>
      <c r="K291" s="332" t="s">
        <v>326</v>
      </c>
      <c r="L291" s="70" t="s">
        <v>540</v>
      </c>
      <c r="M291" s="329" t="s">
        <v>22</v>
      </c>
      <c r="N291" s="203">
        <v>42642</v>
      </c>
      <c r="O291" s="203">
        <v>42614</v>
      </c>
      <c r="P291" s="203">
        <v>43434</v>
      </c>
      <c r="Q291" s="28">
        <v>249129.88</v>
      </c>
      <c r="R291" s="29">
        <v>0.45</v>
      </c>
      <c r="S291" s="28" t="s">
        <v>228</v>
      </c>
      <c r="T291" s="28">
        <v>112108.45</v>
      </c>
    </row>
    <row r="292" spans="2:20" s="124" customFormat="1" ht="90" customHeight="1" x14ac:dyDescent="0.2">
      <c r="B292" s="381"/>
      <c r="C292" s="382"/>
      <c r="D292" s="419"/>
      <c r="E292" s="399"/>
      <c r="F292" s="332" t="s">
        <v>1453</v>
      </c>
      <c r="G292" s="89" t="s">
        <v>1093</v>
      </c>
      <c r="H292" s="70" t="s">
        <v>532</v>
      </c>
      <c r="I292" s="344" t="s">
        <v>533</v>
      </c>
      <c r="J292" s="332" t="s">
        <v>323</v>
      </c>
      <c r="K292" s="332" t="s">
        <v>326</v>
      </c>
      <c r="L292" s="70" t="s">
        <v>532</v>
      </c>
      <c r="M292" s="329" t="s">
        <v>15</v>
      </c>
      <c r="N292" s="203">
        <v>42642</v>
      </c>
      <c r="O292" s="203">
        <v>42705</v>
      </c>
      <c r="P292" s="203">
        <v>43435</v>
      </c>
      <c r="Q292" s="28">
        <v>152605</v>
      </c>
      <c r="R292" s="29">
        <v>0.45</v>
      </c>
      <c r="S292" s="28" t="s">
        <v>228</v>
      </c>
      <c r="T292" s="28">
        <v>68672.25</v>
      </c>
    </row>
    <row r="293" spans="2:20" s="124" customFormat="1" ht="90" customHeight="1" x14ac:dyDescent="0.2">
      <c r="B293" s="381"/>
      <c r="C293" s="382"/>
      <c r="D293" s="419"/>
      <c r="E293" s="399"/>
      <c r="F293" s="332" t="s">
        <v>1453</v>
      </c>
      <c r="G293" s="89" t="s">
        <v>975</v>
      </c>
      <c r="H293" s="70" t="s">
        <v>504</v>
      </c>
      <c r="I293" s="344" t="s">
        <v>536</v>
      </c>
      <c r="J293" s="332" t="s">
        <v>323</v>
      </c>
      <c r="K293" s="332" t="s">
        <v>326</v>
      </c>
      <c r="L293" s="70" t="s">
        <v>504</v>
      </c>
      <c r="M293" s="329" t="s">
        <v>97</v>
      </c>
      <c r="N293" s="203">
        <v>42642</v>
      </c>
      <c r="O293" s="203">
        <v>42644</v>
      </c>
      <c r="P293" s="203">
        <v>43646</v>
      </c>
      <c r="Q293" s="28">
        <v>232355.01</v>
      </c>
      <c r="R293" s="29">
        <v>0.45</v>
      </c>
      <c r="S293" s="32" t="s">
        <v>624</v>
      </c>
      <c r="T293" s="28">
        <v>104559.76</v>
      </c>
    </row>
    <row r="294" spans="2:20" s="124" customFormat="1" ht="90" customHeight="1" x14ac:dyDescent="0.2">
      <c r="B294" s="381"/>
      <c r="C294" s="382"/>
      <c r="D294" s="419"/>
      <c r="E294" s="399"/>
      <c r="F294" s="332" t="s">
        <v>1453</v>
      </c>
      <c r="G294" s="89" t="s">
        <v>1094</v>
      </c>
      <c r="H294" s="70" t="s">
        <v>2493</v>
      </c>
      <c r="I294" s="344" t="s">
        <v>542</v>
      </c>
      <c r="J294" s="332" t="s">
        <v>323</v>
      </c>
      <c r="K294" s="332" t="s">
        <v>326</v>
      </c>
      <c r="L294" s="70" t="s">
        <v>2493</v>
      </c>
      <c r="M294" s="329" t="s">
        <v>1</v>
      </c>
      <c r="N294" s="203">
        <v>42642</v>
      </c>
      <c r="O294" s="203">
        <v>42614</v>
      </c>
      <c r="P294" s="203">
        <v>43343</v>
      </c>
      <c r="Q294" s="28">
        <v>307075</v>
      </c>
      <c r="R294" s="29">
        <v>0.45</v>
      </c>
      <c r="S294" s="28" t="s">
        <v>228</v>
      </c>
      <c r="T294" s="28">
        <v>138183.75</v>
      </c>
    </row>
    <row r="295" spans="2:20" s="124" customFormat="1" ht="90" customHeight="1" x14ac:dyDescent="0.2">
      <c r="B295" s="381"/>
      <c r="C295" s="382"/>
      <c r="D295" s="419"/>
      <c r="E295" s="399"/>
      <c r="F295" s="332" t="s">
        <v>1453</v>
      </c>
      <c r="G295" s="89" t="s">
        <v>1095</v>
      </c>
      <c r="H295" s="70" t="s">
        <v>543</v>
      </c>
      <c r="I295" s="344" t="s">
        <v>544</v>
      </c>
      <c r="J295" s="332" t="s">
        <v>323</v>
      </c>
      <c r="K295" s="332" t="s">
        <v>326</v>
      </c>
      <c r="L295" s="70" t="s">
        <v>543</v>
      </c>
      <c r="M295" s="329" t="s">
        <v>1</v>
      </c>
      <c r="N295" s="203">
        <v>42642</v>
      </c>
      <c r="O295" s="203">
        <v>42552</v>
      </c>
      <c r="P295" s="203">
        <v>43281</v>
      </c>
      <c r="Q295" s="28">
        <v>416716.27</v>
      </c>
      <c r="R295" s="29">
        <v>0.45</v>
      </c>
      <c r="S295" s="28" t="s">
        <v>228</v>
      </c>
      <c r="T295" s="28">
        <v>187522.32</v>
      </c>
    </row>
    <row r="296" spans="2:20" s="124" customFormat="1" ht="90" customHeight="1" x14ac:dyDescent="0.2">
      <c r="B296" s="381"/>
      <c r="C296" s="382"/>
      <c r="D296" s="419"/>
      <c r="E296" s="399"/>
      <c r="F296" s="332" t="s">
        <v>1453</v>
      </c>
      <c r="G296" s="89" t="s">
        <v>1096</v>
      </c>
      <c r="H296" s="70" t="s">
        <v>2494</v>
      </c>
      <c r="I296" s="344" t="s">
        <v>545</v>
      </c>
      <c r="J296" s="332" t="s">
        <v>323</v>
      </c>
      <c r="K296" s="332" t="s">
        <v>326</v>
      </c>
      <c r="L296" s="70" t="s">
        <v>2494</v>
      </c>
      <c r="M296" s="329" t="s">
        <v>1169</v>
      </c>
      <c r="N296" s="203">
        <v>42642</v>
      </c>
      <c r="O296" s="203">
        <v>42644</v>
      </c>
      <c r="P296" s="203">
        <v>43373</v>
      </c>
      <c r="Q296" s="28">
        <v>895727.02</v>
      </c>
      <c r="R296" s="29">
        <v>0.45</v>
      </c>
      <c r="S296" s="28" t="s">
        <v>228</v>
      </c>
      <c r="T296" s="28">
        <v>403077.16</v>
      </c>
    </row>
    <row r="297" spans="2:20" s="124" customFormat="1" ht="90" customHeight="1" x14ac:dyDescent="0.2">
      <c r="B297" s="381"/>
      <c r="C297" s="382"/>
      <c r="D297" s="419"/>
      <c r="E297" s="399"/>
      <c r="F297" s="332" t="s">
        <v>1453</v>
      </c>
      <c r="G297" s="89" t="s">
        <v>1012</v>
      </c>
      <c r="H297" s="70" t="s">
        <v>528</v>
      </c>
      <c r="I297" s="344" t="s">
        <v>529</v>
      </c>
      <c r="J297" s="332" t="s">
        <v>323</v>
      </c>
      <c r="K297" s="332" t="s">
        <v>326</v>
      </c>
      <c r="L297" s="70" t="s">
        <v>528</v>
      </c>
      <c r="M297" s="329" t="s">
        <v>13</v>
      </c>
      <c r="N297" s="203">
        <v>42642</v>
      </c>
      <c r="O297" s="203">
        <v>42658</v>
      </c>
      <c r="P297" s="203">
        <v>43752</v>
      </c>
      <c r="Q297" s="28">
        <v>71811.100000000006</v>
      </c>
      <c r="R297" s="29">
        <v>0.45</v>
      </c>
      <c r="S297" s="28" t="s">
        <v>228</v>
      </c>
      <c r="T297" s="28">
        <v>32314.99</v>
      </c>
    </row>
    <row r="298" spans="2:20" s="124" customFormat="1" ht="90" customHeight="1" x14ac:dyDescent="0.2">
      <c r="B298" s="381"/>
      <c r="C298" s="382"/>
      <c r="D298" s="419"/>
      <c r="E298" s="399"/>
      <c r="F298" s="332" t="s">
        <v>1453</v>
      </c>
      <c r="G298" s="89" t="s">
        <v>1097</v>
      </c>
      <c r="H298" s="70" t="s">
        <v>530</v>
      </c>
      <c r="I298" s="344" t="s">
        <v>531</v>
      </c>
      <c r="J298" s="332" t="s">
        <v>323</v>
      </c>
      <c r="K298" s="332" t="s">
        <v>326</v>
      </c>
      <c r="L298" s="70" t="s">
        <v>530</v>
      </c>
      <c r="M298" s="329" t="s">
        <v>55</v>
      </c>
      <c r="N298" s="203">
        <v>42642</v>
      </c>
      <c r="O298" s="203">
        <v>42522</v>
      </c>
      <c r="P298" s="203">
        <v>43616</v>
      </c>
      <c r="Q298" s="28">
        <f>280177.55-51042.75</f>
        <v>229134.8</v>
      </c>
      <c r="R298" s="29">
        <v>0.45</v>
      </c>
      <c r="S298" s="32" t="s">
        <v>624</v>
      </c>
      <c r="T298" s="28">
        <f>103110.66</f>
        <v>103110.66</v>
      </c>
    </row>
    <row r="299" spans="2:20" s="124" customFormat="1" ht="180" customHeight="1" x14ac:dyDescent="0.2">
      <c r="B299" s="381"/>
      <c r="C299" s="382"/>
      <c r="D299" s="419"/>
      <c r="E299" s="399"/>
      <c r="F299" s="332" t="s">
        <v>1454</v>
      </c>
      <c r="G299" s="89" t="s">
        <v>1098</v>
      </c>
      <c r="H299" s="70" t="s">
        <v>2850</v>
      </c>
      <c r="I299" s="344" t="s">
        <v>838</v>
      </c>
      <c r="J299" s="332" t="s">
        <v>323</v>
      </c>
      <c r="K299" s="332" t="s">
        <v>326</v>
      </c>
      <c r="L299" s="70" t="s">
        <v>2851</v>
      </c>
      <c r="M299" s="329" t="s">
        <v>19</v>
      </c>
      <c r="N299" s="203">
        <v>42831</v>
      </c>
      <c r="O299" s="203">
        <v>42928</v>
      </c>
      <c r="P299" s="203">
        <v>43683</v>
      </c>
      <c r="Q299" s="28">
        <v>184800</v>
      </c>
      <c r="R299" s="29">
        <v>0.45</v>
      </c>
      <c r="S299" s="28" t="s">
        <v>228</v>
      </c>
      <c r="T299" s="28">
        <v>83160</v>
      </c>
    </row>
    <row r="300" spans="2:20" s="124" customFormat="1" ht="180" customHeight="1" x14ac:dyDescent="0.2">
      <c r="B300" s="381"/>
      <c r="C300" s="382"/>
      <c r="D300" s="419"/>
      <c r="E300" s="399"/>
      <c r="F300" s="321" t="s">
        <v>1454</v>
      </c>
      <c r="G300" s="35" t="s">
        <v>2004</v>
      </c>
      <c r="H300" s="70" t="s">
        <v>1170</v>
      </c>
      <c r="I300" s="344" t="s">
        <v>909</v>
      </c>
      <c r="J300" s="332" t="s">
        <v>323</v>
      </c>
      <c r="K300" s="332" t="s">
        <v>326</v>
      </c>
      <c r="L300" s="70" t="s">
        <v>1171</v>
      </c>
      <c r="M300" s="329" t="s">
        <v>13</v>
      </c>
      <c r="N300" s="203">
        <v>42913</v>
      </c>
      <c r="O300" s="203">
        <v>42826</v>
      </c>
      <c r="P300" s="203">
        <v>43555</v>
      </c>
      <c r="Q300" s="28">
        <v>251945</v>
      </c>
      <c r="R300" s="29">
        <v>0.45</v>
      </c>
      <c r="S300" s="28" t="s">
        <v>228</v>
      </c>
      <c r="T300" s="28">
        <v>113375.25</v>
      </c>
    </row>
    <row r="301" spans="2:20" s="124" customFormat="1" ht="180" customHeight="1" x14ac:dyDescent="0.2">
      <c r="B301" s="381"/>
      <c r="C301" s="382"/>
      <c r="D301" s="419"/>
      <c r="E301" s="399"/>
      <c r="F301" s="332" t="s">
        <v>1454</v>
      </c>
      <c r="G301" s="89" t="s">
        <v>1855</v>
      </c>
      <c r="H301" s="70" t="s">
        <v>2495</v>
      </c>
      <c r="I301" s="344" t="s">
        <v>839</v>
      </c>
      <c r="J301" s="332" t="s">
        <v>323</v>
      </c>
      <c r="K301" s="332" t="s">
        <v>326</v>
      </c>
      <c r="L301" s="70" t="s">
        <v>2849</v>
      </c>
      <c r="M301" s="329" t="s">
        <v>55</v>
      </c>
      <c r="N301" s="203">
        <v>42831</v>
      </c>
      <c r="O301" s="203">
        <v>42887</v>
      </c>
      <c r="P301" s="203">
        <v>43982</v>
      </c>
      <c r="Q301" s="28">
        <v>295890</v>
      </c>
      <c r="R301" s="29">
        <v>0.45</v>
      </c>
      <c r="S301" s="28" t="s">
        <v>228</v>
      </c>
      <c r="T301" s="28">
        <v>133150.5</v>
      </c>
    </row>
    <row r="302" spans="2:20" s="124" customFormat="1" ht="180" customHeight="1" x14ac:dyDescent="0.2">
      <c r="B302" s="381"/>
      <c r="C302" s="382"/>
      <c r="D302" s="419"/>
      <c r="E302" s="399"/>
      <c r="F302" s="332" t="s">
        <v>1455</v>
      </c>
      <c r="G302" s="89" t="s">
        <v>1856</v>
      </c>
      <c r="H302" s="70" t="s">
        <v>2496</v>
      </c>
      <c r="I302" s="344" t="s">
        <v>1136</v>
      </c>
      <c r="J302" s="332" t="s">
        <v>323</v>
      </c>
      <c r="K302" s="332" t="s">
        <v>326</v>
      </c>
      <c r="L302" s="70" t="s">
        <v>2848</v>
      </c>
      <c r="M302" s="329" t="s">
        <v>13</v>
      </c>
      <c r="N302" s="203">
        <v>42964</v>
      </c>
      <c r="O302" s="203">
        <v>42669</v>
      </c>
      <c r="P302" s="203">
        <v>43458</v>
      </c>
      <c r="Q302" s="28">
        <v>123029.33</v>
      </c>
      <c r="R302" s="29">
        <v>0.55249999999999999</v>
      </c>
      <c r="S302" s="28" t="s">
        <v>228</v>
      </c>
      <c r="T302" s="28">
        <v>67973.710000000006</v>
      </c>
    </row>
    <row r="303" spans="2:20" s="124" customFormat="1" ht="90" customHeight="1" x14ac:dyDescent="0.2">
      <c r="B303" s="381"/>
      <c r="C303" s="382"/>
      <c r="D303" s="419"/>
      <c r="E303" s="399"/>
      <c r="F303" s="332" t="s">
        <v>1454</v>
      </c>
      <c r="G303" s="89" t="s">
        <v>2018</v>
      </c>
      <c r="H303" s="70" t="s">
        <v>3748</v>
      </c>
      <c r="I303" s="344" t="s">
        <v>840</v>
      </c>
      <c r="J303" s="332" t="s">
        <v>323</v>
      </c>
      <c r="K303" s="332" t="s">
        <v>326</v>
      </c>
      <c r="L303" s="70" t="s">
        <v>2847</v>
      </c>
      <c r="M303" s="329" t="s">
        <v>13</v>
      </c>
      <c r="N303" s="203">
        <v>42831</v>
      </c>
      <c r="O303" s="203">
        <v>42917</v>
      </c>
      <c r="P303" s="203">
        <v>44011</v>
      </c>
      <c r="Q303" s="28">
        <v>207742.5</v>
      </c>
      <c r="R303" s="29">
        <v>0.45</v>
      </c>
      <c r="S303" s="28" t="s">
        <v>228</v>
      </c>
      <c r="T303" s="28">
        <v>93484.13</v>
      </c>
    </row>
    <row r="304" spans="2:20" s="124" customFormat="1" ht="126.75" customHeight="1" x14ac:dyDescent="0.2">
      <c r="B304" s="381"/>
      <c r="C304" s="382"/>
      <c r="D304" s="419"/>
      <c r="E304" s="399"/>
      <c r="F304" s="332" t="s">
        <v>1454</v>
      </c>
      <c r="G304" s="89" t="s">
        <v>1857</v>
      </c>
      <c r="H304" s="70" t="s">
        <v>3749</v>
      </c>
      <c r="I304" s="344" t="s">
        <v>841</v>
      </c>
      <c r="J304" s="332" t="s">
        <v>323</v>
      </c>
      <c r="K304" s="332" t="s">
        <v>326</v>
      </c>
      <c r="L304" s="70" t="s">
        <v>2846</v>
      </c>
      <c r="M304" s="329" t="s">
        <v>55</v>
      </c>
      <c r="N304" s="203">
        <v>42831</v>
      </c>
      <c r="O304" s="203">
        <v>42806</v>
      </c>
      <c r="P304" s="203">
        <v>43861</v>
      </c>
      <c r="Q304" s="28">
        <v>239380</v>
      </c>
      <c r="R304" s="29">
        <v>0.45</v>
      </c>
      <c r="S304" s="28" t="s">
        <v>228</v>
      </c>
      <c r="T304" s="28">
        <v>107721</v>
      </c>
    </row>
    <row r="305" spans="2:20" s="124" customFormat="1" ht="126.75" customHeight="1" x14ac:dyDescent="0.2">
      <c r="B305" s="381"/>
      <c r="C305" s="382"/>
      <c r="D305" s="419"/>
      <c r="E305" s="399"/>
      <c r="F305" s="332" t="s">
        <v>1454</v>
      </c>
      <c r="G305" s="89" t="s">
        <v>1858</v>
      </c>
      <c r="H305" s="70" t="s">
        <v>826</v>
      </c>
      <c r="I305" s="344" t="s">
        <v>842</v>
      </c>
      <c r="J305" s="332" t="s">
        <v>323</v>
      </c>
      <c r="K305" s="332" t="s">
        <v>326</v>
      </c>
      <c r="L305" s="70" t="s">
        <v>2845</v>
      </c>
      <c r="M305" s="329" t="s">
        <v>13</v>
      </c>
      <c r="N305" s="203">
        <v>42831</v>
      </c>
      <c r="O305" s="203">
        <v>42948</v>
      </c>
      <c r="P305" s="203">
        <v>44042</v>
      </c>
      <c r="Q305" s="28">
        <v>383205</v>
      </c>
      <c r="R305" s="29">
        <v>0.45</v>
      </c>
      <c r="S305" s="28" t="s">
        <v>228</v>
      </c>
      <c r="T305" s="28">
        <v>172442.25</v>
      </c>
    </row>
    <row r="306" spans="2:20" s="124" customFormat="1" ht="126.75" customHeight="1" x14ac:dyDescent="0.2">
      <c r="B306" s="381"/>
      <c r="C306" s="382"/>
      <c r="D306" s="419"/>
      <c r="E306" s="399"/>
      <c r="F306" s="332" t="s">
        <v>1454</v>
      </c>
      <c r="G306" s="89" t="s">
        <v>1859</v>
      </c>
      <c r="H306" s="70" t="s">
        <v>827</v>
      </c>
      <c r="I306" s="344" t="s">
        <v>843</v>
      </c>
      <c r="J306" s="332" t="s">
        <v>323</v>
      </c>
      <c r="K306" s="332" t="s">
        <v>326</v>
      </c>
      <c r="L306" s="70" t="s">
        <v>3909</v>
      </c>
      <c r="M306" s="329" t="s">
        <v>13</v>
      </c>
      <c r="N306" s="203">
        <v>42831</v>
      </c>
      <c r="O306" s="203">
        <v>42767</v>
      </c>
      <c r="P306" s="203">
        <v>43861</v>
      </c>
      <c r="Q306" s="28">
        <v>168557.5</v>
      </c>
      <c r="R306" s="29">
        <v>0.45</v>
      </c>
      <c r="S306" s="28" t="s">
        <v>228</v>
      </c>
      <c r="T306" s="28">
        <v>75850.880000000005</v>
      </c>
    </row>
    <row r="307" spans="2:20" s="124" customFormat="1" ht="153.75" customHeight="1" x14ac:dyDescent="0.2">
      <c r="B307" s="381"/>
      <c r="C307" s="382"/>
      <c r="D307" s="419"/>
      <c r="E307" s="399"/>
      <c r="F307" s="332" t="s">
        <v>1454</v>
      </c>
      <c r="G307" s="89" t="s">
        <v>1860</v>
      </c>
      <c r="H307" s="70" t="s">
        <v>828</v>
      </c>
      <c r="I307" s="344" t="s">
        <v>844</v>
      </c>
      <c r="J307" s="332" t="s">
        <v>323</v>
      </c>
      <c r="K307" s="332" t="s">
        <v>326</v>
      </c>
      <c r="L307" s="70" t="s">
        <v>833</v>
      </c>
      <c r="M307" s="329" t="s">
        <v>29</v>
      </c>
      <c r="N307" s="203">
        <v>42831</v>
      </c>
      <c r="O307" s="203">
        <v>42735</v>
      </c>
      <c r="P307" s="203">
        <v>43829</v>
      </c>
      <c r="Q307" s="28">
        <v>431162.5</v>
      </c>
      <c r="R307" s="29">
        <v>0.45</v>
      </c>
      <c r="S307" s="28" t="s">
        <v>228</v>
      </c>
      <c r="T307" s="28">
        <v>194023.13</v>
      </c>
    </row>
    <row r="308" spans="2:20" s="124" customFormat="1" ht="105.75" customHeight="1" x14ac:dyDescent="0.2">
      <c r="B308" s="381"/>
      <c r="C308" s="382"/>
      <c r="D308" s="419"/>
      <c r="E308" s="399"/>
      <c r="F308" s="332" t="s">
        <v>1454</v>
      </c>
      <c r="G308" s="89" t="s">
        <v>2019</v>
      </c>
      <c r="H308" s="70" t="s">
        <v>2497</v>
      </c>
      <c r="I308" s="344" t="s">
        <v>845</v>
      </c>
      <c r="J308" s="332" t="s">
        <v>323</v>
      </c>
      <c r="K308" s="332" t="s">
        <v>326</v>
      </c>
      <c r="L308" s="70" t="s">
        <v>2844</v>
      </c>
      <c r="M308" s="329" t="s">
        <v>1</v>
      </c>
      <c r="N308" s="203">
        <v>42831</v>
      </c>
      <c r="O308" s="203">
        <v>42814</v>
      </c>
      <c r="P308" s="203">
        <v>43909</v>
      </c>
      <c r="Q308" s="28">
        <v>303064.32000000001</v>
      </c>
      <c r="R308" s="29">
        <v>0.44990000000000002</v>
      </c>
      <c r="S308" s="28" t="s">
        <v>228</v>
      </c>
      <c r="T308" s="28">
        <v>136378.94</v>
      </c>
    </row>
    <row r="309" spans="2:20" s="124" customFormat="1" ht="90" customHeight="1" x14ac:dyDescent="0.2">
      <c r="B309" s="381"/>
      <c r="C309" s="382"/>
      <c r="D309" s="419"/>
      <c r="E309" s="399"/>
      <c r="F309" s="332" t="s">
        <v>1454</v>
      </c>
      <c r="G309" s="89" t="s">
        <v>1861</v>
      </c>
      <c r="H309" s="70" t="s">
        <v>1138</v>
      </c>
      <c r="I309" s="344" t="s">
        <v>1137</v>
      </c>
      <c r="J309" s="332" t="s">
        <v>323</v>
      </c>
      <c r="K309" s="332" t="s">
        <v>326</v>
      </c>
      <c r="L309" s="70" t="s">
        <v>1138</v>
      </c>
      <c r="M309" s="329" t="s">
        <v>22</v>
      </c>
      <c r="N309" s="203">
        <v>42949</v>
      </c>
      <c r="O309" s="203">
        <v>42698</v>
      </c>
      <c r="P309" s="203">
        <v>43427</v>
      </c>
      <c r="Q309" s="28">
        <v>283040</v>
      </c>
      <c r="R309" s="29">
        <v>0.45</v>
      </c>
      <c r="S309" s="28" t="s">
        <v>228</v>
      </c>
      <c r="T309" s="28">
        <v>127368</v>
      </c>
    </row>
    <row r="310" spans="2:20" s="124" customFormat="1" ht="151.5" customHeight="1" x14ac:dyDescent="0.2">
      <c r="B310" s="381"/>
      <c r="C310" s="382"/>
      <c r="D310" s="419"/>
      <c r="E310" s="399"/>
      <c r="F310" s="332" t="s">
        <v>1454</v>
      </c>
      <c r="G310" s="137" t="s">
        <v>2095</v>
      </c>
      <c r="H310" s="70" t="s">
        <v>2498</v>
      </c>
      <c r="I310" s="344" t="s">
        <v>846</v>
      </c>
      <c r="J310" s="332" t="s">
        <v>323</v>
      </c>
      <c r="K310" s="332" t="s">
        <v>326</v>
      </c>
      <c r="L310" s="70" t="s">
        <v>2843</v>
      </c>
      <c r="M310" s="329" t="s">
        <v>13</v>
      </c>
      <c r="N310" s="203">
        <v>42831</v>
      </c>
      <c r="O310" s="203">
        <v>42948</v>
      </c>
      <c r="P310" s="203">
        <v>44316</v>
      </c>
      <c r="Q310" s="28">
        <v>908705</v>
      </c>
      <c r="R310" s="29">
        <v>0.45</v>
      </c>
      <c r="S310" s="28" t="s">
        <v>228</v>
      </c>
      <c r="T310" s="28">
        <v>408917.25</v>
      </c>
    </row>
    <row r="311" spans="2:20" s="124" customFormat="1" ht="90" customHeight="1" x14ac:dyDescent="0.2">
      <c r="B311" s="381"/>
      <c r="C311" s="382"/>
      <c r="D311" s="419"/>
      <c r="E311" s="399"/>
      <c r="F311" s="332" t="s">
        <v>1454</v>
      </c>
      <c r="G311" s="89" t="s">
        <v>1862</v>
      </c>
      <c r="H311" s="70" t="s">
        <v>829</v>
      </c>
      <c r="I311" s="344" t="s">
        <v>847</v>
      </c>
      <c r="J311" s="332" t="s">
        <v>323</v>
      </c>
      <c r="K311" s="332" t="s">
        <v>326</v>
      </c>
      <c r="L311" s="70" t="s">
        <v>834</v>
      </c>
      <c r="M311" s="329" t="s">
        <v>22</v>
      </c>
      <c r="N311" s="203">
        <v>42831</v>
      </c>
      <c r="O311" s="203">
        <v>42959</v>
      </c>
      <c r="P311" s="203">
        <v>44053</v>
      </c>
      <c r="Q311" s="28">
        <v>335020</v>
      </c>
      <c r="R311" s="29">
        <v>0.45</v>
      </c>
      <c r="S311" s="28" t="s">
        <v>228</v>
      </c>
      <c r="T311" s="28">
        <v>150759</v>
      </c>
    </row>
    <row r="312" spans="2:20" s="124" customFormat="1" ht="107.25" customHeight="1" x14ac:dyDescent="0.2">
      <c r="B312" s="381"/>
      <c r="C312" s="382"/>
      <c r="D312" s="419"/>
      <c r="E312" s="399"/>
      <c r="F312" s="332" t="s">
        <v>1454</v>
      </c>
      <c r="G312" s="89" t="s">
        <v>2020</v>
      </c>
      <c r="H312" s="70" t="s">
        <v>830</v>
      </c>
      <c r="I312" s="344" t="s">
        <v>848</v>
      </c>
      <c r="J312" s="332" t="s">
        <v>323</v>
      </c>
      <c r="K312" s="332" t="s">
        <v>326</v>
      </c>
      <c r="L312" s="70" t="s">
        <v>835</v>
      </c>
      <c r="M312" s="329" t="s">
        <v>22</v>
      </c>
      <c r="N312" s="203">
        <v>42831</v>
      </c>
      <c r="O312" s="203">
        <v>42837</v>
      </c>
      <c r="P312" s="203">
        <v>44296</v>
      </c>
      <c r="Q312" s="28">
        <v>94515</v>
      </c>
      <c r="R312" s="29">
        <v>0.45</v>
      </c>
      <c r="S312" s="28" t="s">
        <v>228</v>
      </c>
      <c r="T312" s="28">
        <v>42531.75</v>
      </c>
    </row>
    <row r="313" spans="2:20" s="124" customFormat="1" ht="163.5" customHeight="1" x14ac:dyDescent="0.2">
      <c r="B313" s="381"/>
      <c r="C313" s="382"/>
      <c r="D313" s="419"/>
      <c r="E313" s="399"/>
      <c r="F313" s="332" t="s">
        <v>1454</v>
      </c>
      <c r="G313" s="89" t="s">
        <v>1863</v>
      </c>
      <c r="H313" s="70" t="s">
        <v>831</v>
      </c>
      <c r="I313" s="344" t="s">
        <v>849</v>
      </c>
      <c r="J313" s="332" t="s">
        <v>323</v>
      </c>
      <c r="K313" s="332" t="s">
        <v>326</v>
      </c>
      <c r="L313" s="70" t="s">
        <v>836</v>
      </c>
      <c r="M313" s="329" t="s">
        <v>1172</v>
      </c>
      <c r="N313" s="203">
        <v>42831</v>
      </c>
      <c r="O313" s="203">
        <v>42675</v>
      </c>
      <c r="P313" s="203">
        <v>43769</v>
      </c>
      <c r="Q313" s="28">
        <v>199389</v>
      </c>
      <c r="R313" s="29">
        <v>0.45</v>
      </c>
      <c r="S313" s="28" t="s">
        <v>228</v>
      </c>
      <c r="T313" s="28">
        <v>89725.05</v>
      </c>
    </row>
    <row r="314" spans="2:20" s="124" customFormat="1" ht="163.5" customHeight="1" x14ac:dyDescent="0.2">
      <c r="B314" s="381"/>
      <c r="C314" s="382"/>
      <c r="D314" s="419"/>
      <c r="E314" s="399"/>
      <c r="F314" s="332" t="s">
        <v>1454</v>
      </c>
      <c r="G314" s="89" t="s">
        <v>2021</v>
      </c>
      <c r="H314" s="70" t="s">
        <v>832</v>
      </c>
      <c r="I314" s="344" t="s">
        <v>850</v>
      </c>
      <c r="J314" s="332" t="s">
        <v>323</v>
      </c>
      <c r="K314" s="332" t="s">
        <v>326</v>
      </c>
      <c r="L314" s="70" t="s">
        <v>837</v>
      </c>
      <c r="M314" s="329" t="s">
        <v>27</v>
      </c>
      <c r="N314" s="203">
        <v>42831</v>
      </c>
      <c r="O314" s="203">
        <v>42767</v>
      </c>
      <c r="P314" s="203">
        <v>43861</v>
      </c>
      <c r="Q314" s="28">
        <v>395318</v>
      </c>
      <c r="R314" s="29">
        <v>0.45</v>
      </c>
      <c r="S314" s="28" t="s">
        <v>228</v>
      </c>
      <c r="T314" s="28">
        <v>177893.1</v>
      </c>
    </row>
    <row r="315" spans="2:20" s="124" customFormat="1" ht="178.5" customHeight="1" x14ac:dyDescent="0.2">
      <c r="B315" s="381"/>
      <c r="C315" s="382"/>
      <c r="D315" s="419"/>
      <c r="E315" s="399"/>
      <c r="F315" s="332" t="s">
        <v>1456</v>
      </c>
      <c r="G315" s="89" t="s">
        <v>725</v>
      </c>
      <c r="H315" s="70" t="s">
        <v>1139</v>
      </c>
      <c r="I315" s="344" t="s">
        <v>1140</v>
      </c>
      <c r="J315" s="332" t="s">
        <v>323</v>
      </c>
      <c r="K315" s="332" t="s">
        <v>326</v>
      </c>
      <c r="L315" s="70" t="s">
        <v>1173</v>
      </c>
      <c r="M315" s="203" t="s">
        <v>13</v>
      </c>
      <c r="N315" s="203">
        <v>42808</v>
      </c>
      <c r="O315" s="203">
        <v>42815</v>
      </c>
      <c r="P315" s="203">
        <v>43910</v>
      </c>
      <c r="Q315" s="28">
        <v>714257.07</v>
      </c>
      <c r="R315" s="29">
        <v>0.7</v>
      </c>
      <c r="S315" s="28" t="s">
        <v>228</v>
      </c>
      <c r="T315" s="28">
        <v>499979.95</v>
      </c>
    </row>
    <row r="316" spans="2:20" s="124" customFormat="1" ht="156" customHeight="1" x14ac:dyDescent="0.2">
      <c r="B316" s="381"/>
      <c r="C316" s="382"/>
      <c r="D316" s="419"/>
      <c r="E316" s="399"/>
      <c r="F316" s="332" t="s">
        <v>1455</v>
      </c>
      <c r="G316" s="89" t="s">
        <v>2023</v>
      </c>
      <c r="H316" s="70" t="s">
        <v>1141</v>
      </c>
      <c r="I316" s="344" t="s">
        <v>1142</v>
      </c>
      <c r="J316" s="332" t="s">
        <v>323</v>
      </c>
      <c r="K316" s="332" t="s">
        <v>326</v>
      </c>
      <c r="L316" s="70" t="s">
        <v>1174</v>
      </c>
      <c r="M316" s="203" t="s">
        <v>15</v>
      </c>
      <c r="N316" s="203">
        <v>42964</v>
      </c>
      <c r="O316" s="203">
        <v>42736</v>
      </c>
      <c r="P316" s="203">
        <v>43465</v>
      </c>
      <c r="Q316" s="28">
        <v>63419.97</v>
      </c>
      <c r="R316" s="29">
        <v>0.53</v>
      </c>
      <c r="S316" s="28" t="s">
        <v>228</v>
      </c>
      <c r="T316" s="28">
        <v>33599.99</v>
      </c>
    </row>
    <row r="317" spans="2:20" s="124" customFormat="1" ht="156" customHeight="1" x14ac:dyDescent="0.2">
      <c r="B317" s="381"/>
      <c r="C317" s="382"/>
      <c r="D317" s="419"/>
      <c r="E317" s="399"/>
      <c r="F317" s="332" t="s">
        <v>1455</v>
      </c>
      <c r="G317" s="89" t="s">
        <v>1864</v>
      </c>
      <c r="H317" s="70" t="s">
        <v>3246</v>
      </c>
      <c r="I317" s="344" t="s">
        <v>1143</v>
      </c>
      <c r="J317" s="332" t="s">
        <v>323</v>
      </c>
      <c r="K317" s="332" t="s">
        <v>326</v>
      </c>
      <c r="L317" s="70" t="s">
        <v>1175</v>
      </c>
      <c r="M317" s="329" t="s">
        <v>5012</v>
      </c>
      <c r="N317" s="203">
        <v>42964</v>
      </c>
      <c r="O317" s="203">
        <v>42737</v>
      </c>
      <c r="P317" s="203">
        <v>43465</v>
      </c>
      <c r="Q317" s="28">
        <v>165177.72</v>
      </c>
      <c r="R317" s="29">
        <v>0.52</v>
      </c>
      <c r="S317" s="28" t="s">
        <v>228</v>
      </c>
      <c r="T317" s="28">
        <v>85868.13</v>
      </c>
    </row>
    <row r="318" spans="2:20" s="124" customFormat="1" ht="156" customHeight="1" x14ac:dyDescent="0.2">
      <c r="B318" s="381"/>
      <c r="C318" s="382"/>
      <c r="D318" s="419"/>
      <c r="E318" s="399"/>
      <c r="F318" s="332" t="s">
        <v>1455</v>
      </c>
      <c r="G318" s="89" t="s">
        <v>3247</v>
      </c>
      <c r="H318" s="70" t="s">
        <v>1145</v>
      </c>
      <c r="I318" s="344" t="s">
        <v>1144</v>
      </c>
      <c r="J318" s="332" t="s">
        <v>323</v>
      </c>
      <c r="K318" s="332" t="s">
        <v>326</v>
      </c>
      <c r="L318" s="70" t="s">
        <v>2842</v>
      </c>
      <c r="M318" s="329" t="s">
        <v>15</v>
      </c>
      <c r="N318" s="203">
        <v>42964</v>
      </c>
      <c r="O318" s="203">
        <v>42737</v>
      </c>
      <c r="P318" s="203">
        <v>43465</v>
      </c>
      <c r="Q318" s="28">
        <v>26630.23</v>
      </c>
      <c r="R318" s="29">
        <v>0.55000000000000004</v>
      </c>
      <c r="S318" s="28" t="s">
        <v>228</v>
      </c>
      <c r="T318" s="28">
        <v>14713.2</v>
      </c>
    </row>
    <row r="319" spans="2:20" s="124" customFormat="1" ht="156" customHeight="1" x14ac:dyDescent="0.2">
      <c r="B319" s="381"/>
      <c r="C319" s="382"/>
      <c r="D319" s="419"/>
      <c r="E319" s="399"/>
      <c r="F319" s="321" t="s">
        <v>1457</v>
      </c>
      <c r="G319" s="89" t="s">
        <v>1865</v>
      </c>
      <c r="H319" s="70" t="s">
        <v>1369</v>
      </c>
      <c r="I319" s="329" t="s">
        <v>1370</v>
      </c>
      <c r="J319" s="332" t="s">
        <v>323</v>
      </c>
      <c r="K319" s="332" t="s">
        <v>326</v>
      </c>
      <c r="L319" s="70" t="s">
        <v>1387</v>
      </c>
      <c r="M319" s="329" t="s">
        <v>22</v>
      </c>
      <c r="N319" s="203">
        <v>43153</v>
      </c>
      <c r="O319" s="203">
        <v>43073</v>
      </c>
      <c r="P319" s="203">
        <v>44349</v>
      </c>
      <c r="Q319" s="28">
        <v>386914.32</v>
      </c>
      <c r="R319" s="29">
        <v>0.45</v>
      </c>
      <c r="S319" s="28" t="s">
        <v>228</v>
      </c>
      <c r="T319" s="28">
        <v>174111.44</v>
      </c>
    </row>
    <row r="320" spans="2:20" s="124" customFormat="1" ht="156" customHeight="1" x14ac:dyDescent="0.2">
      <c r="B320" s="381"/>
      <c r="C320" s="382"/>
      <c r="D320" s="419"/>
      <c r="E320" s="399"/>
      <c r="F320" s="321" t="s">
        <v>1457</v>
      </c>
      <c r="G320" s="89" t="s">
        <v>1001</v>
      </c>
      <c r="H320" s="70" t="s">
        <v>3910</v>
      </c>
      <c r="I320" s="329" t="s">
        <v>1371</v>
      </c>
      <c r="J320" s="332" t="s">
        <v>323</v>
      </c>
      <c r="K320" s="332" t="s">
        <v>326</v>
      </c>
      <c r="L320" s="70" t="s">
        <v>3911</v>
      </c>
      <c r="M320" s="329" t="s">
        <v>15</v>
      </c>
      <c r="N320" s="203">
        <v>43153</v>
      </c>
      <c r="O320" s="203">
        <v>42885</v>
      </c>
      <c r="P320" s="203">
        <v>43799</v>
      </c>
      <c r="Q320" s="28">
        <v>211717.79</v>
      </c>
      <c r="R320" s="29">
        <v>0.45</v>
      </c>
      <c r="S320" s="28" t="s">
        <v>228</v>
      </c>
      <c r="T320" s="28">
        <v>95273.01</v>
      </c>
    </row>
    <row r="321" spans="2:20" s="124" customFormat="1" ht="90" customHeight="1" x14ac:dyDescent="0.2">
      <c r="B321" s="381"/>
      <c r="C321" s="382"/>
      <c r="D321" s="419"/>
      <c r="E321" s="399"/>
      <c r="F321" s="321" t="s">
        <v>1457</v>
      </c>
      <c r="G321" s="89" t="s">
        <v>1866</v>
      </c>
      <c r="H321" s="70" t="s">
        <v>1372</v>
      </c>
      <c r="I321" s="329" t="s">
        <v>1373</v>
      </c>
      <c r="J321" s="332" t="s">
        <v>323</v>
      </c>
      <c r="K321" s="332" t="s">
        <v>326</v>
      </c>
      <c r="L321" s="70" t="s">
        <v>2841</v>
      </c>
      <c r="M321" s="329" t="s">
        <v>13</v>
      </c>
      <c r="N321" s="203">
        <v>43153</v>
      </c>
      <c r="O321" s="203">
        <v>43145</v>
      </c>
      <c r="P321" s="203">
        <v>43874</v>
      </c>
      <c r="Q321" s="28">
        <v>213548.02</v>
      </c>
      <c r="R321" s="29">
        <v>0.45</v>
      </c>
      <c r="S321" s="28" t="s">
        <v>228</v>
      </c>
      <c r="T321" s="28">
        <v>96096.61</v>
      </c>
    </row>
    <row r="322" spans="2:20" s="124" customFormat="1" ht="90" customHeight="1" x14ac:dyDescent="0.2">
      <c r="B322" s="381"/>
      <c r="C322" s="382"/>
      <c r="D322" s="419"/>
      <c r="E322" s="399"/>
      <c r="F322" s="321" t="s">
        <v>1457</v>
      </c>
      <c r="G322" s="89" t="s">
        <v>1047</v>
      </c>
      <c r="H322" s="70" t="s">
        <v>1374</v>
      </c>
      <c r="I322" s="329" t="s">
        <v>1375</v>
      </c>
      <c r="J322" s="332" t="s">
        <v>323</v>
      </c>
      <c r="K322" s="332" t="s">
        <v>326</v>
      </c>
      <c r="L322" s="70" t="s">
        <v>1388</v>
      </c>
      <c r="M322" s="329" t="s">
        <v>19</v>
      </c>
      <c r="N322" s="203">
        <v>43153</v>
      </c>
      <c r="O322" s="203">
        <v>43204</v>
      </c>
      <c r="P322" s="203">
        <v>43933</v>
      </c>
      <c r="Q322" s="28">
        <v>71909</v>
      </c>
      <c r="R322" s="29">
        <v>0.45</v>
      </c>
      <c r="S322" s="28" t="s">
        <v>228</v>
      </c>
      <c r="T322" s="28">
        <v>32359.05</v>
      </c>
    </row>
    <row r="323" spans="2:20" s="124" customFormat="1" ht="160.5" customHeight="1" x14ac:dyDescent="0.2">
      <c r="B323" s="381"/>
      <c r="C323" s="382"/>
      <c r="D323" s="419"/>
      <c r="E323" s="399"/>
      <c r="F323" s="321" t="s">
        <v>1457</v>
      </c>
      <c r="G323" s="89" t="s">
        <v>1867</v>
      </c>
      <c r="H323" s="70" t="s">
        <v>1483</v>
      </c>
      <c r="I323" s="329" t="s">
        <v>1484</v>
      </c>
      <c r="J323" s="332" t="s">
        <v>323</v>
      </c>
      <c r="K323" s="332" t="s">
        <v>326</v>
      </c>
      <c r="L323" s="70" t="s">
        <v>1485</v>
      </c>
      <c r="M323" s="329" t="s">
        <v>1</v>
      </c>
      <c r="N323" s="203">
        <v>43153</v>
      </c>
      <c r="O323" s="203">
        <v>43145</v>
      </c>
      <c r="P323" s="203">
        <v>44561</v>
      </c>
      <c r="Q323" s="28">
        <v>206345.05</v>
      </c>
      <c r="R323" s="29">
        <v>0.45</v>
      </c>
      <c r="S323" s="28" t="s">
        <v>228</v>
      </c>
      <c r="T323" s="28">
        <v>92855.27</v>
      </c>
    </row>
    <row r="324" spans="2:20" s="124" customFormat="1" ht="160.5" customHeight="1" x14ac:dyDescent="0.2">
      <c r="B324" s="381"/>
      <c r="C324" s="382"/>
      <c r="D324" s="419"/>
      <c r="E324" s="399"/>
      <c r="F324" s="321" t="s">
        <v>1457</v>
      </c>
      <c r="G324" s="89" t="s">
        <v>1868</v>
      </c>
      <c r="H324" s="70" t="s">
        <v>1376</v>
      </c>
      <c r="I324" s="329" t="s">
        <v>1377</v>
      </c>
      <c r="J324" s="332" t="s">
        <v>323</v>
      </c>
      <c r="K324" s="332" t="s">
        <v>326</v>
      </c>
      <c r="L324" s="70" t="s">
        <v>1389</v>
      </c>
      <c r="M324" s="329" t="s">
        <v>1</v>
      </c>
      <c r="N324" s="203">
        <v>43153</v>
      </c>
      <c r="O324" s="203">
        <v>43145</v>
      </c>
      <c r="P324" s="203">
        <v>44240</v>
      </c>
      <c r="Q324" s="28">
        <v>112470.94</v>
      </c>
      <c r="R324" s="29">
        <v>0.45</v>
      </c>
      <c r="S324" s="28" t="s">
        <v>228</v>
      </c>
      <c r="T324" s="28">
        <v>50611.92</v>
      </c>
    </row>
    <row r="325" spans="2:20" s="124" customFormat="1" ht="160.5" customHeight="1" x14ac:dyDescent="0.2">
      <c r="B325" s="381"/>
      <c r="C325" s="382"/>
      <c r="D325" s="419"/>
      <c r="E325" s="399"/>
      <c r="F325" s="329" t="s">
        <v>1457</v>
      </c>
      <c r="G325" s="89" t="s">
        <v>2325</v>
      </c>
      <c r="H325" s="70" t="s">
        <v>1777</v>
      </c>
      <c r="I325" s="329" t="s">
        <v>1778</v>
      </c>
      <c r="J325" s="332" t="s">
        <v>323</v>
      </c>
      <c r="K325" s="332" t="s">
        <v>326</v>
      </c>
      <c r="L325" s="70" t="s">
        <v>1779</v>
      </c>
      <c r="M325" s="329" t="s">
        <v>29</v>
      </c>
      <c r="N325" s="203">
        <v>43349</v>
      </c>
      <c r="O325" s="203">
        <v>42932</v>
      </c>
      <c r="P325" s="203">
        <v>43661</v>
      </c>
      <c r="Q325" s="104">
        <v>143272.44</v>
      </c>
      <c r="R325" s="29">
        <v>0.45</v>
      </c>
      <c r="S325" s="28" t="s">
        <v>228</v>
      </c>
      <c r="T325" s="104">
        <v>64472.6</v>
      </c>
    </row>
    <row r="326" spans="2:20" s="124" customFormat="1" ht="160.5" customHeight="1" x14ac:dyDescent="0.2">
      <c r="B326" s="381"/>
      <c r="C326" s="382"/>
      <c r="D326" s="419"/>
      <c r="E326" s="399"/>
      <c r="F326" s="321" t="s">
        <v>1457</v>
      </c>
      <c r="G326" s="89" t="s">
        <v>2024</v>
      </c>
      <c r="H326" s="70" t="s">
        <v>1378</v>
      </c>
      <c r="I326" s="329" t="s">
        <v>1379</v>
      </c>
      <c r="J326" s="332" t="s">
        <v>323</v>
      </c>
      <c r="K326" s="332" t="s">
        <v>326</v>
      </c>
      <c r="L326" s="70" t="s">
        <v>1390</v>
      </c>
      <c r="M326" s="329" t="s">
        <v>29</v>
      </c>
      <c r="N326" s="203">
        <v>43153</v>
      </c>
      <c r="O326" s="203">
        <v>43040</v>
      </c>
      <c r="P326" s="203">
        <v>44500</v>
      </c>
      <c r="Q326" s="28">
        <v>509907</v>
      </c>
      <c r="R326" s="29">
        <v>0.45</v>
      </c>
      <c r="S326" s="28" t="s">
        <v>228</v>
      </c>
      <c r="T326" s="28">
        <v>229458.15</v>
      </c>
    </row>
    <row r="327" spans="2:20" s="124" customFormat="1" ht="90" customHeight="1" x14ac:dyDescent="0.2">
      <c r="B327" s="381"/>
      <c r="C327" s="382"/>
      <c r="D327" s="419"/>
      <c r="E327" s="399"/>
      <c r="F327" s="329" t="s">
        <v>1457</v>
      </c>
      <c r="G327" s="89" t="s">
        <v>1071</v>
      </c>
      <c r="H327" s="70" t="s">
        <v>2798</v>
      </c>
      <c r="I327" s="329" t="s">
        <v>1780</v>
      </c>
      <c r="J327" s="332" t="s">
        <v>323</v>
      </c>
      <c r="K327" s="332" t="s">
        <v>326</v>
      </c>
      <c r="L327" s="70" t="s">
        <v>2840</v>
      </c>
      <c r="M327" s="329" t="s">
        <v>1</v>
      </c>
      <c r="N327" s="203">
        <v>43353</v>
      </c>
      <c r="O327" s="203">
        <v>43497</v>
      </c>
      <c r="P327" s="203">
        <v>44226</v>
      </c>
      <c r="Q327" s="104">
        <v>244285</v>
      </c>
      <c r="R327" s="113">
        <v>0.45</v>
      </c>
      <c r="S327" s="329" t="s">
        <v>228</v>
      </c>
      <c r="T327" s="104">
        <v>109928.25</v>
      </c>
    </row>
    <row r="328" spans="2:20" s="124" customFormat="1" ht="139.5" customHeight="1" x14ac:dyDescent="0.2">
      <c r="B328" s="381"/>
      <c r="C328" s="382"/>
      <c r="D328" s="419"/>
      <c r="E328" s="399"/>
      <c r="F328" s="321" t="s">
        <v>1457</v>
      </c>
      <c r="G328" s="89" t="s">
        <v>2025</v>
      </c>
      <c r="H328" s="70" t="s">
        <v>3912</v>
      </c>
      <c r="I328" s="329" t="s">
        <v>1380</v>
      </c>
      <c r="J328" s="332" t="s">
        <v>323</v>
      </c>
      <c r="K328" s="332" t="s">
        <v>326</v>
      </c>
      <c r="L328" s="70" t="s">
        <v>2839</v>
      </c>
      <c r="M328" s="329" t="s">
        <v>1</v>
      </c>
      <c r="N328" s="203">
        <v>43153</v>
      </c>
      <c r="O328" s="203">
        <v>43191</v>
      </c>
      <c r="P328" s="203">
        <v>43921</v>
      </c>
      <c r="Q328" s="28">
        <v>190502.5</v>
      </c>
      <c r="R328" s="29">
        <v>0.45</v>
      </c>
      <c r="S328" s="28" t="s">
        <v>228</v>
      </c>
      <c r="T328" s="28">
        <v>85726.13</v>
      </c>
    </row>
    <row r="329" spans="2:20" s="124" customFormat="1" ht="139.5" customHeight="1" x14ac:dyDescent="0.2">
      <c r="B329" s="381"/>
      <c r="C329" s="382"/>
      <c r="D329" s="419"/>
      <c r="E329" s="399"/>
      <c r="F329" s="321" t="s">
        <v>1457</v>
      </c>
      <c r="G329" s="89" t="s">
        <v>1989</v>
      </c>
      <c r="H329" s="70" t="s">
        <v>3913</v>
      </c>
      <c r="I329" s="329" t="s">
        <v>1486</v>
      </c>
      <c r="J329" s="332" t="s">
        <v>323</v>
      </c>
      <c r="K329" s="332" t="s">
        <v>326</v>
      </c>
      <c r="L329" s="70" t="s">
        <v>3248</v>
      </c>
      <c r="M329" s="329" t="s">
        <v>55</v>
      </c>
      <c r="N329" s="203">
        <v>43153</v>
      </c>
      <c r="O329" s="203">
        <v>43191</v>
      </c>
      <c r="P329" s="203">
        <v>43920</v>
      </c>
      <c r="Q329" s="28">
        <v>259552.5</v>
      </c>
      <c r="R329" s="29">
        <v>0.45</v>
      </c>
      <c r="S329" s="28" t="s">
        <v>228</v>
      </c>
      <c r="T329" s="28">
        <v>116798.63</v>
      </c>
    </row>
    <row r="330" spans="2:20" s="124" customFormat="1" ht="90" customHeight="1" x14ac:dyDescent="0.2">
      <c r="B330" s="381"/>
      <c r="C330" s="382"/>
      <c r="D330" s="419"/>
      <c r="E330" s="399"/>
      <c r="F330" s="321" t="s">
        <v>1457</v>
      </c>
      <c r="G330" s="89" t="s">
        <v>1048</v>
      </c>
      <c r="H330" s="70" t="s">
        <v>2499</v>
      </c>
      <c r="I330" s="329" t="s">
        <v>1381</v>
      </c>
      <c r="J330" s="332" t="s">
        <v>323</v>
      </c>
      <c r="K330" s="332" t="s">
        <v>326</v>
      </c>
      <c r="L330" s="70" t="s">
        <v>1391</v>
      </c>
      <c r="M330" s="329" t="s">
        <v>1</v>
      </c>
      <c r="N330" s="203">
        <v>43153</v>
      </c>
      <c r="O330" s="203">
        <v>43191</v>
      </c>
      <c r="P330" s="203">
        <v>44285</v>
      </c>
      <c r="Q330" s="28">
        <v>345305</v>
      </c>
      <c r="R330" s="29">
        <v>0.45</v>
      </c>
      <c r="S330" s="28" t="s">
        <v>228</v>
      </c>
      <c r="T330" s="28">
        <v>155387.25</v>
      </c>
    </row>
    <row r="331" spans="2:20" s="124" customFormat="1" ht="120" customHeight="1" x14ac:dyDescent="0.2">
      <c r="B331" s="381"/>
      <c r="C331" s="382"/>
      <c r="D331" s="419"/>
      <c r="E331" s="399"/>
      <c r="F331" s="321" t="s">
        <v>1457</v>
      </c>
      <c r="G331" s="89" t="s">
        <v>1870</v>
      </c>
      <c r="H331" s="70" t="s">
        <v>1382</v>
      </c>
      <c r="I331" s="329" t="s">
        <v>1383</v>
      </c>
      <c r="J331" s="332" t="s">
        <v>323</v>
      </c>
      <c r="K331" s="332" t="s">
        <v>326</v>
      </c>
      <c r="L331" s="70" t="s">
        <v>1392</v>
      </c>
      <c r="M331" s="329" t="s">
        <v>55</v>
      </c>
      <c r="N331" s="203">
        <v>43153</v>
      </c>
      <c r="O331" s="203">
        <v>43207</v>
      </c>
      <c r="P331" s="203">
        <v>43936</v>
      </c>
      <c r="Q331" s="28">
        <v>102275</v>
      </c>
      <c r="R331" s="29">
        <v>0.45</v>
      </c>
      <c r="S331" s="28" t="s">
        <v>228</v>
      </c>
      <c r="T331" s="28">
        <v>46023.75</v>
      </c>
    </row>
    <row r="332" spans="2:20" s="124" customFormat="1" ht="145.5" customHeight="1" x14ac:dyDescent="0.2">
      <c r="B332" s="381"/>
      <c r="C332" s="382"/>
      <c r="D332" s="419"/>
      <c r="E332" s="399"/>
      <c r="F332" s="321" t="s">
        <v>1457</v>
      </c>
      <c r="G332" s="89" t="s">
        <v>1871</v>
      </c>
      <c r="H332" s="70" t="s">
        <v>1384</v>
      </c>
      <c r="I332" s="329" t="s">
        <v>1385</v>
      </c>
      <c r="J332" s="332" t="s">
        <v>323</v>
      </c>
      <c r="K332" s="332" t="s">
        <v>326</v>
      </c>
      <c r="L332" s="70" t="s">
        <v>1393</v>
      </c>
      <c r="M332" s="329" t="s">
        <v>22</v>
      </c>
      <c r="N332" s="203">
        <v>43153</v>
      </c>
      <c r="O332" s="203">
        <v>43185</v>
      </c>
      <c r="P332" s="203">
        <v>43913</v>
      </c>
      <c r="Q332" s="28">
        <v>276970</v>
      </c>
      <c r="R332" s="29">
        <v>0.45</v>
      </c>
      <c r="S332" s="28" t="s">
        <v>228</v>
      </c>
      <c r="T332" s="28">
        <v>124636.5</v>
      </c>
    </row>
    <row r="333" spans="2:20" s="124" customFormat="1" ht="90" customHeight="1" x14ac:dyDescent="0.2">
      <c r="B333" s="381"/>
      <c r="C333" s="382"/>
      <c r="D333" s="419"/>
      <c r="E333" s="399"/>
      <c r="F333" s="321" t="s">
        <v>1457</v>
      </c>
      <c r="G333" s="89" t="s">
        <v>2026</v>
      </c>
      <c r="H333" s="70" t="s">
        <v>2526</v>
      </c>
      <c r="I333" s="329" t="s">
        <v>1386</v>
      </c>
      <c r="J333" s="332" t="s">
        <v>323</v>
      </c>
      <c r="K333" s="332" t="s">
        <v>326</v>
      </c>
      <c r="L333" s="70" t="s">
        <v>1394</v>
      </c>
      <c r="M333" s="329" t="s">
        <v>22</v>
      </c>
      <c r="N333" s="203">
        <v>43153</v>
      </c>
      <c r="O333" s="203">
        <v>43160</v>
      </c>
      <c r="P333" s="203">
        <v>44255</v>
      </c>
      <c r="Q333" s="28">
        <v>279624.68</v>
      </c>
      <c r="R333" s="29">
        <v>0.45</v>
      </c>
      <c r="S333" s="28" t="s">
        <v>228</v>
      </c>
      <c r="T333" s="28">
        <v>125831.11</v>
      </c>
    </row>
    <row r="334" spans="2:20" s="124" customFormat="1" ht="164.25" customHeight="1" x14ac:dyDescent="0.2">
      <c r="B334" s="381"/>
      <c r="C334" s="382"/>
      <c r="D334" s="419"/>
      <c r="E334" s="399"/>
      <c r="F334" s="332" t="s">
        <v>1326</v>
      </c>
      <c r="G334" s="89" t="s">
        <v>1985</v>
      </c>
      <c r="H334" s="70" t="s">
        <v>1327</v>
      </c>
      <c r="I334" s="344" t="s">
        <v>1320</v>
      </c>
      <c r="J334" s="332" t="s">
        <v>323</v>
      </c>
      <c r="K334" s="332" t="s">
        <v>326</v>
      </c>
      <c r="L334" s="70" t="s">
        <v>1330</v>
      </c>
      <c r="M334" s="329" t="s">
        <v>4</v>
      </c>
      <c r="N334" s="203">
        <v>43105</v>
      </c>
      <c r="O334" s="203">
        <v>43146</v>
      </c>
      <c r="P334" s="203">
        <v>43510</v>
      </c>
      <c r="Q334" s="28">
        <v>10000</v>
      </c>
      <c r="R334" s="29">
        <v>0.75</v>
      </c>
      <c r="S334" s="28" t="s">
        <v>228</v>
      </c>
      <c r="T334" s="28">
        <v>7500</v>
      </c>
    </row>
    <row r="335" spans="2:20" s="124" customFormat="1" ht="164.25" customHeight="1" x14ac:dyDescent="0.2">
      <c r="B335" s="381"/>
      <c r="C335" s="382"/>
      <c r="D335" s="419"/>
      <c r="E335" s="399"/>
      <c r="F335" s="332" t="s">
        <v>1326</v>
      </c>
      <c r="G335" s="89" t="s">
        <v>1872</v>
      </c>
      <c r="H335" s="70" t="s">
        <v>2527</v>
      </c>
      <c r="I335" s="344" t="s">
        <v>1321</v>
      </c>
      <c r="J335" s="332" t="s">
        <v>323</v>
      </c>
      <c r="K335" s="332" t="s">
        <v>326</v>
      </c>
      <c r="L335" s="70" t="s">
        <v>2838</v>
      </c>
      <c r="M335" s="329" t="s">
        <v>29</v>
      </c>
      <c r="N335" s="203">
        <v>43105</v>
      </c>
      <c r="O335" s="203">
        <v>43134</v>
      </c>
      <c r="P335" s="203">
        <v>43498</v>
      </c>
      <c r="Q335" s="28">
        <v>13333</v>
      </c>
      <c r="R335" s="29">
        <v>0.75</v>
      </c>
      <c r="S335" s="28" t="s">
        <v>228</v>
      </c>
      <c r="T335" s="28">
        <v>9999.75</v>
      </c>
    </row>
    <row r="336" spans="2:20" s="124" customFormat="1" ht="90" customHeight="1" x14ac:dyDescent="0.2">
      <c r="B336" s="381"/>
      <c r="C336" s="382"/>
      <c r="D336" s="419"/>
      <c r="E336" s="399"/>
      <c r="F336" s="332" t="s">
        <v>1326</v>
      </c>
      <c r="G336" s="89" t="s">
        <v>1873</v>
      </c>
      <c r="H336" s="70" t="s">
        <v>1328</v>
      </c>
      <c r="I336" s="344" t="s">
        <v>1322</v>
      </c>
      <c r="J336" s="332" t="s">
        <v>323</v>
      </c>
      <c r="K336" s="332" t="s">
        <v>326</v>
      </c>
      <c r="L336" s="70" t="s">
        <v>1331</v>
      </c>
      <c r="M336" s="329" t="s">
        <v>15</v>
      </c>
      <c r="N336" s="203">
        <v>43105</v>
      </c>
      <c r="O336" s="203">
        <v>43265</v>
      </c>
      <c r="P336" s="203">
        <v>43629</v>
      </c>
      <c r="Q336" s="28">
        <v>13333</v>
      </c>
      <c r="R336" s="29">
        <v>0.75</v>
      </c>
      <c r="S336" s="28" t="s">
        <v>228</v>
      </c>
      <c r="T336" s="28">
        <v>9999.75</v>
      </c>
    </row>
    <row r="337" spans="2:20" s="124" customFormat="1" ht="105" customHeight="1" x14ac:dyDescent="0.2">
      <c r="B337" s="381"/>
      <c r="C337" s="382"/>
      <c r="D337" s="419"/>
      <c r="E337" s="399"/>
      <c r="F337" s="332" t="s">
        <v>1326</v>
      </c>
      <c r="G337" s="89" t="s">
        <v>1874</v>
      </c>
      <c r="H337" s="70" t="s">
        <v>3914</v>
      </c>
      <c r="I337" s="344" t="s">
        <v>1323</v>
      </c>
      <c r="J337" s="332" t="s">
        <v>323</v>
      </c>
      <c r="K337" s="332" t="s">
        <v>326</v>
      </c>
      <c r="L337" s="70" t="s">
        <v>3915</v>
      </c>
      <c r="M337" s="329" t="s">
        <v>22</v>
      </c>
      <c r="N337" s="203">
        <v>43105</v>
      </c>
      <c r="O337" s="203">
        <v>43151</v>
      </c>
      <c r="P337" s="203">
        <v>43515</v>
      </c>
      <c r="Q337" s="28">
        <v>5000</v>
      </c>
      <c r="R337" s="29">
        <v>0.75</v>
      </c>
      <c r="S337" s="28" t="s">
        <v>228</v>
      </c>
      <c r="T337" s="28">
        <v>3750</v>
      </c>
    </row>
    <row r="338" spans="2:20" s="124" customFormat="1" ht="90" customHeight="1" x14ac:dyDescent="0.2">
      <c r="B338" s="381"/>
      <c r="C338" s="382"/>
      <c r="D338" s="419"/>
      <c r="E338" s="399"/>
      <c r="F338" s="332" t="s">
        <v>1326</v>
      </c>
      <c r="G338" s="89" t="s">
        <v>2027</v>
      </c>
      <c r="H338" s="70" t="s">
        <v>1329</v>
      </c>
      <c r="I338" s="344" t="s">
        <v>1324</v>
      </c>
      <c r="J338" s="332" t="s">
        <v>323</v>
      </c>
      <c r="K338" s="332" t="s">
        <v>326</v>
      </c>
      <c r="L338" s="70" t="s">
        <v>2837</v>
      </c>
      <c r="M338" s="329" t="s">
        <v>13</v>
      </c>
      <c r="N338" s="203">
        <v>43105</v>
      </c>
      <c r="O338" s="203">
        <v>43151</v>
      </c>
      <c r="P338" s="203">
        <v>43515</v>
      </c>
      <c r="Q338" s="28">
        <v>13333</v>
      </c>
      <c r="R338" s="29">
        <v>0.75</v>
      </c>
      <c r="S338" s="28" t="s">
        <v>228</v>
      </c>
      <c r="T338" s="28">
        <v>9999.75</v>
      </c>
    </row>
    <row r="339" spans="2:20" s="124" customFormat="1" ht="137.25" customHeight="1" x14ac:dyDescent="0.2">
      <c r="B339" s="381"/>
      <c r="C339" s="382"/>
      <c r="D339" s="419"/>
      <c r="E339" s="399"/>
      <c r="F339" s="332" t="s">
        <v>1326</v>
      </c>
      <c r="G339" s="89" t="s">
        <v>1875</v>
      </c>
      <c r="H339" s="70" t="s">
        <v>2500</v>
      </c>
      <c r="I339" s="344" t="s">
        <v>1325</v>
      </c>
      <c r="J339" s="332" t="s">
        <v>323</v>
      </c>
      <c r="K339" s="332" t="s">
        <v>326</v>
      </c>
      <c r="L339" s="70" t="s">
        <v>2836</v>
      </c>
      <c r="M339" s="329" t="s">
        <v>19</v>
      </c>
      <c r="N339" s="203">
        <v>43105</v>
      </c>
      <c r="O339" s="203">
        <v>43151</v>
      </c>
      <c r="P339" s="203">
        <v>43515</v>
      </c>
      <c r="Q339" s="28">
        <v>5000</v>
      </c>
      <c r="R339" s="29">
        <v>0.75</v>
      </c>
      <c r="S339" s="28" t="s">
        <v>228</v>
      </c>
      <c r="T339" s="28">
        <v>3750</v>
      </c>
    </row>
    <row r="340" spans="2:20" s="124" customFormat="1" ht="137.25" customHeight="1" x14ac:dyDescent="0.2">
      <c r="B340" s="381"/>
      <c r="C340" s="382"/>
      <c r="D340" s="419"/>
      <c r="E340" s="399"/>
      <c r="F340" s="332" t="s">
        <v>1799</v>
      </c>
      <c r="G340" s="89" t="s">
        <v>1853</v>
      </c>
      <c r="H340" s="70" t="s">
        <v>1822</v>
      </c>
      <c r="I340" s="344" t="s">
        <v>1818</v>
      </c>
      <c r="J340" s="332" t="s">
        <v>323</v>
      </c>
      <c r="K340" s="332" t="s">
        <v>326</v>
      </c>
      <c r="L340" s="70" t="s">
        <v>1823</v>
      </c>
      <c r="M340" s="329" t="s">
        <v>5013</v>
      </c>
      <c r="N340" s="203">
        <v>43398</v>
      </c>
      <c r="O340" s="203">
        <v>43427</v>
      </c>
      <c r="P340" s="203">
        <v>44005</v>
      </c>
      <c r="Q340" s="28">
        <v>62316.78</v>
      </c>
      <c r="R340" s="29">
        <v>0.54349999999999998</v>
      </c>
      <c r="S340" s="28" t="s">
        <v>228</v>
      </c>
      <c r="T340" s="28">
        <v>33866.79</v>
      </c>
    </row>
    <row r="341" spans="2:20" s="124" customFormat="1" ht="137.25" customHeight="1" x14ac:dyDescent="0.2">
      <c r="B341" s="381"/>
      <c r="C341" s="382"/>
      <c r="D341" s="419"/>
      <c r="E341" s="399"/>
      <c r="F341" s="332" t="s">
        <v>1799</v>
      </c>
      <c r="G341" s="89" t="s">
        <v>1876</v>
      </c>
      <c r="H341" s="70" t="s">
        <v>1824</v>
      </c>
      <c r="I341" s="344" t="s">
        <v>1819</v>
      </c>
      <c r="J341" s="332" t="s">
        <v>323</v>
      </c>
      <c r="K341" s="332" t="s">
        <v>326</v>
      </c>
      <c r="L341" s="70" t="s">
        <v>1825</v>
      </c>
      <c r="M341" s="329" t="s">
        <v>13</v>
      </c>
      <c r="N341" s="203">
        <v>43398</v>
      </c>
      <c r="O341" s="203">
        <v>43313</v>
      </c>
      <c r="P341" s="203">
        <v>44043</v>
      </c>
      <c r="Q341" s="28">
        <v>111569.7</v>
      </c>
      <c r="R341" s="29">
        <v>0.54459999999999997</v>
      </c>
      <c r="S341" s="28" t="s">
        <v>228</v>
      </c>
      <c r="T341" s="28">
        <v>60763.93</v>
      </c>
    </row>
    <row r="342" spans="2:20" s="124" customFormat="1" ht="137.25" customHeight="1" x14ac:dyDescent="0.2">
      <c r="B342" s="381"/>
      <c r="C342" s="382"/>
      <c r="D342" s="419"/>
      <c r="E342" s="399"/>
      <c r="F342" s="332" t="s">
        <v>1799</v>
      </c>
      <c r="G342" s="89" t="s">
        <v>3247</v>
      </c>
      <c r="H342" s="70" t="s">
        <v>1145</v>
      </c>
      <c r="I342" s="344" t="s">
        <v>1820</v>
      </c>
      <c r="J342" s="332" t="s">
        <v>323</v>
      </c>
      <c r="K342" s="332" t="s">
        <v>326</v>
      </c>
      <c r="L342" s="70" t="s">
        <v>2835</v>
      </c>
      <c r="M342" s="329" t="s">
        <v>15</v>
      </c>
      <c r="N342" s="203">
        <v>43398</v>
      </c>
      <c r="O342" s="203">
        <v>43405</v>
      </c>
      <c r="P342" s="203">
        <v>43830</v>
      </c>
      <c r="Q342" s="28">
        <v>8919.2999999999993</v>
      </c>
      <c r="R342" s="29">
        <v>0.55010000000000003</v>
      </c>
      <c r="S342" s="28" t="s">
        <v>228</v>
      </c>
      <c r="T342" s="28">
        <v>4906.51</v>
      </c>
    </row>
    <row r="343" spans="2:20" s="124" customFormat="1" ht="159" customHeight="1" x14ac:dyDescent="0.2">
      <c r="B343" s="381"/>
      <c r="C343" s="382"/>
      <c r="D343" s="419"/>
      <c r="E343" s="399"/>
      <c r="F343" s="332" t="s">
        <v>1799</v>
      </c>
      <c r="G343" s="89" t="s">
        <v>1877</v>
      </c>
      <c r="H343" s="70" t="s">
        <v>1826</v>
      </c>
      <c r="I343" s="344" t="s">
        <v>1821</v>
      </c>
      <c r="J343" s="332" t="s">
        <v>323</v>
      </c>
      <c r="K343" s="332" t="s">
        <v>326</v>
      </c>
      <c r="L343" s="70" t="s">
        <v>1827</v>
      </c>
      <c r="M343" s="329" t="s">
        <v>10</v>
      </c>
      <c r="N343" s="203">
        <v>43398</v>
      </c>
      <c r="O343" s="203">
        <v>43464</v>
      </c>
      <c r="P343" s="203">
        <v>44553</v>
      </c>
      <c r="Q343" s="28">
        <v>123414.48</v>
      </c>
      <c r="R343" s="29">
        <v>0.53439999999999999</v>
      </c>
      <c r="S343" s="28" t="s">
        <v>228</v>
      </c>
      <c r="T343" s="28">
        <v>65957.490000000005</v>
      </c>
    </row>
    <row r="344" spans="2:20" s="124" customFormat="1" ht="137.25" customHeight="1" x14ac:dyDescent="0.2">
      <c r="B344" s="381"/>
      <c r="C344" s="382"/>
      <c r="D344" s="419"/>
      <c r="E344" s="399"/>
      <c r="F344" s="332" t="s">
        <v>1799</v>
      </c>
      <c r="G344" s="89" t="s">
        <v>1854</v>
      </c>
      <c r="H344" s="70" t="s">
        <v>3750</v>
      </c>
      <c r="I344" s="344" t="s">
        <v>1800</v>
      </c>
      <c r="J344" s="332" t="s">
        <v>323</v>
      </c>
      <c r="K344" s="332" t="s">
        <v>326</v>
      </c>
      <c r="L344" s="70" t="s">
        <v>1801</v>
      </c>
      <c r="M344" s="329" t="s">
        <v>5014</v>
      </c>
      <c r="N344" s="203">
        <v>43385</v>
      </c>
      <c r="O344" s="203">
        <v>43132</v>
      </c>
      <c r="P344" s="203">
        <v>43830</v>
      </c>
      <c r="Q344" s="28">
        <v>917636.94</v>
      </c>
      <c r="R344" s="29">
        <v>0.54390000000000005</v>
      </c>
      <c r="S344" s="28" t="s">
        <v>228</v>
      </c>
      <c r="T344" s="28">
        <v>499081.4</v>
      </c>
    </row>
    <row r="345" spans="2:20" s="124" customFormat="1" ht="137.25" customHeight="1" x14ac:dyDescent="0.2">
      <c r="B345" s="381"/>
      <c r="C345" s="382"/>
      <c r="D345" s="419"/>
      <c r="E345" s="399"/>
      <c r="F345" s="332" t="s">
        <v>2219</v>
      </c>
      <c r="G345" s="89" t="s">
        <v>2310</v>
      </c>
      <c r="H345" s="70" t="s">
        <v>2220</v>
      </c>
      <c r="I345" s="344" t="s">
        <v>2216</v>
      </c>
      <c r="J345" s="332" t="s">
        <v>323</v>
      </c>
      <c r="K345" s="332" t="s">
        <v>326</v>
      </c>
      <c r="L345" s="70" t="s">
        <v>2221</v>
      </c>
      <c r="M345" s="329" t="s">
        <v>19</v>
      </c>
      <c r="N345" s="203">
        <v>43546</v>
      </c>
      <c r="O345" s="203">
        <v>43374</v>
      </c>
      <c r="P345" s="203">
        <v>44104</v>
      </c>
      <c r="Q345" s="28">
        <v>435842.5</v>
      </c>
      <c r="R345" s="29">
        <v>0.45</v>
      </c>
      <c r="S345" s="28" t="s">
        <v>228</v>
      </c>
      <c r="T345" s="28">
        <v>196129.13</v>
      </c>
    </row>
    <row r="346" spans="2:20" s="124" customFormat="1" ht="158.25" customHeight="1" x14ac:dyDescent="0.2">
      <c r="B346" s="381"/>
      <c r="C346" s="382"/>
      <c r="D346" s="419"/>
      <c r="E346" s="399"/>
      <c r="F346" s="332" t="s">
        <v>2219</v>
      </c>
      <c r="G346" s="89" t="s">
        <v>1093</v>
      </c>
      <c r="H346" s="70" t="s">
        <v>3916</v>
      </c>
      <c r="I346" s="344" t="s">
        <v>2635</v>
      </c>
      <c r="J346" s="332" t="s">
        <v>323</v>
      </c>
      <c r="K346" s="332" t="s">
        <v>326</v>
      </c>
      <c r="L346" s="70" t="s">
        <v>2634</v>
      </c>
      <c r="M346" s="329" t="s">
        <v>15</v>
      </c>
      <c r="N346" s="226">
        <v>43769</v>
      </c>
      <c r="O346" s="226">
        <v>43709</v>
      </c>
      <c r="P346" s="226">
        <v>44439</v>
      </c>
      <c r="Q346" s="28">
        <v>275310</v>
      </c>
      <c r="R346" s="29">
        <v>0.45</v>
      </c>
      <c r="S346" s="28" t="s">
        <v>228</v>
      </c>
      <c r="T346" s="28">
        <v>123889.5</v>
      </c>
    </row>
    <row r="347" spans="2:20" s="124" customFormat="1" ht="137.25" customHeight="1" x14ac:dyDescent="0.2">
      <c r="B347" s="381"/>
      <c r="C347" s="382"/>
      <c r="D347" s="419"/>
      <c r="E347" s="399"/>
      <c r="F347" s="332" t="s">
        <v>2425</v>
      </c>
      <c r="G347" s="89" t="s">
        <v>724</v>
      </c>
      <c r="H347" s="70" t="s">
        <v>2563</v>
      </c>
      <c r="I347" s="344" t="s">
        <v>2561</v>
      </c>
      <c r="J347" s="332" t="s">
        <v>323</v>
      </c>
      <c r="K347" s="332" t="s">
        <v>326</v>
      </c>
      <c r="L347" s="70" t="s">
        <v>2834</v>
      </c>
      <c r="M347" s="329" t="s">
        <v>13</v>
      </c>
      <c r="N347" s="203">
        <v>43738</v>
      </c>
      <c r="O347" s="203">
        <v>43647</v>
      </c>
      <c r="P347" s="203">
        <v>44742</v>
      </c>
      <c r="Q347" s="28">
        <v>724234.7</v>
      </c>
      <c r="R347" s="29">
        <v>0.7</v>
      </c>
      <c r="S347" s="28" t="s">
        <v>228</v>
      </c>
      <c r="T347" s="28">
        <v>506964.29</v>
      </c>
    </row>
    <row r="348" spans="2:20" s="124" customFormat="1" ht="137.25" customHeight="1" x14ac:dyDescent="0.2">
      <c r="B348" s="381"/>
      <c r="C348" s="382"/>
      <c r="D348" s="419"/>
      <c r="E348" s="399"/>
      <c r="F348" s="332" t="s">
        <v>2425</v>
      </c>
      <c r="G348" s="89" t="s">
        <v>974</v>
      </c>
      <c r="H348" s="70" t="s">
        <v>2564</v>
      </c>
      <c r="I348" s="344" t="s">
        <v>2562</v>
      </c>
      <c r="J348" s="332" t="s">
        <v>323</v>
      </c>
      <c r="K348" s="332" t="s">
        <v>326</v>
      </c>
      <c r="L348" s="70" t="s">
        <v>2833</v>
      </c>
      <c r="M348" s="329" t="s">
        <v>22</v>
      </c>
      <c r="N348" s="203">
        <v>43738</v>
      </c>
      <c r="O348" s="203">
        <v>43831</v>
      </c>
      <c r="P348" s="203">
        <v>44926</v>
      </c>
      <c r="Q348" s="28">
        <v>370801.07</v>
      </c>
      <c r="R348" s="29">
        <v>0.7</v>
      </c>
      <c r="S348" s="28" t="s">
        <v>228</v>
      </c>
      <c r="T348" s="28">
        <v>259560.75</v>
      </c>
    </row>
    <row r="349" spans="2:20" s="124" customFormat="1" ht="136.5" customHeight="1" x14ac:dyDescent="0.2">
      <c r="B349" s="381"/>
      <c r="C349" s="382"/>
      <c r="D349" s="419"/>
      <c r="E349" s="399"/>
      <c r="F349" s="332" t="s">
        <v>2424</v>
      </c>
      <c r="G349" s="89" t="s">
        <v>974</v>
      </c>
      <c r="H349" s="70" t="s">
        <v>2501</v>
      </c>
      <c r="I349" s="344" t="s">
        <v>2426</v>
      </c>
      <c r="J349" s="332" t="s">
        <v>323</v>
      </c>
      <c r="K349" s="332" t="s">
        <v>326</v>
      </c>
      <c r="L349" s="70" t="s">
        <v>2832</v>
      </c>
      <c r="M349" s="329" t="s">
        <v>22</v>
      </c>
      <c r="N349" s="203">
        <v>43679</v>
      </c>
      <c r="O349" s="203">
        <v>43770</v>
      </c>
      <c r="P349" s="203">
        <v>44865</v>
      </c>
      <c r="Q349" s="28">
        <v>590379.48</v>
      </c>
      <c r="R349" s="29">
        <v>0.7</v>
      </c>
      <c r="S349" s="28" t="s">
        <v>228</v>
      </c>
      <c r="T349" s="28">
        <v>413265.64</v>
      </c>
    </row>
    <row r="350" spans="2:20" s="124" customFormat="1" ht="137.25" customHeight="1" x14ac:dyDescent="0.2">
      <c r="B350" s="381"/>
      <c r="C350" s="382"/>
      <c r="D350" s="419"/>
      <c r="E350" s="399"/>
      <c r="F350" s="332" t="s">
        <v>2219</v>
      </c>
      <c r="G350" s="89" t="s">
        <v>2001</v>
      </c>
      <c r="H350" s="70" t="s">
        <v>2350</v>
      </c>
      <c r="I350" s="344" t="s">
        <v>2351</v>
      </c>
      <c r="J350" s="332" t="s">
        <v>323</v>
      </c>
      <c r="K350" s="332" t="s">
        <v>326</v>
      </c>
      <c r="L350" s="70" t="s">
        <v>2354</v>
      </c>
      <c r="M350" s="329" t="s">
        <v>19</v>
      </c>
      <c r="N350" s="203">
        <v>43602</v>
      </c>
      <c r="O350" s="203">
        <v>43405</v>
      </c>
      <c r="P350" s="203">
        <v>44135</v>
      </c>
      <c r="Q350" s="28">
        <v>162520</v>
      </c>
      <c r="R350" s="29">
        <v>0.45</v>
      </c>
      <c r="S350" s="28" t="s">
        <v>228</v>
      </c>
      <c r="T350" s="28">
        <v>73134</v>
      </c>
    </row>
    <row r="351" spans="2:20" s="124" customFormat="1" ht="137.25" customHeight="1" x14ac:dyDescent="0.2">
      <c r="B351" s="381"/>
      <c r="C351" s="382"/>
      <c r="D351" s="419"/>
      <c r="E351" s="399"/>
      <c r="F351" s="332" t="s">
        <v>2219</v>
      </c>
      <c r="G351" s="89" t="s">
        <v>2349</v>
      </c>
      <c r="H351" s="70" t="s">
        <v>2352</v>
      </c>
      <c r="I351" s="344" t="s">
        <v>2353</v>
      </c>
      <c r="J351" s="332" t="s">
        <v>323</v>
      </c>
      <c r="K351" s="332" t="s">
        <v>326</v>
      </c>
      <c r="L351" s="70" t="s">
        <v>2355</v>
      </c>
      <c r="M351" s="329" t="s">
        <v>1</v>
      </c>
      <c r="N351" s="203">
        <v>43602</v>
      </c>
      <c r="O351" s="203">
        <v>43637</v>
      </c>
      <c r="P351" s="203">
        <v>44367</v>
      </c>
      <c r="Q351" s="28">
        <v>270474.05</v>
      </c>
      <c r="R351" s="29">
        <v>0.45</v>
      </c>
      <c r="S351" s="28" t="s">
        <v>228</v>
      </c>
      <c r="T351" s="28">
        <v>121713.32</v>
      </c>
    </row>
    <row r="352" spans="2:20" s="124" customFormat="1" ht="137.25" customHeight="1" x14ac:dyDescent="0.2">
      <c r="B352" s="381"/>
      <c r="C352" s="382"/>
      <c r="D352" s="419"/>
      <c r="E352" s="399"/>
      <c r="F352" s="332" t="s">
        <v>2387</v>
      </c>
      <c r="G352" s="89" t="s">
        <v>2395</v>
      </c>
      <c r="H352" s="70" t="s">
        <v>2388</v>
      </c>
      <c r="I352" s="344" t="s">
        <v>2377</v>
      </c>
      <c r="J352" s="332" t="s">
        <v>323</v>
      </c>
      <c r="K352" s="332" t="s">
        <v>326</v>
      </c>
      <c r="L352" s="70" t="s">
        <v>2831</v>
      </c>
      <c r="M352" s="329" t="s">
        <v>22</v>
      </c>
      <c r="N352" s="203">
        <v>43663</v>
      </c>
      <c r="O352" s="203">
        <v>43656</v>
      </c>
      <c r="P352" s="203">
        <v>44386</v>
      </c>
      <c r="Q352" s="28">
        <v>366509.38</v>
      </c>
      <c r="R352" s="29">
        <v>0.45</v>
      </c>
      <c r="S352" s="28" t="s">
        <v>228</v>
      </c>
      <c r="T352" s="28">
        <v>164929.22</v>
      </c>
    </row>
    <row r="353" spans="2:20" s="124" customFormat="1" ht="137.25" customHeight="1" x14ac:dyDescent="0.2">
      <c r="B353" s="381"/>
      <c r="C353" s="382"/>
      <c r="D353" s="419"/>
      <c r="E353" s="399"/>
      <c r="F353" s="332" t="s">
        <v>2667</v>
      </c>
      <c r="G353" s="89" t="s">
        <v>2668</v>
      </c>
      <c r="H353" s="70" t="s">
        <v>3249</v>
      </c>
      <c r="I353" s="344" t="s">
        <v>2664</v>
      </c>
      <c r="J353" s="332" t="s">
        <v>323</v>
      </c>
      <c r="K353" s="332" t="s">
        <v>326</v>
      </c>
      <c r="L353" s="70" t="s">
        <v>1174</v>
      </c>
      <c r="M353" s="329" t="s">
        <v>5015</v>
      </c>
      <c r="N353" s="203">
        <v>43805</v>
      </c>
      <c r="O353" s="203">
        <v>43488</v>
      </c>
      <c r="P353" s="203">
        <v>44583</v>
      </c>
      <c r="Q353" s="28">
        <v>159931.62</v>
      </c>
      <c r="R353" s="29">
        <v>0.53510000000000002</v>
      </c>
      <c r="S353" s="28" t="s">
        <v>228</v>
      </c>
      <c r="T353" s="28">
        <v>85580.77</v>
      </c>
    </row>
    <row r="354" spans="2:20" s="124" customFormat="1" ht="90" customHeight="1" x14ac:dyDescent="0.2">
      <c r="B354" s="381"/>
      <c r="C354" s="382"/>
      <c r="D354" s="419"/>
      <c r="E354" s="399"/>
      <c r="F354" s="332" t="s">
        <v>2387</v>
      </c>
      <c r="G354" s="89" t="s">
        <v>2396</v>
      </c>
      <c r="H354" s="70" t="s">
        <v>2397</v>
      </c>
      <c r="I354" s="344" t="s">
        <v>2378</v>
      </c>
      <c r="J354" s="332" t="s">
        <v>323</v>
      </c>
      <c r="K354" s="332" t="s">
        <v>326</v>
      </c>
      <c r="L354" s="70" t="s">
        <v>2830</v>
      </c>
      <c r="M354" s="329" t="s">
        <v>19</v>
      </c>
      <c r="N354" s="203">
        <v>43644</v>
      </c>
      <c r="O354" s="203">
        <v>43739</v>
      </c>
      <c r="P354" s="203">
        <v>44469</v>
      </c>
      <c r="Q354" s="28">
        <v>93400</v>
      </c>
      <c r="R354" s="29">
        <v>0.45</v>
      </c>
      <c r="S354" s="28" t="s">
        <v>228</v>
      </c>
      <c r="T354" s="28">
        <v>42030</v>
      </c>
    </row>
    <row r="355" spans="2:20" s="124" customFormat="1" ht="152.25" customHeight="1" x14ac:dyDescent="0.2">
      <c r="B355" s="381"/>
      <c r="C355" s="382"/>
      <c r="D355" s="419"/>
      <c r="E355" s="399"/>
      <c r="F355" s="332" t="s">
        <v>2387</v>
      </c>
      <c r="G355" s="89" t="s">
        <v>2398</v>
      </c>
      <c r="H355" s="70" t="s">
        <v>2401</v>
      </c>
      <c r="I355" s="344" t="s">
        <v>2379</v>
      </c>
      <c r="J355" s="332" t="s">
        <v>323</v>
      </c>
      <c r="K355" s="332" t="s">
        <v>326</v>
      </c>
      <c r="L355" s="70" t="s">
        <v>2829</v>
      </c>
      <c r="M355" s="329" t="s">
        <v>19</v>
      </c>
      <c r="N355" s="203">
        <v>43644</v>
      </c>
      <c r="O355" s="203">
        <v>43640</v>
      </c>
      <c r="P355" s="203">
        <v>44370</v>
      </c>
      <c r="Q355" s="28">
        <v>208000</v>
      </c>
      <c r="R355" s="29">
        <v>0.45</v>
      </c>
      <c r="S355" s="28" t="s">
        <v>228</v>
      </c>
      <c r="T355" s="28">
        <v>93600</v>
      </c>
    </row>
    <row r="356" spans="2:20" s="124" customFormat="1" ht="152.25" customHeight="1" x14ac:dyDescent="0.2">
      <c r="B356" s="381"/>
      <c r="C356" s="382"/>
      <c r="D356" s="419"/>
      <c r="E356" s="399"/>
      <c r="F356" s="332" t="s">
        <v>2387</v>
      </c>
      <c r="G356" s="89" t="s">
        <v>2399</v>
      </c>
      <c r="H356" s="70" t="s">
        <v>3917</v>
      </c>
      <c r="I356" s="344" t="s">
        <v>2380</v>
      </c>
      <c r="J356" s="332" t="s">
        <v>323</v>
      </c>
      <c r="K356" s="332" t="s">
        <v>326</v>
      </c>
      <c r="L356" s="70" t="s">
        <v>3918</v>
      </c>
      <c r="M356" s="329" t="s">
        <v>15</v>
      </c>
      <c r="N356" s="203">
        <v>43663</v>
      </c>
      <c r="O356" s="203">
        <v>43840</v>
      </c>
      <c r="P356" s="203">
        <v>44570</v>
      </c>
      <c r="Q356" s="28">
        <v>373302.5</v>
      </c>
      <c r="R356" s="29">
        <v>0.45</v>
      </c>
      <c r="S356" s="28" t="s">
        <v>228</v>
      </c>
      <c r="T356" s="28">
        <v>167986.13</v>
      </c>
    </row>
    <row r="357" spans="2:20" s="124" customFormat="1" ht="152.25" customHeight="1" x14ac:dyDescent="0.2">
      <c r="B357" s="381"/>
      <c r="C357" s="382"/>
      <c r="D357" s="419"/>
      <c r="E357" s="399"/>
      <c r="F357" s="332" t="s">
        <v>2387</v>
      </c>
      <c r="G357" s="89" t="s">
        <v>2400</v>
      </c>
      <c r="H357" s="70" t="s">
        <v>2389</v>
      </c>
      <c r="I357" s="344" t="s">
        <v>2381</v>
      </c>
      <c r="J357" s="332" t="s">
        <v>323</v>
      </c>
      <c r="K357" s="332" t="s">
        <v>326</v>
      </c>
      <c r="L357" s="70" t="s">
        <v>2405</v>
      </c>
      <c r="M357" s="329" t="s">
        <v>97</v>
      </c>
      <c r="N357" s="203">
        <v>43663</v>
      </c>
      <c r="O357" s="203">
        <v>43560</v>
      </c>
      <c r="P357" s="203">
        <v>44290</v>
      </c>
      <c r="Q357" s="28">
        <v>157136.75</v>
      </c>
      <c r="R357" s="29">
        <v>0.45</v>
      </c>
      <c r="S357" s="28" t="s">
        <v>228</v>
      </c>
      <c r="T357" s="28">
        <v>70711.539999999994</v>
      </c>
    </row>
    <row r="358" spans="2:20" s="124" customFormat="1" ht="152.25" customHeight="1" x14ac:dyDescent="0.2">
      <c r="B358" s="381"/>
      <c r="C358" s="382"/>
      <c r="D358" s="419"/>
      <c r="E358" s="399"/>
      <c r="F358" s="332" t="s">
        <v>2387</v>
      </c>
      <c r="G358" s="89" t="s">
        <v>2402</v>
      </c>
      <c r="H358" s="70" t="s">
        <v>2390</v>
      </c>
      <c r="I358" s="344" t="s">
        <v>2382</v>
      </c>
      <c r="J358" s="332" t="s">
        <v>323</v>
      </c>
      <c r="K358" s="332" t="s">
        <v>326</v>
      </c>
      <c r="L358" s="70" t="s">
        <v>2406</v>
      </c>
      <c r="M358" s="329" t="s">
        <v>10</v>
      </c>
      <c r="N358" s="203">
        <v>43663</v>
      </c>
      <c r="O358" s="203">
        <v>43712</v>
      </c>
      <c r="P358" s="203">
        <v>44561</v>
      </c>
      <c r="Q358" s="28">
        <v>204062.5</v>
      </c>
      <c r="R358" s="29">
        <v>0.45</v>
      </c>
      <c r="S358" s="28" t="s">
        <v>228</v>
      </c>
      <c r="T358" s="28">
        <v>91828.13</v>
      </c>
    </row>
    <row r="359" spans="2:20" s="124" customFormat="1" ht="152.25" customHeight="1" x14ac:dyDescent="0.2">
      <c r="B359" s="381"/>
      <c r="C359" s="382"/>
      <c r="D359" s="419"/>
      <c r="E359" s="399"/>
      <c r="F359" s="332" t="s">
        <v>2387</v>
      </c>
      <c r="G359" s="89" t="s">
        <v>2060</v>
      </c>
      <c r="H359" s="70" t="s">
        <v>2391</v>
      </c>
      <c r="I359" s="344" t="s">
        <v>2383</v>
      </c>
      <c r="J359" s="332" t="s">
        <v>323</v>
      </c>
      <c r="K359" s="332" t="s">
        <v>326</v>
      </c>
      <c r="L359" s="70" t="s">
        <v>2407</v>
      </c>
      <c r="M359" s="329" t="s">
        <v>55</v>
      </c>
      <c r="N359" s="203">
        <v>43663</v>
      </c>
      <c r="O359" s="203">
        <v>43770</v>
      </c>
      <c r="P359" s="203">
        <v>44500</v>
      </c>
      <c r="Q359" s="28">
        <v>209446.89</v>
      </c>
      <c r="R359" s="29">
        <v>0.45</v>
      </c>
      <c r="S359" s="28" t="s">
        <v>228</v>
      </c>
      <c r="T359" s="28">
        <v>94251.1</v>
      </c>
    </row>
    <row r="360" spans="2:20" s="124" customFormat="1" ht="152.25" customHeight="1" x14ac:dyDescent="0.2">
      <c r="B360" s="381"/>
      <c r="C360" s="382"/>
      <c r="D360" s="419"/>
      <c r="E360" s="399"/>
      <c r="F360" s="332" t="s">
        <v>2387</v>
      </c>
      <c r="G360" s="89" t="s">
        <v>2403</v>
      </c>
      <c r="H360" s="70" t="s">
        <v>2392</v>
      </c>
      <c r="I360" s="344" t="s">
        <v>2384</v>
      </c>
      <c r="J360" s="332" t="s">
        <v>323</v>
      </c>
      <c r="K360" s="332" t="s">
        <v>326</v>
      </c>
      <c r="L360" s="70" t="s">
        <v>2828</v>
      </c>
      <c r="M360" s="329" t="s">
        <v>13</v>
      </c>
      <c r="N360" s="203">
        <v>43663</v>
      </c>
      <c r="O360" s="203">
        <v>43709</v>
      </c>
      <c r="P360" s="203">
        <v>44439</v>
      </c>
      <c r="Q360" s="28">
        <v>444140</v>
      </c>
      <c r="R360" s="29">
        <v>0.45</v>
      </c>
      <c r="S360" s="28" t="s">
        <v>228</v>
      </c>
      <c r="T360" s="28">
        <v>199863</v>
      </c>
    </row>
    <row r="361" spans="2:20" s="124" customFormat="1" ht="152.25" customHeight="1" x14ac:dyDescent="0.2">
      <c r="B361" s="381"/>
      <c r="C361" s="382"/>
      <c r="D361" s="419"/>
      <c r="E361" s="399"/>
      <c r="F361" s="332" t="s">
        <v>2387</v>
      </c>
      <c r="G361" s="89" t="s">
        <v>1354</v>
      </c>
      <c r="H361" s="70" t="s">
        <v>2393</v>
      </c>
      <c r="I361" s="344" t="s">
        <v>2385</v>
      </c>
      <c r="J361" s="332" t="s">
        <v>323</v>
      </c>
      <c r="K361" s="332" t="s">
        <v>326</v>
      </c>
      <c r="L361" s="70" t="s">
        <v>2408</v>
      </c>
      <c r="M361" s="329" t="s">
        <v>7</v>
      </c>
      <c r="N361" s="203">
        <v>43644</v>
      </c>
      <c r="O361" s="203">
        <v>43701</v>
      </c>
      <c r="P361" s="203">
        <v>44431</v>
      </c>
      <c r="Q361" s="28">
        <v>214450</v>
      </c>
      <c r="R361" s="29">
        <v>0.45</v>
      </c>
      <c r="S361" s="28" t="s">
        <v>228</v>
      </c>
      <c r="T361" s="28">
        <v>96502.5</v>
      </c>
    </row>
    <row r="362" spans="2:20" s="124" customFormat="1" ht="152.25" customHeight="1" x14ac:dyDescent="0.2">
      <c r="B362" s="381"/>
      <c r="C362" s="382"/>
      <c r="D362" s="419"/>
      <c r="E362" s="399"/>
      <c r="F362" s="332" t="s">
        <v>2387</v>
      </c>
      <c r="G362" s="89" t="s">
        <v>2404</v>
      </c>
      <c r="H362" s="70" t="s">
        <v>2394</v>
      </c>
      <c r="I362" s="344" t="s">
        <v>2386</v>
      </c>
      <c r="J362" s="332" t="s">
        <v>323</v>
      </c>
      <c r="K362" s="332" t="s">
        <v>326</v>
      </c>
      <c r="L362" s="70" t="s">
        <v>2409</v>
      </c>
      <c r="M362" s="329" t="s">
        <v>27</v>
      </c>
      <c r="N362" s="203">
        <v>43663</v>
      </c>
      <c r="O362" s="203">
        <v>43551</v>
      </c>
      <c r="P362" s="203">
        <v>44646</v>
      </c>
      <c r="Q362" s="28">
        <v>343725</v>
      </c>
      <c r="R362" s="29">
        <v>0.45</v>
      </c>
      <c r="S362" s="28" t="s">
        <v>228</v>
      </c>
      <c r="T362" s="28">
        <v>154676.25</v>
      </c>
    </row>
    <row r="363" spans="2:20" s="124" customFormat="1" ht="152.25" customHeight="1" x14ac:dyDescent="0.2">
      <c r="B363" s="381"/>
      <c r="C363" s="382"/>
      <c r="D363" s="419"/>
      <c r="E363" s="399"/>
      <c r="F363" s="332" t="s">
        <v>2387</v>
      </c>
      <c r="G363" s="89" t="s">
        <v>2669</v>
      </c>
      <c r="H363" s="70" t="s">
        <v>2672</v>
      </c>
      <c r="I363" s="344" t="s">
        <v>2665</v>
      </c>
      <c r="J363" s="332" t="s">
        <v>323</v>
      </c>
      <c r="K363" s="332" t="s">
        <v>326</v>
      </c>
      <c r="L363" s="70" t="s">
        <v>3919</v>
      </c>
      <c r="M363" s="329" t="s">
        <v>29</v>
      </c>
      <c r="N363" s="203">
        <v>43803</v>
      </c>
      <c r="O363" s="203">
        <v>43862</v>
      </c>
      <c r="P363" s="203">
        <v>44592</v>
      </c>
      <c r="Q363" s="28">
        <v>405160</v>
      </c>
      <c r="R363" s="213">
        <v>0.45</v>
      </c>
      <c r="S363" s="28" t="s">
        <v>228</v>
      </c>
      <c r="T363" s="28">
        <v>182322</v>
      </c>
    </row>
    <row r="364" spans="2:20" s="124" customFormat="1" ht="152.25" customHeight="1" x14ac:dyDescent="0.2">
      <c r="B364" s="381"/>
      <c r="C364" s="382"/>
      <c r="D364" s="419"/>
      <c r="E364" s="399"/>
      <c r="F364" s="332" t="s">
        <v>2387</v>
      </c>
      <c r="G364" s="89" t="s">
        <v>2670</v>
      </c>
      <c r="H364" s="70" t="s">
        <v>2671</v>
      </c>
      <c r="I364" s="344" t="s">
        <v>2666</v>
      </c>
      <c r="J364" s="332" t="s">
        <v>323</v>
      </c>
      <c r="K364" s="332" t="s">
        <v>326</v>
      </c>
      <c r="L364" s="70" t="s">
        <v>2827</v>
      </c>
      <c r="M364" s="329" t="s">
        <v>13</v>
      </c>
      <c r="N364" s="203">
        <v>43803</v>
      </c>
      <c r="O364" s="203">
        <v>43799</v>
      </c>
      <c r="P364" s="203">
        <v>44529</v>
      </c>
      <c r="Q364" s="28">
        <v>444303</v>
      </c>
      <c r="R364" s="29">
        <v>0.45</v>
      </c>
      <c r="S364" s="28" t="s">
        <v>228</v>
      </c>
      <c r="T364" s="28">
        <v>199936.35</v>
      </c>
    </row>
    <row r="365" spans="2:20" s="22" customFormat="1" ht="152.25" customHeight="1" x14ac:dyDescent="0.2">
      <c r="B365" s="381"/>
      <c r="C365" s="382"/>
      <c r="D365" s="419"/>
      <c r="E365" s="399"/>
      <c r="F365" s="332" t="s">
        <v>2667</v>
      </c>
      <c r="G365" s="89" t="s">
        <v>2950</v>
      </c>
      <c r="H365" s="70" t="s">
        <v>2949</v>
      </c>
      <c r="I365" s="344" t="s">
        <v>2948</v>
      </c>
      <c r="J365" s="332" t="s">
        <v>323</v>
      </c>
      <c r="K365" s="332" t="s">
        <v>326</v>
      </c>
      <c r="L365" s="70" t="s">
        <v>2951</v>
      </c>
      <c r="M365" s="329" t="s">
        <v>15</v>
      </c>
      <c r="N365" s="203">
        <v>43999</v>
      </c>
      <c r="O365" s="203">
        <v>43831</v>
      </c>
      <c r="P365" s="203">
        <v>44561</v>
      </c>
      <c r="Q365" s="28">
        <v>33074.36</v>
      </c>
      <c r="R365" s="29">
        <v>0.54810000000000003</v>
      </c>
      <c r="S365" s="28" t="s">
        <v>228</v>
      </c>
      <c r="T365" s="28">
        <v>18244.189999999999</v>
      </c>
    </row>
    <row r="366" spans="2:20" s="1" customFormat="1" ht="152.25" customHeight="1" x14ac:dyDescent="0.2">
      <c r="B366" s="381"/>
      <c r="C366" s="382"/>
      <c r="D366" s="419"/>
      <c r="E366" s="399"/>
      <c r="F366" s="332" t="s">
        <v>2667</v>
      </c>
      <c r="G366" s="89" t="s">
        <v>3250</v>
      </c>
      <c r="H366" s="70" t="s">
        <v>1145</v>
      </c>
      <c r="I366" s="344" t="s">
        <v>2694</v>
      </c>
      <c r="J366" s="332" t="s">
        <v>323</v>
      </c>
      <c r="K366" s="332" t="s">
        <v>326</v>
      </c>
      <c r="L366" s="70" t="s">
        <v>2826</v>
      </c>
      <c r="M366" s="329" t="s">
        <v>55</v>
      </c>
      <c r="N366" s="203">
        <v>43839</v>
      </c>
      <c r="O366" s="203">
        <v>43739</v>
      </c>
      <c r="P366" s="203">
        <v>44196</v>
      </c>
      <c r="Q366" s="28">
        <v>16276.32</v>
      </c>
      <c r="R366" s="29">
        <v>0.53620000000000001</v>
      </c>
      <c r="S366" s="28" t="s">
        <v>228</v>
      </c>
      <c r="T366" s="28">
        <v>8727.17</v>
      </c>
    </row>
    <row r="367" spans="2:20" s="1" customFormat="1" ht="152.25" customHeight="1" x14ac:dyDescent="0.2">
      <c r="B367" s="381"/>
      <c r="C367" s="382"/>
      <c r="D367" s="419"/>
      <c r="E367" s="399"/>
      <c r="F367" s="332" t="s">
        <v>4032</v>
      </c>
      <c r="G367" s="89" t="s">
        <v>4167</v>
      </c>
      <c r="H367" s="70" t="s">
        <v>4168</v>
      </c>
      <c r="I367" s="344" t="s">
        <v>4151</v>
      </c>
      <c r="J367" s="332" t="s">
        <v>323</v>
      </c>
      <c r="K367" s="332" t="s">
        <v>326</v>
      </c>
      <c r="L367" s="70" t="s">
        <v>4169</v>
      </c>
      <c r="M367" s="329" t="s">
        <v>22</v>
      </c>
      <c r="N367" s="203">
        <v>44147</v>
      </c>
      <c r="O367" s="203">
        <v>44010</v>
      </c>
      <c r="P367" s="203">
        <v>44739</v>
      </c>
      <c r="Q367" s="28">
        <v>434821.25</v>
      </c>
      <c r="R367" s="29">
        <v>0.45</v>
      </c>
      <c r="S367" s="28" t="s">
        <v>228</v>
      </c>
      <c r="T367" s="28">
        <v>195669.56</v>
      </c>
    </row>
    <row r="368" spans="2:20" s="1" customFormat="1" ht="152.25" customHeight="1" x14ac:dyDescent="0.2">
      <c r="B368" s="381"/>
      <c r="C368" s="382"/>
      <c r="D368" s="419"/>
      <c r="E368" s="399"/>
      <c r="F368" s="332" t="s">
        <v>4032</v>
      </c>
      <c r="G368" s="89" t="s">
        <v>2000</v>
      </c>
      <c r="H368" s="70" t="s">
        <v>4092</v>
      </c>
      <c r="I368" s="344" t="s">
        <v>4024</v>
      </c>
      <c r="J368" s="332" t="s">
        <v>323</v>
      </c>
      <c r="K368" s="332" t="s">
        <v>326</v>
      </c>
      <c r="L368" s="70" t="s">
        <v>4035</v>
      </c>
      <c r="M368" s="329" t="s">
        <v>13</v>
      </c>
      <c r="N368" s="203">
        <v>44126</v>
      </c>
      <c r="O368" s="203">
        <v>43922</v>
      </c>
      <c r="P368" s="203">
        <v>44651</v>
      </c>
      <c r="Q368" s="28">
        <v>179160.93</v>
      </c>
      <c r="R368" s="29">
        <v>0.45</v>
      </c>
      <c r="S368" s="28" t="s">
        <v>228</v>
      </c>
      <c r="T368" s="28">
        <v>80622.42</v>
      </c>
    </row>
    <row r="369" spans="2:20" s="1" customFormat="1" ht="152.25" customHeight="1" x14ac:dyDescent="0.2">
      <c r="B369" s="381"/>
      <c r="C369" s="382"/>
      <c r="D369" s="419"/>
      <c r="E369" s="399"/>
      <c r="F369" s="332" t="s">
        <v>4032</v>
      </c>
      <c r="G369" s="89" t="s">
        <v>4170</v>
      </c>
      <c r="H369" s="70" t="s">
        <v>4174</v>
      </c>
      <c r="I369" s="344" t="s">
        <v>4152</v>
      </c>
      <c r="J369" s="332" t="s">
        <v>323</v>
      </c>
      <c r="K369" s="332" t="s">
        <v>326</v>
      </c>
      <c r="L369" s="70" t="s">
        <v>4178</v>
      </c>
      <c r="M369" s="329" t="s">
        <v>55</v>
      </c>
      <c r="N369" s="203">
        <v>44147</v>
      </c>
      <c r="O369" s="203">
        <v>44057</v>
      </c>
      <c r="P369" s="203">
        <v>44786</v>
      </c>
      <c r="Q369" s="28">
        <v>718755</v>
      </c>
      <c r="R369" s="29">
        <v>0.45</v>
      </c>
      <c r="S369" s="28" t="s">
        <v>228</v>
      </c>
      <c r="T369" s="28">
        <v>323439.75</v>
      </c>
    </row>
    <row r="370" spans="2:20" s="1" customFormat="1" ht="152.25" customHeight="1" x14ac:dyDescent="0.2">
      <c r="B370" s="381"/>
      <c r="C370" s="382"/>
      <c r="D370" s="419"/>
      <c r="E370" s="399"/>
      <c r="F370" s="332" t="s">
        <v>4032</v>
      </c>
      <c r="G370" s="89" t="s">
        <v>4171</v>
      </c>
      <c r="H370" s="70" t="s">
        <v>4175</v>
      </c>
      <c r="I370" s="344" t="s">
        <v>4153</v>
      </c>
      <c r="J370" s="332" t="s">
        <v>323</v>
      </c>
      <c r="K370" s="332" t="s">
        <v>326</v>
      </c>
      <c r="L370" s="70" t="s">
        <v>4179</v>
      </c>
      <c r="M370" s="329" t="s">
        <v>15</v>
      </c>
      <c r="N370" s="203">
        <v>44147</v>
      </c>
      <c r="O370" s="203">
        <v>44000</v>
      </c>
      <c r="P370" s="203">
        <v>44729</v>
      </c>
      <c r="Q370" s="28">
        <v>180445</v>
      </c>
      <c r="R370" s="29">
        <v>0.45</v>
      </c>
      <c r="S370" s="28" t="s">
        <v>228</v>
      </c>
      <c r="T370" s="28">
        <v>81200.25</v>
      </c>
    </row>
    <row r="371" spans="2:20" s="1" customFormat="1" ht="152.25" customHeight="1" x14ac:dyDescent="0.2">
      <c r="B371" s="381"/>
      <c r="C371" s="382"/>
      <c r="D371" s="419"/>
      <c r="E371" s="399"/>
      <c r="F371" s="332" t="s">
        <v>4032</v>
      </c>
      <c r="G371" s="89" t="s">
        <v>4172</v>
      </c>
      <c r="H371" s="70" t="s">
        <v>4176</v>
      </c>
      <c r="I371" s="344" t="s">
        <v>4154</v>
      </c>
      <c r="J371" s="332" t="s">
        <v>323</v>
      </c>
      <c r="K371" s="332" t="s">
        <v>326</v>
      </c>
      <c r="L371" s="70" t="s">
        <v>4180</v>
      </c>
      <c r="M371" s="329" t="s">
        <v>22</v>
      </c>
      <c r="N371" s="203">
        <v>44147</v>
      </c>
      <c r="O371" s="203">
        <v>43936</v>
      </c>
      <c r="P371" s="203">
        <v>44665</v>
      </c>
      <c r="Q371" s="28">
        <v>330527.15999999997</v>
      </c>
      <c r="R371" s="29">
        <v>0.45</v>
      </c>
      <c r="S371" s="28" t="s">
        <v>228</v>
      </c>
      <c r="T371" s="28">
        <v>148737.22</v>
      </c>
    </row>
    <row r="372" spans="2:20" s="1" customFormat="1" ht="152.25" customHeight="1" x14ac:dyDescent="0.2">
      <c r="B372" s="381"/>
      <c r="C372" s="382"/>
      <c r="D372" s="419"/>
      <c r="E372" s="399"/>
      <c r="F372" s="332" t="s">
        <v>4032</v>
      </c>
      <c r="G372" s="89" t="s">
        <v>4173</v>
      </c>
      <c r="H372" s="70" t="s">
        <v>4177</v>
      </c>
      <c r="I372" s="344" t="s">
        <v>4155</v>
      </c>
      <c r="J372" s="332" t="s">
        <v>323</v>
      </c>
      <c r="K372" s="332" t="s">
        <v>326</v>
      </c>
      <c r="L372" s="70" t="s">
        <v>4181</v>
      </c>
      <c r="M372" s="329" t="s">
        <v>13</v>
      </c>
      <c r="N372" s="203">
        <v>44147</v>
      </c>
      <c r="O372" s="203">
        <v>44228</v>
      </c>
      <c r="P372" s="203">
        <v>44957</v>
      </c>
      <c r="Q372" s="28">
        <v>348576.6</v>
      </c>
      <c r="R372" s="29">
        <v>0.45</v>
      </c>
      <c r="S372" s="28" t="s">
        <v>228</v>
      </c>
      <c r="T372" s="28">
        <v>156859.47</v>
      </c>
    </row>
    <row r="373" spans="2:20" s="1" customFormat="1" ht="152.25" customHeight="1" x14ac:dyDescent="0.2">
      <c r="B373" s="381"/>
      <c r="C373" s="382"/>
      <c r="D373" s="419"/>
      <c r="E373" s="399"/>
      <c r="F373" s="332" t="s">
        <v>4032</v>
      </c>
      <c r="G373" s="89" t="s">
        <v>4581</v>
      </c>
      <c r="H373" s="70" t="s">
        <v>5220</v>
      </c>
      <c r="I373" s="344" t="s">
        <v>5218</v>
      </c>
      <c r="J373" s="332" t="s">
        <v>323</v>
      </c>
      <c r="K373" s="332" t="s">
        <v>326</v>
      </c>
      <c r="L373" s="70" t="s">
        <v>5221</v>
      </c>
      <c r="M373" s="329" t="s">
        <v>15</v>
      </c>
      <c r="N373" s="203">
        <v>44322</v>
      </c>
      <c r="O373" s="203">
        <v>43965</v>
      </c>
      <c r="P373" s="203">
        <v>44694</v>
      </c>
      <c r="Q373" s="28">
        <v>246047.59</v>
      </c>
      <c r="R373" s="29">
        <v>0.45</v>
      </c>
      <c r="S373" s="28" t="s">
        <v>228</v>
      </c>
      <c r="T373" s="28">
        <v>110721.42</v>
      </c>
    </row>
    <row r="374" spans="2:20" s="1" customFormat="1" ht="152.25" customHeight="1" x14ac:dyDescent="0.2">
      <c r="B374" s="381"/>
      <c r="C374" s="382"/>
      <c r="D374" s="419"/>
      <c r="E374" s="399"/>
      <c r="F374" s="332" t="s">
        <v>4032</v>
      </c>
      <c r="G374" s="89" t="s">
        <v>4088</v>
      </c>
      <c r="H374" s="70" t="s">
        <v>4033</v>
      </c>
      <c r="I374" s="344" t="s">
        <v>4025</v>
      </c>
      <c r="J374" s="332" t="s">
        <v>323</v>
      </c>
      <c r="K374" s="332" t="s">
        <v>326</v>
      </c>
      <c r="L374" s="70" t="s">
        <v>4036</v>
      </c>
      <c r="M374" s="329" t="s">
        <v>55</v>
      </c>
      <c r="N374" s="203">
        <v>44126</v>
      </c>
      <c r="O374" s="203">
        <v>44306</v>
      </c>
      <c r="P374" s="203">
        <v>45035</v>
      </c>
      <c r="Q374" s="28">
        <v>194930</v>
      </c>
      <c r="R374" s="29">
        <v>0.45</v>
      </c>
      <c r="S374" s="28" t="s">
        <v>228</v>
      </c>
      <c r="T374" s="28">
        <v>87718.5</v>
      </c>
    </row>
    <row r="375" spans="2:20" s="1" customFormat="1" ht="152.25" customHeight="1" x14ac:dyDescent="0.2">
      <c r="B375" s="381"/>
      <c r="C375" s="382"/>
      <c r="D375" s="419"/>
      <c r="E375" s="399"/>
      <c r="F375" s="332" t="s">
        <v>4032</v>
      </c>
      <c r="G375" s="89" t="s">
        <v>4089</v>
      </c>
      <c r="H375" s="70" t="s">
        <v>4091</v>
      </c>
      <c r="I375" s="344" t="s">
        <v>4026</v>
      </c>
      <c r="J375" s="332" t="s">
        <v>323</v>
      </c>
      <c r="K375" s="332" t="s">
        <v>326</v>
      </c>
      <c r="L375" s="70" t="s">
        <v>4037</v>
      </c>
      <c r="M375" s="329" t="s">
        <v>19</v>
      </c>
      <c r="N375" s="203">
        <v>44126</v>
      </c>
      <c r="O375" s="203">
        <v>44233</v>
      </c>
      <c r="P375" s="203">
        <v>44962</v>
      </c>
      <c r="Q375" s="28">
        <v>171670</v>
      </c>
      <c r="R375" s="29">
        <v>0.45</v>
      </c>
      <c r="S375" s="28" t="s">
        <v>228</v>
      </c>
      <c r="T375" s="28">
        <v>77251.5</v>
      </c>
    </row>
    <row r="376" spans="2:20" s="1" customFormat="1" ht="90" customHeight="1" x14ac:dyDescent="0.2">
      <c r="B376" s="381"/>
      <c r="C376" s="382"/>
      <c r="D376" s="419"/>
      <c r="E376" s="399"/>
      <c r="F376" s="332" t="s">
        <v>4032</v>
      </c>
      <c r="G376" s="89" t="s">
        <v>4090</v>
      </c>
      <c r="H376" s="70" t="s">
        <v>4093</v>
      </c>
      <c r="I376" s="344" t="s">
        <v>4027</v>
      </c>
      <c r="J376" s="332" t="s">
        <v>323</v>
      </c>
      <c r="K376" s="332" t="s">
        <v>326</v>
      </c>
      <c r="L376" s="70" t="s">
        <v>4038</v>
      </c>
      <c r="M376" s="329" t="s">
        <v>1</v>
      </c>
      <c r="N376" s="203">
        <v>44126</v>
      </c>
      <c r="O376" s="203">
        <v>44197</v>
      </c>
      <c r="P376" s="203">
        <v>44926</v>
      </c>
      <c r="Q376" s="28">
        <v>188099.58</v>
      </c>
      <c r="R376" s="29">
        <v>0.45</v>
      </c>
      <c r="S376" s="28" t="s">
        <v>228</v>
      </c>
      <c r="T376" s="28">
        <v>84644.81</v>
      </c>
    </row>
    <row r="377" spans="2:20" s="1" customFormat="1" ht="141" customHeight="1" x14ac:dyDescent="0.2">
      <c r="B377" s="381"/>
      <c r="C377" s="382"/>
      <c r="D377" s="419"/>
      <c r="E377" s="399"/>
      <c r="F377" s="332" t="s">
        <v>4032</v>
      </c>
      <c r="G377" s="89" t="s">
        <v>2822</v>
      </c>
      <c r="H377" s="70" t="s">
        <v>4094</v>
      </c>
      <c r="I377" s="344" t="s">
        <v>4028</v>
      </c>
      <c r="J377" s="332" t="s">
        <v>323</v>
      </c>
      <c r="K377" s="332" t="s">
        <v>326</v>
      </c>
      <c r="L377" s="70" t="s">
        <v>4039</v>
      </c>
      <c r="M377" s="329" t="s">
        <v>19</v>
      </c>
      <c r="N377" s="203">
        <v>44126</v>
      </c>
      <c r="O377" s="203">
        <v>44306</v>
      </c>
      <c r="P377" s="203">
        <v>45035</v>
      </c>
      <c r="Q377" s="28">
        <v>81610</v>
      </c>
      <c r="R377" s="29">
        <v>0.45</v>
      </c>
      <c r="S377" s="28" t="s">
        <v>228</v>
      </c>
      <c r="T377" s="28">
        <v>36724.5</v>
      </c>
    </row>
    <row r="378" spans="2:20" s="1" customFormat="1" ht="141" customHeight="1" x14ac:dyDescent="0.2">
      <c r="B378" s="381"/>
      <c r="C378" s="382"/>
      <c r="D378" s="419"/>
      <c r="E378" s="399"/>
      <c r="F378" s="332" t="s">
        <v>4032</v>
      </c>
      <c r="G378" s="89" t="s">
        <v>1913</v>
      </c>
      <c r="H378" s="70" t="s">
        <v>4095</v>
      </c>
      <c r="I378" s="344" t="s">
        <v>4029</v>
      </c>
      <c r="J378" s="332" t="s">
        <v>323</v>
      </c>
      <c r="K378" s="332" t="s">
        <v>326</v>
      </c>
      <c r="L378" s="70" t="s">
        <v>4040</v>
      </c>
      <c r="M378" s="329" t="s">
        <v>29</v>
      </c>
      <c r="N378" s="203">
        <v>44126</v>
      </c>
      <c r="O378" s="203">
        <v>44301</v>
      </c>
      <c r="P378" s="203">
        <v>45030</v>
      </c>
      <c r="Q378" s="28">
        <v>194940</v>
      </c>
      <c r="R378" s="29">
        <v>0.45</v>
      </c>
      <c r="S378" s="28" t="s">
        <v>228</v>
      </c>
      <c r="T378" s="28">
        <v>87723</v>
      </c>
    </row>
    <row r="379" spans="2:20" s="1" customFormat="1" ht="141" customHeight="1" x14ac:dyDescent="0.2">
      <c r="B379" s="381"/>
      <c r="C379" s="382"/>
      <c r="D379" s="419"/>
      <c r="E379" s="399"/>
      <c r="F379" s="332" t="s">
        <v>4032</v>
      </c>
      <c r="G379" s="89" t="s">
        <v>4182</v>
      </c>
      <c r="H379" s="70" t="s">
        <v>4188</v>
      </c>
      <c r="I379" s="344" t="s">
        <v>4156</v>
      </c>
      <c r="J379" s="332" t="s">
        <v>323</v>
      </c>
      <c r="K379" s="332" t="s">
        <v>326</v>
      </c>
      <c r="L379" s="70" t="s">
        <v>4194</v>
      </c>
      <c r="M379" s="329" t="s">
        <v>13</v>
      </c>
      <c r="N379" s="203">
        <v>44147</v>
      </c>
      <c r="O379" s="203">
        <v>44240</v>
      </c>
      <c r="P379" s="203">
        <v>44969</v>
      </c>
      <c r="Q379" s="28">
        <v>381305</v>
      </c>
      <c r="R379" s="29">
        <v>0.45</v>
      </c>
      <c r="S379" s="28" t="s">
        <v>228</v>
      </c>
      <c r="T379" s="28">
        <v>171587.25</v>
      </c>
    </row>
    <row r="380" spans="2:20" s="1" customFormat="1" ht="90" customHeight="1" x14ac:dyDescent="0.2">
      <c r="B380" s="381"/>
      <c r="C380" s="382"/>
      <c r="D380" s="419"/>
      <c r="E380" s="399"/>
      <c r="F380" s="332" t="s">
        <v>4032</v>
      </c>
      <c r="G380" s="89" t="s">
        <v>4183</v>
      </c>
      <c r="H380" s="70" t="s">
        <v>4189</v>
      </c>
      <c r="I380" s="344" t="s">
        <v>4157</v>
      </c>
      <c r="J380" s="332" t="s">
        <v>323</v>
      </c>
      <c r="K380" s="332" t="s">
        <v>326</v>
      </c>
      <c r="L380" s="70" t="s">
        <v>4195</v>
      </c>
      <c r="M380" s="329" t="s">
        <v>29</v>
      </c>
      <c r="N380" s="203">
        <v>44147</v>
      </c>
      <c r="O380" s="203">
        <v>44166</v>
      </c>
      <c r="P380" s="203">
        <v>44895</v>
      </c>
      <c r="Q380" s="28">
        <v>480060</v>
      </c>
      <c r="R380" s="29">
        <v>0.45</v>
      </c>
      <c r="S380" s="28" t="s">
        <v>228</v>
      </c>
      <c r="T380" s="28">
        <v>216027</v>
      </c>
    </row>
    <row r="381" spans="2:20" s="1" customFormat="1" ht="90" customHeight="1" x14ac:dyDescent="0.2">
      <c r="B381" s="381"/>
      <c r="C381" s="382"/>
      <c r="D381" s="419"/>
      <c r="E381" s="399"/>
      <c r="F381" s="332" t="s">
        <v>4032</v>
      </c>
      <c r="G381" s="89" t="s">
        <v>4184</v>
      </c>
      <c r="H381" s="70" t="s">
        <v>4190</v>
      </c>
      <c r="I381" s="344" t="s">
        <v>4158</v>
      </c>
      <c r="J381" s="332" t="s">
        <v>323</v>
      </c>
      <c r="K381" s="332" t="s">
        <v>326</v>
      </c>
      <c r="L381" s="70" t="s">
        <v>4196</v>
      </c>
      <c r="M381" s="329" t="s">
        <v>13</v>
      </c>
      <c r="N381" s="203">
        <v>44147</v>
      </c>
      <c r="O381" s="203">
        <v>44211</v>
      </c>
      <c r="P381" s="203">
        <v>44940</v>
      </c>
      <c r="Q381" s="28">
        <v>409005</v>
      </c>
      <c r="R381" s="29">
        <v>0.45</v>
      </c>
      <c r="S381" s="28" t="s">
        <v>228</v>
      </c>
      <c r="T381" s="28">
        <v>184052.25</v>
      </c>
    </row>
    <row r="382" spans="2:20" s="1" customFormat="1" ht="107.25" customHeight="1" x14ac:dyDescent="0.2">
      <c r="B382" s="381"/>
      <c r="C382" s="382"/>
      <c r="D382" s="419"/>
      <c r="E382" s="399"/>
      <c r="F382" s="332" t="s">
        <v>4032</v>
      </c>
      <c r="G382" s="89" t="s">
        <v>4185</v>
      </c>
      <c r="H382" s="70" t="s">
        <v>4191</v>
      </c>
      <c r="I382" s="344" t="s">
        <v>4159</v>
      </c>
      <c r="J382" s="332" t="s">
        <v>323</v>
      </c>
      <c r="K382" s="332" t="s">
        <v>326</v>
      </c>
      <c r="L382" s="70" t="s">
        <v>4197</v>
      </c>
      <c r="M382" s="329" t="s">
        <v>13</v>
      </c>
      <c r="N382" s="203">
        <v>44147</v>
      </c>
      <c r="O382" s="203">
        <v>44197</v>
      </c>
      <c r="P382" s="203">
        <v>44926</v>
      </c>
      <c r="Q382" s="28">
        <v>132302.5</v>
      </c>
      <c r="R382" s="29">
        <v>0.45</v>
      </c>
      <c r="S382" s="28" t="s">
        <v>228</v>
      </c>
      <c r="T382" s="28">
        <v>59536.13</v>
      </c>
    </row>
    <row r="383" spans="2:20" s="1" customFormat="1" ht="131.25" customHeight="1" x14ac:dyDescent="0.2">
      <c r="B383" s="381"/>
      <c r="C383" s="382"/>
      <c r="D383" s="419"/>
      <c r="E383" s="399"/>
      <c r="F383" s="332" t="s">
        <v>4032</v>
      </c>
      <c r="G383" s="89" t="s">
        <v>4186</v>
      </c>
      <c r="H383" s="70" t="s">
        <v>4192</v>
      </c>
      <c r="I383" s="344" t="s">
        <v>4160</v>
      </c>
      <c r="J383" s="332" t="s">
        <v>323</v>
      </c>
      <c r="K383" s="332" t="s">
        <v>326</v>
      </c>
      <c r="L383" s="70" t="s">
        <v>4198</v>
      </c>
      <c r="M383" s="329" t="s">
        <v>4</v>
      </c>
      <c r="N383" s="203">
        <v>44147</v>
      </c>
      <c r="O383" s="203">
        <v>43991</v>
      </c>
      <c r="P383" s="203">
        <v>44720</v>
      </c>
      <c r="Q383" s="28">
        <v>138400</v>
      </c>
      <c r="R383" s="29">
        <v>0.45</v>
      </c>
      <c r="S383" s="28" t="s">
        <v>228</v>
      </c>
      <c r="T383" s="28">
        <v>62280</v>
      </c>
    </row>
    <row r="384" spans="2:20" s="1" customFormat="1" ht="131.25" customHeight="1" x14ac:dyDescent="0.2">
      <c r="B384" s="381"/>
      <c r="C384" s="382"/>
      <c r="D384" s="419"/>
      <c r="E384" s="399"/>
      <c r="F384" s="332" t="s">
        <v>4032</v>
      </c>
      <c r="G384" s="89" t="s">
        <v>4187</v>
      </c>
      <c r="H384" s="70" t="s">
        <v>4193</v>
      </c>
      <c r="I384" s="344" t="s">
        <v>4161</v>
      </c>
      <c r="J384" s="332" t="s">
        <v>323</v>
      </c>
      <c r="K384" s="332" t="s">
        <v>326</v>
      </c>
      <c r="L384" s="70" t="s">
        <v>4199</v>
      </c>
      <c r="M384" s="329" t="s">
        <v>4</v>
      </c>
      <c r="N384" s="203">
        <v>44147</v>
      </c>
      <c r="O384" s="203">
        <v>44240</v>
      </c>
      <c r="P384" s="203">
        <v>44969</v>
      </c>
      <c r="Q384" s="28">
        <v>219184</v>
      </c>
      <c r="R384" s="29">
        <v>0.45</v>
      </c>
      <c r="S384" s="28" t="s">
        <v>228</v>
      </c>
      <c r="T384" s="28">
        <v>98632.8</v>
      </c>
    </row>
    <row r="385" spans="2:20" s="1" customFormat="1" ht="131.25" customHeight="1" x14ac:dyDescent="0.2">
      <c r="B385" s="381"/>
      <c r="C385" s="382"/>
      <c r="D385" s="419"/>
      <c r="E385" s="399"/>
      <c r="F385" s="332" t="s">
        <v>4032</v>
      </c>
      <c r="G385" s="89" t="s">
        <v>4481</v>
      </c>
      <c r="H385" s="70" t="s">
        <v>4482</v>
      </c>
      <c r="I385" s="344" t="s">
        <v>4162</v>
      </c>
      <c r="J385" s="332" t="s">
        <v>323</v>
      </c>
      <c r="K385" s="332" t="s">
        <v>326</v>
      </c>
      <c r="L385" s="70" t="s">
        <v>4483</v>
      </c>
      <c r="M385" s="329" t="s">
        <v>13</v>
      </c>
      <c r="N385" s="203">
        <v>44147</v>
      </c>
      <c r="O385" s="203">
        <v>44240</v>
      </c>
      <c r="P385" s="203">
        <v>44969</v>
      </c>
      <c r="Q385" s="28">
        <v>336526</v>
      </c>
      <c r="R385" s="29">
        <v>0.45</v>
      </c>
      <c r="S385" s="28" t="s">
        <v>228</v>
      </c>
      <c r="T385" s="28">
        <v>151436.70000000001</v>
      </c>
    </row>
    <row r="386" spans="2:20" s="1" customFormat="1" ht="90" customHeight="1" x14ac:dyDescent="0.2">
      <c r="B386" s="381"/>
      <c r="C386" s="382"/>
      <c r="D386" s="419"/>
      <c r="E386" s="399"/>
      <c r="F386" s="332" t="s">
        <v>4032</v>
      </c>
      <c r="G386" s="89" t="s">
        <v>5222</v>
      </c>
      <c r="H386" s="70" t="s">
        <v>5223</v>
      </c>
      <c r="I386" s="344" t="s">
        <v>5219</v>
      </c>
      <c r="J386" s="332" t="s">
        <v>323</v>
      </c>
      <c r="K386" s="332" t="s">
        <v>326</v>
      </c>
      <c r="L386" s="70" t="s">
        <v>5224</v>
      </c>
      <c r="M386" s="329" t="s">
        <v>29</v>
      </c>
      <c r="N386" s="203">
        <v>44322</v>
      </c>
      <c r="O386" s="203">
        <v>44398</v>
      </c>
      <c r="P386" s="203">
        <v>45107</v>
      </c>
      <c r="Q386" s="28">
        <v>217460</v>
      </c>
      <c r="R386" s="29">
        <v>0.45</v>
      </c>
      <c r="S386" s="28" t="s">
        <v>228</v>
      </c>
      <c r="T386" s="28">
        <v>97857</v>
      </c>
    </row>
    <row r="387" spans="2:20" s="1" customFormat="1" ht="149.25" customHeight="1" x14ac:dyDescent="0.2">
      <c r="B387" s="381"/>
      <c r="C387" s="382"/>
      <c r="D387" s="419"/>
      <c r="E387" s="399"/>
      <c r="F387" s="332" t="s">
        <v>4032</v>
      </c>
      <c r="G387" s="89" t="s">
        <v>2028</v>
      </c>
      <c r="H387" s="70" t="s">
        <v>4096</v>
      </c>
      <c r="I387" s="344" t="s">
        <v>4030</v>
      </c>
      <c r="J387" s="332" t="s">
        <v>323</v>
      </c>
      <c r="K387" s="332" t="s">
        <v>326</v>
      </c>
      <c r="L387" s="70" t="s">
        <v>4041</v>
      </c>
      <c r="M387" s="329" t="s">
        <v>13</v>
      </c>
      <c r="N387" s="203">
        <v>44126</v>
      </c>
      <c r="O387" s="203">
        <v>44287</v>
      </c>
      <c r="P387" s="203">
        <v>45016</v>
      </c>
      <c r="Q387" s="28">
        <v>197810</v>
      </c>
      <c r="R387" s="29">
        <v>0.45</v>
      </c>
      <c r="S387" s="28" t="s">
        <v>228</v>
      </c>
      <c r="T387" s="28">
        <v>89014.5</v>
      </c>
    </row>
    <row r="388" spans="2:20" s="1" customFormat="1" ht="149.25" customHeight="1" x14ac:dyDescent="0.2">
      <c r="B388" s="381"/>
      <c r="C388" s="382"/>
      <c r="D388" s="419"/>
      <c r="E388" s="399"/>
      <c r="F388" s="339" t="s">
        <v>4032</v>
      </c>
      <c r="G388" s="90" t="s">
        <v>4200</v>
      </c>
      <c r="H388" s="42" t="s">
        <v>4204</v>
      </c>
      <c r="I388" s="343" t="s">
        <v>4163</v>
      </c>
      <c r="J388" s="332" t="s">
        <v>323</v>
      </c>
      <c r="K388" s="332" t="s">
        <v>326</v>
      </c>
      <c r="L388" s="42" t="s">
        <v>4208</v>
      </c>
      <c r="M388" s="315" t="s">
        <v>13</v>
      </c>
      <c r="N388" s="204">
        <v>44147</v>
      </c>
      <c r="O388" s="204">
        <v>44105</v>
      </c>
      <c r="P388" s="204">
        <v>44834</v>
      </c>
      <c r="Q388" s="40">
        <v>808680</v>
      </c>
      <c r="R388" s="41">
        <v>0.4002</v>
      </c>
      <c r="S388" s="40" t="s">
        <v>228</v>
      </c>
      <c r="T388" s="40">
        <v>323617.25</v>
      </c>
    </row>
    <row r="389" spans="2:20" s="1" customFormat="1" ht="149.25" customHeight="1" x14ac:dyDescent="0.2">
      <c r="B389" s="381"/>
      <c r="C389" s="382"/>
      <c r="D389" s="419"/>
      <c r="E389" s="399"/>
      <c r="F389" s="339" t="s">
        <v>4032</v>
      </c>
      <c r="G389" s="90" t="s">
        <v>4201</v>
      </c>
      <c r="H389" s="42" t="s">
        <v>4205</v>
      </c>
      <c r="I389" s="343" t="s">
        <v>4164</v>
      </c>
      <c r="J389" s="332" t="s">
        <v>323</v>
      </c>
      <c r="K389" s="332" t="s">
        <v>326</v>
      </c>
      <c r="L389" s="42" t="s">
        <v>4209</v>
      </c>
      <c r="M389" s="315" t="s">
        <v>29</v>
      </c>
      <c r="N389" s="204">
        <v>44147</v>
      </c>
      <c r="O389" s="204">
        <v>44197</v>
      </c>
      <c r="P389" s="204">
        <v>44926</v>
      </c>
      <c r="Q389" s="40">
        <v>372000</v>
      </c>
      <c r="R389" s="41">
        <v>0.45</v>
      </c>
      <c r="S389" s="40" t="s">
        <v>228</v>
      </c>
      <c r="T389" s="40">
        <v>167400</v>
      </c>
    </row>
    <row r="390" spans="2:20" s="1" customFormat="1" ht="149.25" customHeight="1" x14ac:dyDescent="0.2">
      <c r="B390" s="381"/>
      <c r="C390" s="382"/>
      <c r="D390" s="419"/>
      <c r="E390" s="399"/>
      <c r="F390" s="339" t="s">
        <v>4032</v>
      </c>
      <c r="G390" s="90" t="s">
        <v>4202</v>
      </c>
      <c r="H390" s="42" t="s">
        <v>4206</v>
      </c>
      <c r="I390" s="343" t="s">
        <v>4165</v>
      </c>
      <c r="J390" s="332" t="s">
        <v>323</v>
      </c>
      <c r="K390" s="332" t="s">
        <v>326</v>
      </c>
      <c r="L390" s="42" t="s">
        <v>4210</v>
      </c>
      <c r="M390" s="315" t="s">
        <v>16</v>
      </c>
      <c r="N390" s="204">
        <v>44147</v>
      </c>
      <c r="O390" s="204">
        <v>44166</v>
      </c>
      <c r="P390" s="204">
        <v>44895</v>
      </c>
      <c r="Q390" s="40">
        <v>209506.93</v>
      </c>
      <c r="R390" s="41">
        <v>0.45</v>
      </c>
      <c r="S390" s="40" t="s">
        <v>228</v>
      </c>
      <c r="T390" s="40">
        <v>94278.12</v>
      </c>
    </row>
    <row r="391" spans="2:20" s="1" customFormat="1" ht="149.25" customHeight="1" x14ac:dyDescent="0.2">
      <c r="B391" s="381"/>
      <c r="C391" s="382"/>
      <c r="D391" s="419"/>
      <c r="E391" s="399"/>
      <c r="F391" s="339" t="s">
        <v>4032</v>
      </c>
      <c r="G391" s="90" t="s">
        <v>4203</v>
      </c>
      <c r="H391" s="42" t="s">
        <v>4207</v>
      </c>
      <c r="I391" s="343" t="s">
        <v>4166</v>
      </c>
      <c r="J391" s="339" t="s">
        <v>323</v>
      </c>
      <c r="K391" s="339" t="s">
        <v>326</v>
      </c>
      <c r="L391" s="42" t="s">
        <v>4211</v>
      </c>
      <c r="M391" s="315" t="s">
        <v>22</v>
      </c>
      <c r="N391" s="204">
        <v>44147</v>
      </c>
      <c r="O391" s="204">
        <v>44089</v>
      </c>
      <c r="P391" s="204">
        <v>44818</v>
      </c>
      <c r="Q391" s="40">
        <v>1580745.32</v>
      </c>
      <c r="R391" s="41">
        <v>0.31630000000000003</v>
      </c>
      <c r="S391" s="40" t="s">
        <v>228</v>
      </c>
      <c r="T391" s="40">
        <v>500000</v>
      </c>
    </row>
    <row r="392" spans="2:20" s="1" customFormat="1" ht="149.25" customHeight="1" x14ac:dyDescent="0.2">
      <c r="B392" s="381"/>
      <c r="C392" s="382"/>
      <c r="D392" s="419"/>
      <c r="E392" s="399"/>
      <c r="F392" s="332" t="s">
        <v>4032</v>
      </c>
      <c r="G392" s="89" t="s">
        <v>3474</v>
      </c>
      <c r="H392" s="70" t="s">
        <v>4034</v>
      </c>
      <c r="I392" s="344" t="s">
        <v>4031</v>
      </c>
      <c r="J392" s="332" t="s">
        <v>323</v>
      </c>
      <c r="K392" s="332" t="s">
        <v>326</v>
      </c>
      <c r="L392" s="70" t="s">
        <v>4042</v>
      </c>
      <c r="M392" s="329" t="s">
        <v>22</v>
      </c>
      <c r="N392" s="203">
        <v>44126</v>
      </c>
      <c r="O392" s="203">
        <v>44119</v>
      </c>
      <c r="P392" s="203">
        <v>44848</v>
      </c>
      <c r="Q392" s="28">
        <v>372450</v>
      </c>
      <c r="R392" s="29">
        <v>0.45</v>
      </c>
      <c r="S392" s="28" t="s">
        <v>228</v>
      </c>
      <c r="T392" s="28">
        <v>167602.5</v>
      </c>
    </row>
    <row r="393" spans="2:20" s="1" customFormat="1" ht="149.25" customHeight="1" x14ac:dyDescent="0.2">
      <c r="B393" s="381"/>
      <c r="C393" s="382"/>
      <c r="D393" s="419"/>
      <c r="E393" s="399"/>
      <c r="F393" s="332" t="s">
        <v>4297</v>
      </c>
      <c r="G393" s="89" t="s">
        <v>4484</v>
      </c>
      <c r="H393" s="70" t="s">
        <v>4491</v>
      </c>
      <c r="I393" s="344" t="s">
        <v>4290</v>
      </c>
      <c r="J393" s="332" t="s">
        <v>323</v>
      </c>
      <c r="K393" s="332" t="s">
        <v>326</v>
      </c>
      <c r="L393" s="70" t="s">
        <v>4498</v>
      </c>
      <c r="M393" s="329" t="s">
        <v>13</v>
      </c>
      <c r="N393" s="203">
        <v>44161</v>
      </c>
      <c r="O393" s="203">
        <v>44215</v>
      </c>
      <c r="P393" s="203">
        <v>44579</v>
      </c>
      <c r="Q393" s="28">
        <v>13333</v>
      </c>
      <c r="R393" s="29">
        <v>0.45</v>
      </c>
      <c r="S393" s="28" t="s">
        <v>228</v>
      </c>
      <c r="T393" s="28">
        <v>9999.75</v>
      </c>
    </row>
    <row r="394" spans="2:20" s="22" customFormat="1" ht="149.25" customHeight="1" x14ac:dyDescent="0.2">
      <c r="B394" s="381"/>
      <c r="C394" s="382"/>
      <c r="D394" s="419"/>
      <c r="E394" s="399"/>
      <c r="F394" s="332" t="s">
        <v>4811</v>
      </c>
      <c r="G394" s="89" t="s">
        <v>4812</v>
      </c>
      <c r="H394" s="70" t="s">
        <v>4813</v>
      </c>
      <c r="I394" s="344" t="s">
        <v>4810</v>
      </c>
      <c r="J394" s="332" t="s">
        <v>323</v>
      </c>
      <c r="K394" s="332" t="s">
        <v>326</v>
      </c>
      <c r="L394" s="70" t="s">
        <v>4814</v>
      </c>
      <c r="M394" s="329" t="s">
        <v>13</v>
      </c>
      <c r="N394" s="203">
        <v>44167</v>
      </c>
      <c r="O394" s="203">
        <v>44197</v>
      </c>
      <c r="P394" s="203">
        <v>44926</v>
      </c>
      <c r="Q394" s="28">
        <v>502646.67</v>
      </c>
      <c r="R394" s="29">
        <v>0.7</v>
      </c>
      <c r="S394" s="28" t="s">
        <v>228</v>
      </c>
      <c r="T394" s="28">
        <v>351852.67</v>
      </c>
    </row>
    <row r="395" spans="2:20" s="22" customFormat="1" ht="149.25" customHeight="1" x14ac:dyDescent="0.2">
      <c r="B395" s="381"/>
      <c r="C395" s="382"/>
      <c r="D395" s="419"/>
      <c r="E395" s="399"/>
      <c r="F395" s="332" t="s">
        <v>4297</v>
      </c>
      <c r="G395" s="89" t="s">
        <v>4549</v>
      </c>
      <c r="H395" s="70" t="s">
        <v>5315</v>
      </c>
      <c r="I395" s="344" t="s">
        <v>5314</v>
      </c>
      <c r="J395" s="332" t="s">
        <v>323</v>
      </c>
      <c r="K395" s="332" t="s">
        <v>326</v>
      </c>
      <c r="L395" s="70" t="s">
        <v>5316</v>
      </c>
      <c r="M395" s="329" t="s">
        <v>15</v>
      </c>
      <c r="N395" s="203">
        <v>44354</v>
      </c>
      <c r="O395" s="203">
        <v>44399</v>
      </c>
      <c r="P395" s="203">
        <v>44763</v>
      </c>
      <c r="Q395" s="28">
        <v>13333</v>
      </c>
      <c r="R395" s="29">
        <v>0.75</v>
      </c>
      <c r="S395" s="28" t="s">
        <v>228</v>
      </c>
      <c r="T395" s="28">
        <v>9999.75</v>
      </c>
    </row>
    <row r="396" spans="2:20" s="1" customFormat="1" ht="149.25" customHeight="1" x14ac:dyDescent="0.2">
      <c r="B396" s="381"/>
      <c r="C396" s="382"/>
      <c r="D396" s="419"/>
      <c r="E396" s="399"/>
      <c r="F396" s="332" t="s">
        <v>4297</v>
      </c>
      <c r="G396" s="89" t="s">
        <v>4485</v>
      </c>
      <c r="H396" s="70" t="s">
        <v>4492</v>
      </c>
      <c r="I396" s="344" t="s">
        <v>4291</v>
      </c>
      <c r="J396" s="332" t="s">
        <v>323</v>
      </c>
      <c r="K396" s="332" t="s">
        <v>326</v>
      </c>
      <c r="L396" s="70" t="s">
        <v>4499</v>
      </c>
      <c r="M396" s="329" t="s">
        <v>19</v>
      </c>
      <c r="N396" s="203">
        <v>44161</v>
      </c>
      <c r="O396" s="203">
        <v>44215</v>
      </c>
      <c r="P396" s="203">
        <v>44579</v>
      </c>
      <c r="Q396" s="28">
        <v>13333</v>
      </c>
      <c r="R396" s="29">
        <v>0.45</v>
      </c>
      <c r="S396" s="28" t="s">
        <v>228</v>
      </c>
      <c r="T396" s="28">
        <v>9999.75</v>
      </c>
    </row>
    <row r="397" spans="2:20" s="1" customFormat="1" ht="149.25" customHeight="1" x14ac:dyDescent="0.2">
      <c r="B397" s="381"/>
      <c r="C397" s="382"/>
      <c r="D397" s="419"/>
      <c r="E397" s="399"/>
      <c r="F397" s="332" t="s">
        <v>4297</v>
      </c>
      <c r="G397" s="89" t="s">
        <v>4486</v>
      </c>
      <c r="H397" s="70" t="s">
        <v>4493</v>
      </c>
      <c r="I397" s="344" t="s">
        <v>4292</v>
      </c>
      <c r="J397" s="332" t="s">
        <v>323</v>
      </c>
      <c r="K397" s="332" t="s">
        <v>326</v>
      </c>
      <c r="L397" s="70" t="s">
        <v>4500</v>
      </c>
      <c r="M397" s="329" t="s">
        <v>15</v>
      </c>
      <c r="N397" s="203">
        <v>44161</v>
      </c>
      <c r="O397" s="203">
        <v>44210</v>
      </c>
      <c r="P397" s="203">
        <v>44574</v>
      </c>
      <c r="Q397" s="28">
        <v>13333</v>
      </c>
      <c r="R397" s="29">
        <v>0.45</v>
      </c>
      <c r="S397" s="28" t="s">
        <v>228</v>
      </c>
      <c r="T397" s="28">
        <v>9999.75</v>
      </c>
    </row>
    <row r="398" spans="2:20" s="1" customFormat="1" ht="149.25" customHeight="1" x14ac:dyDescent="0.2">
      <c r="B398" s="381"/>
      <c r="C398" s="382"/>
      <c r="D398" s="419"/>
      <c r="E398" s="399"/>
      <c r="F398" s="332" t="s">
        <v>4297</v>
      </c>
      <c r="G398" s="89" t="s">
        <v>4487</v>
      </c>
      <c r="H398" s="70" t="s">
        <v>4494</v>
      </c>
      <c r="I398" s="344" t="s">
        <v>4293</v>
      </c>
      <c r="J398" s="332" t="s">
        <v>323</v>
      </c>
      <c r="K398" s="332" t="s">
        <v>326</v>
      </c>
      <c r="L398" s="70" t="s">
        <v>4501</v>
      </c>
      <c r="M398" s="329" t="s">
        <v>4</v>
      </c>
      <c r="N398" s="203">
        <v>44161</v>
      </c>
      <c r="O398" s="203">
        <v>44212</v>
      </c>
      <c r="P398" s="203">
        <v>44576</v>
      </c>
      <c r="Q398" s="28">
        <v>13330</v>
      </c>
      <c r="R398" s="29">
        <v>0.45</v>
      </c>
      <c r="S398" s="28" t="s">
        <v>228</v>
      </c>
      <c r="T398" s="28">
        <v>9997.5</v>
      </c>
    </row>
    <row r="399" spans="2:20" s="1" customFormat="1" ht="149.25" customHeight="1" x14ac:dyDescent="0.2">
      <c r="B399" s="381"/>
      <c r="C399" s="382"/>
      <c r="D399" s="419"/>
      <c r="E399" s="399"/>
      <c r="F399" s="332" t="s">
        <v>4297</v>
      </c>
      <c r="G399" s="89" t="s">
        <v>4488</v>
      </c>
      <c r="H399" s="70" t="s">
        <v>4495</v>
      </c>
      <c r="I399" s="344" t="s">
        <v>4294</v>
      </c>
      <c r="J399" s="332" t="s">
        <v>323</v>
      </c>
      <c r="K399" s="332" t="s">
        <v>326</v>
      </c>
      <c r="L399" s="70" t="s">
        <v>4502</v>
      </c>
      <c r="M399" s="329" t="s">
        <v>13</v>
      </c>
      <c r="N399" s="203">
        <v>44161</v>
      </c>
      <c r="O399" s="203">
        <v>44215</v>
      </c>
      <c r="P399" s="203">
        <v>44579</v>
      </c>
      <c r="Q399" s="28">
        <v>13330</v>
      </c>
      <c r="R399" s="29">
        <v>0.45</v>
      </c>
      <c r="S399" s="28" t="s">
        <v>228</v>
      </c>
      <c r="T399" s="28">
        <v>9997.5</v>
      </c>
    </row>
    <row r="400" spans="2:20" s="1" customFormat="1" ht="149.25" customHeight="1" x14ac:dyDescent="0.2">
      <c r="B400" s="381"/>
      <c r="C400" s="382"/>
      <c r="D400" s="419"/>
      <c r="E400" s="399"/>
      <c r="F400" s="332" t="s">
        <v>4297</v>
      </c>
      <c r="G400" s="89" t="s">
        <v>4489</v>
      </c>
      <c r="H400" s="70" t="s">
        <v>4496</v>
      </c>
      <c r="I400" s="344" t="s">
        <v>4295</v>
      </c>
      <c r="J400" s="332" t="s">
        <v>323</v>
      </c>
      <c r="K400" s="332" t="s">
        <v>326</v>
      </c>
      <c r="L400" s="70" t="s">
        <v>4503</v>
      </c>
      <c r="M400" s="329" t="s">
        <v>55</v>
      </c>
      <c r="N400" s="203">
        <v>44161</v>
      </c>
      <c r="O400" s="203">
        <v>44215</v>
      </c>
      <c r="P400" s="203">
        <v>44579</v>
      </c>
      <c r="Q400" s="28">
        <v>13330</v>
      </c>
      <c r="R400" s="29">
        <v>0.45</v>
      </c>
      <c r="S400" s="28" t="s">
        <v>228</v>
      </c>
      <c r="T400" s="28">
        <v>9997.5</v>
      </c>
    </row>
    <row r="401" spans="2:20" s="1" customFormat="1" ht="149.25" customHeight="1" x14ac:dyDescent="0.2">
      <c r="B401" s="381"/>
      <c r="C401" s="382"/>
      <c r="D401" s="419"/>
      <c r="E401" s="399"/>
      <c r="F401" s="339" t="s">
        <v>4297</v>
      </c>
      <c r="G401" s="90" t="s">
        <v>4490</v>
      </c>
      <c r="H401" s="42" t="s">
        <v>4497</v>
      </c>
      <c r="I401" s="343" t="s">
        <v>4296</v>
      </c>
      <c r="J401" s="339" t="s">
        <v>323</v>
      </c>
      <c r="K401" s="339" t="s">
        <v>326</v>
      </c>
      <c r="L401" s="42" t="s">
        <v>4504</v>
      </c>
      <c r="M401" s="315" t="s">
        <v>55</v>
      </c>
      <c r="N401" s="204">
        <v>44161</v>
      </c>
      <c r="O401" s="204">
        <v>44211</v>
      </c>
      <c r="P401" s="204">
        <v>44575</v>
      </c>
      <c r="Q401" s="40">
        <v>13330</v>
      </c>
      <c r="R401" s="41">
        <v>0.45</v>
      </c>
      <c r="S401" s="40" t="s">
        <v>228</v>
      </c>
      <c r="T401" s="40">
        <v>9997.5</v>
      </c>
    </row>
    <row r="402" spans="2:20" s="1" customFormat="1" ht="149.25" customHeight="1" x14ac:dyDescent="0.2">
      <c r="B402" s="381"/>
      <c r="C402" s="382"/>
      <c r="D402" s="419"/>
      <c r="E402" s="399"/>
      <c r="F402" s="332" t="s">
        <v>4297</v>
      </c>
      <c r="G402" s="89" t="s">
        <v>4559</v>
      </c>
      <c r="H402" s="70" t="s">
        <v>4561</v>
      </c>
      <c r="I402" s="344" t="s">
        <v>4557</v>
      </c>
      <c r="J402" s="332" t="s">
        <v>323</v>
      </c>
      <c r="K402" s="332" t="s">
        <v>326</v>
      </c>
      <c r="L402" s="70" t="s">
        <v>4563</v>
      </c>
      <c r="M402" s="329" t="s">
        <v>22</v>
      </c>
      <c r="N402" s="203">
        <v>44224</v>
      </c>
      <c r="O402" s="203">
        <v>44266</v>
      </c>
      <c r="P402" s="203">
        <v>44630</v>
      </c>
      <c r="Q402" s="28">
        <v>13330</v>
      </c>
      <c r="R402" s="29">
        <v>0.75</v>
      </c>
      <c r="S402" s="28" t="s">
        <v>228</v>
      </c>
      <c r="T402" s="28">
        <v>9997.5</v>
      </c>
    </row>
    <row r="403" spans="2:20" s="1" customFormat="1" ht="149.25" customHeight="1" x14ac:dyDescent="0.2">
      <c r="B403" s="381"/>
      <c r="C403" s="382"/>
      <c r="D403" s="419"/>
      <c r="E403" s="399"/>
      <c r="F403" s="339" t="s">
        <v>5379</v>
      </c>
      <c r="G403" s="90" t="s">
        <v>5380</v>
      </c>
      <c r="H403" s="42" t="s">
        <v>5382</v>
      </c>
      <c r="I403" s="343" t="s">
        <v>5377</v>
      </c>
      <c r="J403" s="339" t="s">
        <v>323</v>
      </c>
      <c r="K403" s="339" t="s">
        <v>326</v>
      </c>
      <c r="L403" s="42" t="s">
        <v>5384</v>
      </c>
      <c r="M403" s="315" t="s">
        <v>22</v>
      </c>
      <c r="N403" s="204">
        <v>44391</v>
      </c>
      <c r="O403" s="204">
        <v>44317</v>
      </c>
      <c r="P403" s="204">
        <v>45046</v>
      </c>
      <c r="Q403" s="40">
        <v>679768.56</v>
      </c>
      <c r="R403" s="41">
        <v>0.7</v>
      </c>
      <c r="S403" s="40" t="s">
        <v>228</v>
      </c>
      <c r="T403" s="40">
        <v>475838</v>
      </c>
    </row>
    <row r="404" spans="2:20" s="1" customFormat="1" ht="149.25" customHeight="1" x14ac:dyDescent="0.2">
      <c r="B404" s="381"/>
      <c r="C404" s="382"/>
      <c r="D404" s="419"/>
      <c r="E404" s="399"/>
      <c r="F404" s="339" t="s">
        <v>5379</v>
      </c>
      <c r="G404" s="90" t="s">
        <v>5381</v>
      </c>
      <c r="H404" s="42" t="s">
        <v>5383</v>
      </c>
      <c r="I404" s="343" t="s">
        <v>5378</v>
      </c>
      <c r="J404" s="339" t="s">
        <v>323</v>
      </c>
      <c r="K404" s="339" t="s">
        <v>326</v>
      </c>
      <c r="L404" s="42" t="s">
        <v>5385</v>
      </c>
      <c r="M404" s="315" t="s">
        <v>13</v>
      </c>
      <c r="N404" s="204">
        <v>44424</v>
      </c>
      <c r="O404" s="204">
        <v>44348</v>
      </c>
      <c r="P404" s="204">
        <v>44895</v>
      </c>
      <c r="Q404" s="40">
        <v>200877.76</v>
      </c>
      <c r="R404" s="41">
        <v>0.7</v>
      </c>
      <c r="S404" s="40" t="s">
        <v>228</v>
      </c>
      <c r="T404" s="40">
        <v>140614.43</v>
      </c>
    </row>
    <row r="405" spans="2:20" s="1" customFormat="1" ht="149.25" customHeight="1" x14ac:dyDescent="0.2">
      <c r="B405" s="381"/>
      <c r="C405" s="382"/>
      <c r="D405" s="419"/>
      <c r="E405" s="399"/>
      <c r="F405" s="339" t="s">
        <v>4297</v>
      </c>
      <c r="G405" s="90" t="s">
        <v>4598</v>
      </c>
      <c r="H405" s="42" t="s">
        <v>4670</v>
      </c>
      <c r="I405" s="343" t="s">
        <v>4666</v>
      </c>
      <c r="J405" s="339" t="s">
        <v>323</v>
      </c>
      <c r="K405" s="339" t="s">
        <v>326</v>
      </c>
      <c r="L405" s="42" t="s">
        <v>4757</v>
      </c>
      <c r="M405" s="315" t="s">
        <v>13</v>
      </c>
      <c r="N405" s="204">
        <v>44251</v>
      </c>
      <c r="O405" s="204">
        <v>44299</v>
      </c>
      <c r="P405" s="204">
        <v>44663</v>
      </c>
      <c r="Q405" s="40">
        <v>13330</v>
      </c>
      <c r="R405" s="41">
        <v>0.75</v>
      </c>
      <c r="S405" s="40" t="s">
        <v>228</v>
      </c>
      <c r="T405" s="40">
        <v>9997.5</v>
      </c>
    </row>
    <row r="406" spans="2:20" s="1" customFormat="1" ht="149.25" customHeight="1" x14ac:dyDescent="0.2">
      <c r="B406" s="381"/>
      <c r="C406" s="382"/>
      <c r="D406" s="419"/>
      <c r="E406" s="399"/>
      <c r="F406" s="339" t="s">
        <v>4297</v>
      </c>
      <c r="G406" s="90" t="s">
        <v>4599</v>
      </c>
      <c r="H406" s="42" t="s">
        <v>4671</v>
      </c>
      <c r="I406" s="343" t="s">
        <v>4667</v>
      </c>
      <c r="J406" s="339" t="s">
        <v>323</v>
      </c>
      <c r="K406" s="339" t="s">
        <v>326</v>
      </c>
      <c r="L406" s="42" t="s">
        <v>4758</v>
      </c>
      <c r="M406" s="315" t="s">
        <v>19</v>
      </c>
      <c r="N406" s="204">
        <v>44251</v>
      </c>
      <c r="O406" s="204">
        <v>44295</v>
      </c>
      <c r="P406" s="204">
        <v>44659</v>
      </c>
      <c r="Q406" s="40">
        <v>13330</v>
      </c>
      <c r="R406" s="41">
        <v>0.75</v>
      </c>
      <c r="S406" s="40" t="s">
        <v>228</v>
      </c>
      <c r="T406" s="40">
        <v>9997.5</v>
      </c>
    </row>
    <row r="407" spans="2:20" s="1" customFormat="1" ht="149.25" customHeight="1" x14ac:dyDescent="0.2">
      <c r="B407" s="381"/>
      <c r="C407" s="382"/>
      <c r="D407" s="419"/>
      <c r="E407" s="399"/>
      <c r="F407" s="339" t="s">
        <v>4297</v>
      </c>
      <c r="G407" s="90" t="s">
        <v>4669</v>
      </c>
      <c r="H407" s="42" t="s">
        <v>4672</v>
      </c>
      <c r="I407" s="343" t="s">
        <v>4668</v>
      </c>
      <c r="J407" s="339" t="s">
        <v>323</v>
      </c>
      <c r="K407" s="339" t="s">
        <v>326</v>
      </c>
      <c r="L407" s="42" t="s">
        <v>4759</v>
      </c>
      <c r="M407" s="315" t="s">
        <v>13</v>
      </c>
      <c r="N407" s="204">
        <v>44251</v>
      </c>
      <c r="O407" s="204">
        <v>44296</v>
      </c>
      <c r="P407" s="204">
        <v>44660</v>
      </c>
      <c r="Q407" s="40">
        <v>13330</v>
      </c>
      <c r="R407" s="41">
        <v>0.75</v>
      </c>
      <c r="S407" s="40" t="s">
        <v>228</v>
      </c>
      <c r="T407" s="40">
        <v>9997.5</v>
      </c>
    </row>
    <row r="408" spans="2:20" s="1" customFormat="1" ht="149.25" customHeight="1" thickBot="1" x14ac:dyDescent="0.25">
      <c r="B408" s="381"/>
      <c r="C408" s="382"/>
      <c r="D408" s="419"/>
      <c r="E408" s="400"/>
      <c r="F408" s="339" t="s">
        <v>4297</v>
      </c>
      <c r="G408" s="90" t="s">
        <v>4560</v>
      </c>
      <c r="H408" s="42" t="s">
        <v>4562</v>
      </c>
      <c r="I408" s="343" t="s">
        <v>4558</v>
      </c>
      <c r="J408" s="339" t="s">
        <v>323</v>
      </c>
      <c r="K408" s="339" t="s">
        <v>326</v>
      </c>
      <c r="L408" s="42" t="s">
        <v>4564</v>
      </c>
      <c r="M408" s="315" t="s">
        <v>19</v>
      </c>
      <c r="N408" s="204">
        <v>44224</v>
      </c>
      <c r="O408" s="204">
        <v>44267</v>
      </c>
      <c r="P408" s="204">
        <v>44631</v>
      </c>
      <c r="Q408" s="40">
        <v>13320</v>
      </c>
      <c r="R408" s="41">
        <v>0.75</v>
      </c>
      <c r="S408" s="40" t="s">
        <v>228</v>
      </c>
      <c r="T408" s="40">
        <v>9990</v>
      </c>
    </row>
    <row r="409" spans="2:20" s="1" customFormat="1" ht="46.5" customHeight="1" thickBot="1" x14ac:dyDescent="0.25">
      <c r="B409" s="381"/>
      <c r="C409" s="382"/>
      <c r="D409" s="419"/>
      <c r="E409" s="421" t="s">
        <v>326</v>
      </c>
      <c r="F409" s="403"/>
      <c r="G409" s="403"/>
      <c r="H409" s="403"/>
      <c r="I409" s="403"/>
      <c r="J409" s="422"/>
      <c r="K409" s="319">
        <f>COUNTA(K220:K408)</f>
        <v>189</v>
      </c>
      <c r="L409" s="402"/>
      <c r="M409" s="403"/>
      <c r="N409" s="403"/>
      <c r="O409" s="403"/>
      <c r="P409" s="403"/>
      <c r="Q409" s="325">
        <f>SUM(Q220:Q408)</f>
        <v>41472962.660000004</v>
      </c>
      <c r="R409" s="393"/>
      <c r="S409" s="394"/>
      <c r="T409" s="334">
        <f>SUM(T220:T408)</f>
        <v>20360456.180000003</v>
      </c>
    </row>
    <row r="410" spans="2:20" s="124" customFormat="1" ht="101.25" customHeight="1" x14ac:dyDescent="0.2">
      <c r="B410" s="381"/>
      <c r="C410" s="382"/>
      <c r="D410" s="419"/>
      <c r="E410" s="398" t="s">
        <v>180</v>
      </c>
      <c r="F410" s="338" t="s">
        <v>1458</v>
      </c>
      <c r="G410" s="209" t="s">
        <v>1878</v>
      </c>
      <c r="H410" s="75" t="s">
        <v>156</v>
      </c>
      <c r="I410" s="127" t="s">
        <v>155</v>
      </c>
      <c r="J410" s="338" t="s">
        <v>323</v>
      </c>
      <c r="K410" s="338" t="s">
        <v>324</v>
      </c>
      <c r="L410" s="163" t="s">
        <v>156</v>
      </c>
      <c r="M410" s="328" t="s">
        <v>1</v>
      </c>
      <c r="N410" s="202">
        <v>42226</v>
      </c>
      <c r="O410" s="202">
        <v>42309</v>
      </c>
      <c r="P410" s="202">
        <v>42735</v>
      </c>
      <c r="Q410" s="26">
        <v>2027814.17</v>
      </c>
      <c r="R410" s="27">
        <v>0.63</v>
      </c>
      <c r="S410" s="26" t="s">
        <v>228</v>
      </c>
      <c r="T410" s="26">
        <v>1282005.93</v>
      </c>
    </row>
    <row r="411" spans="2:20" s="124" customFormat="1" ht="96.75" customHeight="1" x14ac:dyDescent="0.2">
      <c r="B411" s="381"/>
      <c r="C411" s="382"/>
      <c r="D411" s="419"/>
      <c r="E411" s="399"/>
      <c r="F411" s="332" t="s">
        <v>1458</v>
      </c>
      <c r="G411" s="89" t="s">
        <v>1879</v>
      </c>
      <c r="H411" s="72" t="s">
        <v>170</v>
      </c>
      <c r="I411" s="344" t="s">
        <v>169</v>
      </c>
      <c r="J411" s="332" t="s">
        <v>323</v>
      </c>
      <c r="K411" s="332" t="s">
        <v>324</v>
      </c>
      <c r="L411" s="70" t="s">
        <v>170</v>
      </c>
      <c r="M411" s="329" t="s">
        <v>22</v>
      </c>
      <c r="N411" s="203">
        <v>42226</v>
      </c>
      <c r="O411" s="203">
        <v>42309</v>
      </c>
      <c r="P411" s="203">
        <v>42768</v>
      </c>
      <c r="Q411" s="28">
        <v>494725.34</v>
      </c>
      <c r="R411" s="29">
        <v>0.72</v>
      </c>
      <c r="S411" s="28" t="s">
        <v>228</v>
      </c>
      <c r="T411" s="28">
        <v>354822.35</v>
      </c>
    </row>
    <row r="412" spans="2:20" s="124" customFormat="1" ht="83.25" customHeight="1" x14ac:dyDescent="0.2">
      <c r="B412" s="381"/>
      <c r="C412" s="382"/>
      <c r="D412" s="419"/>
      <c r="E412" s="399"/>
      <c r="F412" s="332" t="s">
        <v>1459</v>
      </c>
      <c r="G412" s="89" t="s">
        <v>1999</v>
      </c>
      <c r="H412" s="72" t="s">
        <v>149</v>
      </c>
      <c r="I412" s="344" t="s">
        <v>148</v>
      </c>
      <c r="J412" s="332" t="s">
        <v>323</v>
      </c>
      <c r="K412" s="332" t="s">
        <v>324</v>
      </c>
      <c r="L412" s="70" t="s">
        <v>149</v>
      </c>
      <c r="M412" s="329" t="s">
        <v>29</v>
      </c>
      <c r="N412" s="203">
        <v>42249</v>
      </c>
      <c r="O412" s="203">
        <v>42248</v>
      </c>
      <c r="P412" s="203">
        <v>43343</v>
      </c>
      <c r="Q412" s="28">
        <v>130090.52</v>
      </c>
      <c r="R412" s="29">
        <v>0.44999998408753888</v>
      </c>
      <c r="S412" s="28" t="s">
        <v>228</v>
      </c>
      <c r="T412" s="28">
        <v>58540.73</v>
      </c>
    </row>
    <row r="413" spans="2:20" s="124" customFormat="1" ht="113.25" customHeight="1" x14ac:dyDescent="0.2">
      <c r="B413" s="381"/>
      <c r="C413" s="382"/>
      <c r="D413" s="419"/>
      <c r="E413" s="399"/>
      <c r="F413" s="332" t="s">
        <v>1459</v>
      </c>
      <c r="G413" s="89" t="s">
        <v>2028</v>
      </c>
      <c r="H413" s="72" t="s">
        <v>2502</v>
      </c>
      <c r="I413" s="344" t="s">
        <v>142</v>
      </c>
      <c r="J413" s="332" t="s">
        <v>323</v>
      </c>
      <c r="K413" s="332" t="s">
        <v>324</v>
      </c>
      <c r="L413" s="72" t="s">
        <v>2502</v>
      </c>
      <c r="M413" s="329" t="s">
        <v>13</v>
      </c>
      <c r="N413" s="203">
        <v>42249</v>
      </c>
      <c r="O413" s="203">
        <v>42278</v>
      </c>
      <c r="P413" s="203">
        <v>43281</v>
      </c>
      <c r="Q413" s="28">
        <v>120498.49</v>
      </c>
      <c r="R413" s="29">
        <v>0.45000000000000007</v>
      </c>
      <c r="S413" s="28" t="s">
        <v>228</v>
      </c>
      <c r="T413" s="28">
        <v>54224.32</v>
      </c>
    </row>
    <row r="414" spans="2:20" s="124" customFormat="1" ht="90" customHeight="1" x14ac:dyDescent="0.2">
      <c r="B414" s="381"/>
      <c r="C414" s="382"/>
      <c r="D414" s="419"/>
      <c r="E414" s="399"/>
      <c r="F414" s="332" t="s">
        <v>1460</v>
      </c>
      <c r="G414" s="89" t="s">
        <v>1859</v>
      </c>
      <c r="H414" s="72" t="s">
        <v>127</v>
      </c>
      <c r="I414" s="344" t="s">
        <v>163</v>
      </c>
      <c r="J414" s="332" t="s">
        <v>323</v>
      </c>
      <c r="K414" s="332" t="s">
        <v>324</v>
      </c>
      <c r="L414" s="70" t="s">
        <v>127</v>
      </c>
      <c r="M414" s="329" t="s">
        <v>13</v>
      </c>
      <c r="N414" s="203">
        <v>42226</v>
      </c>
      <c r="O414" s="203">
        <v>42237</v>
      </c>
      <c r="P414" s="203">
        <v>42602</v>
      </c>
      <c r="Q414" s="28">
        <v>19975</v>
      </c>
      <c r="R414" s="29">
        <v>0.75</v>
      </c>
      <c r="S414" s="28" t="s">
        <v>228</v>
      </c>
      <c r="T414" s="28">
        <v>14981.25</v>
      </c>
    </row>
    <row r="415" spans="2:20" s="124" customFormat="1" ht="90" customHeight="1" x14ac:dyDescent="0.2">
      <c r="B415" s="381"/>
      <c r="C415" s="382"/>
      <c r="D415" s="419"/>
      <c r="E415" s="399"/>
      <c r="F415" s="332" t="s">
        <v>1460</v>
      </c>
      <c r="G415" s="89" t="s">
        <v>1880</v>
      </c>
      <c r="H415" s="72" t="s">
        <v>2503</v>
      </c>
      <c r="I415" s="344" t="s">
        <v>167</v>
      </c>
      <c r="J415" s="332" t="s">
        <v>323</v>
      </c>
      <c r="K415" s="332" t="s">
        <v>324</v>
      </c>
      <c r="L415" s="70" t="s">
        <v>2825</v>
      </c>
      <c r="M415" s="329" t="s">
        <v>1</v>
      </c>
      <c r="N415" s="203">
        <v>42226</v>
      </c>
      <c r="O415" s="203">
        <v>42238</v>
      </c>
      <c r="P415" s="203">
        <v>42603</v>
      </c>
      <c r="Q415" s="28">
        <v>19975</v>
      </c>
      <c r="R415" s="29">
        <v>0.75</v>
      </c>
      <c r="S415" s="28" t="s">
        <v>228</v>
      </c>
      <c r="T415" s="28">
        <v>14981.25</v>
      </c>
    </row>
    <row r="416" spans="2:20" s="124" customFormat="1" ht="90" customHeight="1" x14ac:dyDescent="0.2">
      <c r="B416" s="381"/>
      <c r="C416" s="382"/>
      <c r="D416" s="419"/>
      <c r="E416" s="399"/>
      <c r="F416" s="332" t="s">
        <v>1460</v>
      </c>
      <c r="G416" s="89" t="s">
        <v>2004</v>
      </c>
      <c r="H416" s="72" t="s">
        <v>129</v>
      </c>
      <c r="I416" s="344" t="s">
        <v>128</v>
      </c>
      <c r="J416" s="332" t="s">
        <v>323</v>
      </c>
      <c r="K416" s="332" t="s">
        <v>324</v>
      </c>
      <c r="L416" s="70" t="s">
        <v>129</v>
      </c>
      <c r="M416" s="329" t="s">
        <v>13</v>
      </c>
      <c r="N416" s="203">
        <v>42226</v>
      </c>
      <c r="O416" s="203">
        <v>42251</v>
      </c>
      <c r="P416" s="203">
        <v>42616</v>
      </c>
      <c r="Q416" s="28">
        <v>19975</v>
      </c>
      <c r="R416" s="29">
        <v>0.75</v>
      </c>
      <c r="S416" s="28" t="s">
        <v>228</v>
      </c>
      <c r="T416" s="28">
        <v>14981.25</v>
      </c>
    </row>
    <row r="417" spans="2:20" s="124" customFormat="1" ht="90" customHeight="1" x14ac:dyDescent="0.2">
      <c r="B417" s="381"/>
      <c r="C417" s="382"/>
      <c r="D417" s="419"/>
      <c r="E417" s="399"/>
      <c r="F417" s="332" t="s">
        <v>1460</v>
      </c>
      <c r="G417" s="89" t="s">
        <v>2029</v>
      </c>
      <c r="H417" s="72" t="s">
        <v>127</v>
      </c>
      <c r="I417" s="344" t="s">
        <v>131</v>
      </c>
      <c r="J417" s="332" t="s">
        <v>323</v>
      </c>
      <c r="K417" s="332" t="s">
        <v>324</v>
      </c>
      <c r="L417" s="70" t="s">
        <v>127</v>
      </c>
      <c r="M417" s="329" t="s">
        <v>13</v>
      </c>
      <c r="N417" s="203">
        <v>42226</v>
      </c>
      <c r="O417" s="203">
        <v>42244</v>
      </c>
      <c r="P417" s="203">
        <v>42609</v>
      </c>
      <c r="Q417" s="28">
        <v>20000</v>
      </c>
      <c r="R417" s="29">
        <v>0.75</v>
      </c>
      <c r="S417" s="28" t="s">
        <v>228</v>
      </c>
      <c r="T417" s="28">
        <v>15000</v>
      </c>
    </row>
    <row r="418" spans="2:20" s="124" customFormat="1" ht="90" customHeight="1" x14ac:dyDescent="0.2">
      <c r="B418" s="381"/>
      <c r="C418" s="382"/>
      <c r="D418" s="419"/>
      <c r="E418" s="399"/>
      <c r="F418" s="332" t="s">
        <v>1460</v>
      </c>
      <c r="G418" s="89" t="s">
        <v>2463</v>
      </c>
      <c r="H418" s="72" t="s">
        <v>2504</v>
      </c>
      <c r="I418" s="344" t="s">
        <v>132</v>
      </c>
      <c r="J418" s="332" t="s">
        <v>323</v>
      </c>
      <c r="K418" s="332" t="s">
        <v>324</v>
      </c>
      <c r="L418" s="70" t="s">
        <v>2784</v>
      </c>
      <c r="M418" s="329" t="s">
        <v>13</v>
      </c>
      <c r="N418" s="203">
        <v>42226</v>
      </c>
      <c r="O418" s="203">
        <v>42243</v>
      </c>
      <c r="P418" s="203">
        <v>42608</v>
      </c>
      <c r="Q418" s="28">
        <v>20000</v>
      </c>
      <c r="R418" s="29">
        <v>0.75</v>
      </c>
      <c r="S418" s="28" t="s">
        <v>228</v>
      </c>
      <c r="T418" s="28">
        <v>15000</v>
      </c>
    </row>
    <row r="419" spans="2:20" s="124" customFormat="1" ht="90" customHeight="1" x14ac:dyDescent="0.2">
      <c r="B419" s="381"/>
      <c r="C419" s="382"/>
      <c r="D419" s="419"/>
      <c r="E419" s="399"/>
      <c r="F419" s="332" t="s">
        <v>1460</v>
      </c>
      <c r="G419" s="89" t="s">
        <v>1881</v>
      </c>
      <c r="H419" s="72" t="s">
        <v>158</v>
      </c>
      <c r="I419" s="344" t="s">
        <v>157</v>
      </c>
      <c r="J419" s="332" t="s">
        <v>323</v>
      </c>
      <c r="K419" s="332" t="s">
        <v>324</v>
      </c>
      <c r="L419" s="70" t="s">
        <v>158</v>
      </c>
      <c r="M419" s="329" t="s">
        <v>29</v>
      </c>
      <c r="N419" s="203">
        <v>42226</v>
      </c>
      <c r="O419" s="203">
        <v>42256</v>
      </c>
      <c r="P419" s="203">
        <v>42621</v>
      </c>
      <c r="Q419" s="28">
        <v>16000</v>
      </c>
      <c r="R419" s="29">
        <v>0.75</v>
      </c>
      <c r="S419" s="28" t="s">
        <v>228</v>
      </c>
      <c r="T419" s="28">
        <v>12000</v>
      </c>
    </row>
    <row r="420" spans="2:20" s="124" customFormat="1" ht="90" customHeight="1" x14ac:dyDescent="0.2">
      <c r="B420" s="381"/>
      <c r="C420" s="382"/>
      <c r="D420" s="419"/>
      <c r="E420" s="399"/>
      <c r="F420" s="332" t="s">
        <v>1460</v>
      </c>
      <c r="G420" s="89" t="s">
        <v>1882</v>
      </c>
      <c r="H420" s="72" t="s">
        <v>166</v>
      </c>
      <c r="I420" s="344" t="s">
        <v>165</v>
      </c>
      <c r="J420" s="332" t="s">
        <v>323</v>
      </c>
      <c r="K420" s="332" t="s">
        <v>324</v>
      </c>
      <c r="L420" s="70" t="s">
        <v>166</v>
      </c>
      <c r="M420" s="329" t="s">
        <v>22</v>
      </c>
      <c r="N420" s="203">
        <v>42226</v>
      </c>
      <c r="O420" s="203">
        <v>42262</v>
      </c>
      <c r="P420" s="203">
        <v>42627</v>
      </c>
      <c r="Q420" s="28">
        <v>19270</v>
      </c>
      <c r="R420" s="29">
        <v>0.75</v>
      </c>
      <c r="S420" s="28" t="s">
        <v>228</v>
      </c>
      <c r="T420" s="28">
        <v>14452.5</v>
      </c>
    </row>
    <row r="421" spans="2:20" s="124" customFormat="1" ht="90" customHeight="1" x14ac:dyDescent="0.2">
      <c r="B421" s="381"/>
      <c r="C421" s="382"/>
      <c r="D421" s="419"/>
      <c r="E421" s="399"/>
      <c r="F421" s="332" t="s">
        <v>1460</v>
      </c>
      <c r="G421" s="89" t="s">
        <v>1883</v>
      </c>
      <c r="H421" s="72" t="s">
        <v>154</v>
      </c>
      <c r="I421" s="344" t="s">
        <v>153</v>
      </c>
      <c r="J421" s="332" t="s">
        <v>323</v>
      </c>
      <c r="K421" s="332" t="s">
        <v>324</v>
      </c>
      <c r="L421" s="70" t="s">
        <v>154</v>
      </c>
      <c r="M421" s="329" t="s">
        <v>1</v>
      </c>
      <c r="N421" s="203">
        <v>42226</v>
      </c>
      <c r="O421" s="203">
        <v>42262</v>
      </c>
      <c r="P421" s="203">
        <v>42627</v>
      </c>
      <c r="Q421" s="28">
        <v>20000</v>
      </c>
      <c r="R421" s="29">
        <v>0.75</v>
      </c>
      <c r="S421" s="28" t="s">
        <v>228</v>
      </c>
      <c r="T421" s="28">
        <v>15000</v>
      </c>
    </row>
    <row r="422" spans="2:20" s="124" customFormat="1" ht="90" customHeight="1" x14ac:dyDescent="0.2">
      <c r="B422" s="381"/>
      <c r="C422" s="382"/>
      <c r="D422" s="419"/>
      <c r="E422" s="399"/>
      <c r="F422" s="332" t="s">
        <v>1460</v>
      </c>
      <c r="G422" s="89" t="s">
        <v>1884</v>
      </c>
      <c r="H422" s="72" t="s">
        <v>161</v>
      </c>
      <c r="I422" s="344" t="s">
        <v>160</v>
      </c>
      <c r="J422" s="332" t="s">
        <v>323</v>
      </c>
      <c r="K422" s="332" t="s">
        <v>324</v>
      </c>
      <c r="L422" s="70" t="s">
        <v>161</v>
      </c>
      <c r="M422" s="329" t="s">
        <v>13</v>
      </c>
      <c r="N422" s="203">
        <v>42226</v>
      </c>
      <c r="O422" s="203">
        <v>42256</v>
      </c>
      <c r="P422" s="203">
        <v>42621</v>
      </c>
      <c r="Q422" s="28">
        <v>20000</v>
      </c>
      <c r="R422" s="29">
        <v>0.75</v>
      </c>
      <c r="S422" s="28" t="s">
        <v>228</v>
      </c>
      <c r="T422" s="28">
        <v>15000</v>
      </c>
    </row>
    <row r="423" spans="2:20" s="124" customFormat="1" ht="90" customHeight="1" x14ac:dyDescent="0.2">
      <c r="B423" s="381"/>
      <c r="C423" s="382"/>
      <c r="D423" s="419"/>
      <c r="E423" s="399"/>
      <c r="F423" s="332" t="s">
        <v>1460</v>
      </c>
      <c r="G423" s="89" t="s">
        <v>2030</v>
      </c>
      <c r="H423" s="72" t="s">
        <v>141</v>
      </c>
      <c r="I423" s="344" t="s">
        <v>140</v>
      </c>
      <c r="J423" s="332" t="s">
        <v>323</v>
      </c>
      <c r="K423" s="332" t="s">
        <v>324</v>
      </c>
      <c r="L423" s="70" t="s">
        <v>141</v>
      </c>
      <c r="M423" s="329" t="s">
        <v>13</v>
      </c>
      <c r="N423" s="203">
        <v>42226</v>
      </c>
      <c r="O423" s="203">
        <v>42258</v>
      </c>
      <c r="P423" s="203">
        <v>42623</v>
      </c>
      <c r="Q423" s="28">
        <v>12375</v>
      </c>
      <c r="R423" s="29">
        <v>0.75</v>
      </c>
      <c r="S423" s="28" t="s">
        <v>228</v>
      </c>
      <c r="T423" s="28">
        <v>9281.25</v>
      </c>
    </row>
    <row r="424" spans="2:20" s="124" customFormat="1" ht="90" customHeight="1" x14ac:dyDescent="0.2">
      <c r="B424" s="381"/>
      <c r="C424" s="382"/>
      <c r="D424" s="419"/>
      <c r="E424" s="399"/>
      <c r="F424" s="332" t="s">
        <v>1460</v>
      </c>
      <c r="G424" s="89" t="s">
        <v>1052</v>
      </c>
      <c r="H424" s="72" t="s">
        <v>2505</v>
      </c>
      <c r="I424" s="344" t="s">
        <v>162</v>
      </c>
      <c r="J424" s="332" t="s">
        <v>323</v>
      </c>
      <c r="K424" s="332" t="s">
        <v>324</v>
      </c>
      <c r="L424" s="70" t="s">
        <v>2799</v>
      </c>
      <c r="M424" s="329" t="s">
        <v>15</v>
      </c>
      <c r="N424" s="203">
        <v>42226</v>
      </c>
      <c r="O424" s="203">
        <v>42238</v>
      </c>
      <c r="P424" s="203">
        <v>42603</v>
      </c>
      <c r="Q424" s="28">
        <v>20000</v>
      </c>
      <c r="R424" s="29">
        <v>0.75</v>
      </c>
      <c r="S424" s="28" t="s">
        <v>228</v>
      </c>
      <c r="T424" s="28">
        <v>15000</v>
      </c>
    </row>
    <row r="425" spans="2:20" s="124" customFormat="1" ht="90" customHeight="1" x14ac:dyDescent="0.2">
      <c r="B425" s="381"/>
      <c r="C425" s="382"/>
      <c r="D425" s="419"/>
      <c r="E425" s="399"/>
      <c r="F425" s="332" t="s">
        <v>1460</v>
      </c>
      <c r="G425" s="89" t="s">
        <v>1075</v>
      </c>
      <c r="H425" s="72" t="s">
        <v>2504</v>
      </c>
      <c r="I425" s="344" t="s">
        <v>147</v>
      </c>
      <c r="J425" s="332" t="s">
        <v>323</v>
      </c>
      <c r="K425" s="332" t="s">
        <v>324</v>
      </c>
      <c r="L425" s="70" t="s">
        <v>2504</v>
      </c>
      <c r="M425" s="329" t="s">
        <v>55</v>
      </c>
      <c r="N425" s="203">
        <v>42226</v>
      </c>
      <c r="O425" s="203">
        <v>42269</v>
      </c>
      <c r="P425" s="203">
        <v>42634</v>
      </c>
      <c r="Q425" s="28">
        <v>20000</v>
      </c>
      <c r="R425" s="29">
        <v>0.75</v>
      </c>
      <c r="S425" s="28" t="s">
        <v>228</v>
      </c>
      <c r="T425" s="28">
        <v>15000</v>
      </c>
    </row>
    <row r="426" spans="2:20" s="124" customFormat="1" ht="90" customHeight="1" x14ac:dyDescent="0.2">
      <c r="B426" s="381"/>
      <c r="C426" s="382"/>
      <c r="D426" s="419"/>
      <c r="E426" s="399"/>
      <c r="F426" s="332" t="s">
        <v>1460</v>
      </c>
      <c r="G426" s="89" t="s">
        <v>1885</v>
      </c>
      <c r="H426" s="72" t="s">
        <v>2504</v>
      </c>
      <c r="I426" s="344" t="s">
        <v>130</v>
      </c>
      <c r="J426" s="332" t="s">
        <v>323</v>
      </c>
      <c r="K426" s="332" t="s">
        <v>324</v>
      </c>
      <c r="L426" s="70" t="s">
        <v>2504</v>
      </c>
      <c r="M426" s="329" t="s">
        <v>22</v>
      </c>
      <c r="N426" s="203">
        <v>42226</v>
      </c>
      <c r="O426" s="203">
        <v>42252</v>
      </c>
      <c r="P426" s="203">
        <v>42617</v>
      </c>
      <c r="Q426" s="28">
        <v>20000</v>
      </c>
      <c r="R426" s="29">
        <v>0.75</v>
      </c>
      <c r="S426" s="28" t="s">
        <v>228</v>
      </c>
      <c r="T426" s="28">
        <v>15000</v>
      </c>
    </row>
    <row r="427" spans="2:20" s="124" customFormat="1" ht="90" customHeight="1" x14ac:dyDescent="0.2">
      <c r="B427" s="381"/>
      <c r="C427" s="382"/>
      <c r="D427" s="419"/>
      <c r="E427" s="399"/>
      <c r="F427" s="332" t="s">
        <v>1460</v>
      </c>
      <c r="G427" s="89" t="s">
        <v>1886</v>
      </c>
      <c r="H427" s="72" t="s">
        <v>2504</v>
      </c>
      <c r="I427" s="344" t="s">
        <v>135</v>
      </c>
      <c r="J427" s="332" t="s">
        <v>323</v>
      </c>
      <c r="K427" s="332" t="s">
        <v>324</v>
      </c>
      <c r="L427" s="70" t="s">
        <v>2504</v>
      </c>
      <c r="M427" s="329" t="s">
        <v>10</v>
      </c>
      <c r="N427" s="203">
        <v>42226</v>
      </c>
      <c r="O427" s="203">
        <v>42265</v>
      </c>
      <c r="P427" s="203">
        <v>42630</v>
      </c>
      <c r="Q427" s="28">
        <v>20000</v>
      </c>
      <c r="R427" s="29">
        <v>0.75</v>
      </c>
      <c r="S427" s="28" t="s">
        <v>228</v>
      </c>
      <c r="T427" s="28">
        <v>15000</v>
      </c>
    </row>
    <row r="428" spans="2:20" s="124" customFormat="1" ht="90" customHeight="1" x14ac:dyDescent="0.2">
      <c r="B428" s="381"/>
      <c r="C428" s="382"/>
      <c r="D428" s="419"/>
      <c r="E428" s="399"/>
      <c r="F428" s="332" t="s">
        <v>1460</v>
      </c>
      <c r="G428" s="89" t="s">
        <v>2031</v>
      </c>
      <c r="H428" s="72" t="s">
        <v>2506</v>
      </c>
      <c r="I428" s="344" t="s">
        <v>164</v>
      </c>
      <c r="J428" s="332" t="s">
        <v>323</v>
      </c>
      <c r="K428" s="332" t="s">
        <v>324</v>
      </c>
      <c r="L428" s="70" t="s">
        <v>2800</v>
      </c>
      <c r="M428" s="329" t="s">
        <v>22</v>
      </c>
      <c r="N428" s="203">
        <v>42226</v>
      </c>
      <c r="O428" s="203">
        <v>42244</v>
      </c>
      <c r="P428" s="203">
        <v>42609</v>
      </c>
      <c r="Q428" s="28">
        <v>20000</v>
      </c>
      <c r="R428" s="29">
        <v>0.75</v>
      </c>
      <c r="S428" s="28" t="s">
        <v>228</v>
      </c>
      <c r="T428" s="28">
        <v>15000</v>
      </c>
    </row>
    <row r="429" spans="2:20" s="124" customFormat="1" ht="90" customHeight="1" x14ac:dyDescent="0.2">
      <c r="B429" s="381"/>
      <c r="C429" s="382"/>
      <c r="D429" s="419"/>
      <c r="E429" s="399"/>
      <c r="F429" s="332" t="s">
        <v>1460</v>
      </c>
      <c r="G429" s="89" t="s">
        <v>1887</v>
      </c>
      <c r="H429" s="72" t="s">
        <v>2507</v>
      </c>
      <c r="I429" s="344" t="s">
        <v>146</v>
      </c>
      <c r="J429" s="332" t="s">
        <v>323</v>
      </c>
      <c r="K429" s="332" t="s">
        <v>324</v>
      </c>
      <c r="L429" s="70" t="s">
        <v>2801</v>
      </c>
      <c r="M429" s="329" t="s">
        <v>22</v>
      </c>
      <c r="N429" s="203">
        <v>42226</v>
      </c>
      <c r="O429" s="203">
        <v>42257</v>
      </c>
      <c r="P429" s="203">
        <v>42622</v>
      </c>
      <c r="Q429" s="28">
        <v>20000</v>
      </c>
      <c r="R429" s="29">
        <v>0.75</v>
      </c>
      <c r="S429" s="28" t="s">
        <v>228</v>
      </c>
      <c r="T429" s="28">
        <v>15000</v>
      </c>
    </row>
    <row r="430" spans="2:20" s="124" customFormat="1" ht="90" customHeight="1" x14ac:dyDescent="0.2">
      <c r="B430" s="381"/>
      <c r="C430" s="382"/>
      <c r="D430" s="419"/>
      <c r="E430" s="399"/>
      <c r="F430" s="332" t="s">
        <v>1460</v>
      </c>
      <c r="G430" s="89" t="s">
        <v>1888</v>
      </c>
      <c r="H430" s="72" t="s">
        <v>2507</v>
      </c>
      <c r="I430" s="344" t="s">
        <v>144</v>
      </c>
      <c r="J430" s="332" t="s">
        <v>323</v>
      </c>
      <c r="K430" s="332" t="s">
        <v>324</v>
      </c>
      <c r="L430" s="70" t="s">
        <v>2801</v>
      </c>
      <c r="M430" s="329" t="s">
        <v>22</v>
      </c>
      <c r="N430" s="203">
        <v>42226</v>
      </c>
      <c r="O430" s="203">
        <v>42259</v>
      </c>
      <c r="P430" s="203">
        <v>42624</v>
      </c>
      <c r="Q430" s="28">
        <v>20000</v>
      </c>
      <c r="R430" s="29">
        <v>0.75</v>
      </c>
      <c r="S430" s="28" t="s">
        <v>228</v>
      </c>
      <c r="T430" s="28">
        <v>15000</v>
      </c>
    </row>
    <row r="431" spans="2:20" s="124" customFormat="1" ht="90" customHeight="1" x14ac:dyDescent="0.2">
      <c r="B431" s="381"/>
      <c r="C431" s="382"/>
      <c r="D431" s="419"/>
      <c r="E431" s="399"/>
      <c r="F431" s="332" t="s">
        <v>1460</v>
      </c>
      <c r="G431" s="89" t="s">
        <v>2032</v>
      </c>
      <c r="H431" s="72" t="s">
        <v>127</v>
      </c>
      <c r="I431" s="344" t="s">
        <v>126</v>
      </c>
      <c r="J431" s="332" t="s">
        <v>323</v>
      </c>
      <c r="K431" s="332" t="s">
        <v>324</v>
      </c>
      <c r="L431" s="70" t="s">
        <v>127</v>
      </c>
      <c r="M431" s="329" t="s">
        <v>22</v>
      </c>
      <c r="N431" s="203">
        <v>42226</v>
      </c>
      <c r="O431" s="203">
        <v>42249</v>
      </c>
      <c r="P431" s="203">
        <v>42614</v>
      </c>
      <c r="Q431" s="28">
        <v>20000</v>
      </c>
      <c r="R431" s="29">
        <v>0.75</v>
      </c>
      <c r="S431" s="28" t="s">
        <v>228</v>
      </c>
      <c r="T431" s="28">
        <v>15000</v>
      </c>
    </row>
    <row r="432" spans="2:20" s="124" customFormat="1" ht="90" customHeight="1" x14ac:dyDescent="0.2">
      <c r="B432" s="381"/>
      <c r="C432" s="382"/>
      <c r="D432" s="419"/>
      <c r="E432" s="399"/>
      <c r="F432" s="332" t="s">
        <v>1460</v>
      </c>
      <c r="G432" s="89" t="s">
        <v>2033</v>
      </c>
      <c r="H432" s="72" t="s">
        <v>2508</v>
      </c>
      <c r="I432" s="344" t="s">
        <v>150</v>
      </c>
      <c r="J432" s="332" t="s">
        <v>323</v>
      </c>
      <c r="K432" s="332" t="s">
        <v>324</v>
      </c>
      <c r="L432" s="70" t="s">
        <v>2508</v>
      </c>
      <c r="M432" s="329" t="s">
        <v>19</v>
      </c>
      <c r="N432" s="203">
        <v>42272</v>
      </c>
      <c r="O432" s="203">
        <v>42304</v>
      </c>
      <c r="P432" s="203">
        <v>42669</v>
      </c>
      <c r="Q432" s="31">
        <v>16000</v>
      </c>
      <c r="R432" s="29">
        <v>0.75</v>
      </c>
      <c r="S432" s="28" t="s">
        <v>228</v>
      </c>
      <c r="T432" s="31">
        <v>12000</v>
      </c>
    </row>
    <row r="433" spans="2:20" s="124" customFormat="1" ht="90" customHeight="1" x14ac:dyDescent="0.2">
      <c r="B433" s="381"/>
      <c r="C433" s="382"/>
      <c r="D433" s="419"/>
      <c r="E433" s="399"/>
      <c r="F433" s="332" t="s">
        <v>1460</v>
      </c>
      <c r="G433" s="89" t="s">
        <v>1889</v>
      </c>
      <c r="H433" s="72" t="s">
        <v>2509</v>
      </c>
      <c r="I433" s="344" t="s">
        <v>143</v>
      </c>
      <c r="J433" s="332" t="s">
        <v>323</v>
      </c>
      <c r="K433" s="332" t="s">
        <v>324</v>
      </c>
      <c r="L433" s="70" t="s">
        <v>2509</v>
      </c>
      <c r="M433" s="329" t="s">
        <v>22</v>
      </c>
      <c r="N433" s="203">
        <v>42226</v>
      </c>
      <c r="O433" s="203">
        <v>42258</v>
      </c>
      <c r="P433" s="203">
        <v>42623</v>
      </c>
      <c r="Q433" s="28">
        <v>20000</v>
      </c>
      <c r="R433" s="29">
        <v>0.75</v>
      </c>
      <c r="S433" s="28" t="s">
        <v>228</v>
      </c>
      <c r="T433" s="28">
        <v>15000</v>
      </c>
    </row>
    <row r="434" spans="2:20" s="124" customFormat="1" ht="90" customHeight="1" x14ac:dyDescent="0.2">
      <c r="B434" s="381"/>
      <c r="C434" s="382"/>
      <c r="D434" s="419"/>
      <c r="E434" s="399"/>
      <c r="F434" s="332" t="s">
        <v>1460</v>
      </c>
      <c r="G434" s="89" t="s">
        <v>1890</v>
      </c>
      <c r="H434" s="72" t="s">
        <v>127</v>
      </c>
      <c r="I434" s="344" t="s">
        <v>168</v>
      </c>
      <c r="J434" s="332" t="s">
        <v>323</v>
      </c>
      <c r="K434" s="332" t="s">
        <v>324</v>
      </c>
      <c r="L434" s="70" t="s">
        <v>127</v>
      </c>
      <c r="M434" s="329" t="s">
        <v>19</v>
      </c>
      <c r="N434" s="203">
        <v>42226</v>
      </c>
      <c r="O434" s="203">
        <v>42242</v>
      </c>
      <c r="P434" s="203">
        <v>42607</v>
      </c>
      <c r="Q434" s="28">
        <v>20000</v>
      </c>
      <c r="R434" s="29">
        <v>0.75</v>
      </c>
      <c r="S434" s="28" t="s">
        <v>228</v>
      </c>
      <c r="T434" s="28">
        <v>15000</v>
      </c>
    </row>
    <row r="435" spans="2:20" s="124" customFormat="1" ht="90" customHeight="1" x14ac:dyDescent="0.2">
      <c r="B435" s="381"/>
      <c r="C435" s="382"/>
      <c r="D435" s="419"/>
      <c r="E435" s="399"/>
      <c r="F435" s="332" t="s">
        <v>1460</v>
      </c>
      <c r="G435" s="89" t="s">
        <v>1891</v>
      </c>
      <c r="H435" s="72" t="s">
        <v>134</v>
      </c>
      <c r="I435" s="344" t="s">
        <v>133</v>
      </c>
      <c r="J435" s="332" t="s">
        <v>323</v>
      </c>
      <c r="K435" s="332" t="s">
        <v>324</v>
      </c>
      <c r="L435" s="70" t="s">
        <v>134</v>
      </c>
      <c r="M435" s="329" t="s">
        <v>13</v>
      </c>
      <c r="N435" s="203">
        <v>42226</v>
      </c>
      <c r="O435" s="203">
        <v>42263</v>
      </c>
      <c r="P435" s="203">
        <v>42628</v>
      </c>
      <c r="Q435" s="28">
        <v>20000</v>
      </c>
      <c r="R435" s="29">
        <v>0.75</v>
      </c>
      <c r="S435" s="28" t="s">
        <v>228</v>
      </c>
      <c r="T435" s="28">
        <v>15000</v>
      </c>
    </row>
    <row r="436" spans="2:20" s="124" customFormat="1" ht="90" customHeight="1" x14ac:dyDescent="0.2">
      <c r="B436" s="381"/>
      <c r="C436" s="382"/>
      <c r="D436" s="419"/>
      <c r="E436" s="399"/>
      <c r="F436" s="332" t="s">
        <v>1460</v>
      </c>
      <c r="G436" s="35" t="s">
        <v>2034</v>
      </c>
      <c r="H436" s="72" t="s">
        <v>172</v>
      </c>
      <c r="I436" s="344" t="s">
        <v>171</v>
      </c>
      <c r="J436" s="332" t="s">
        <v>323</v>
      </c>
      <c r="K436" s="332" t="s">
        <v>324</v>
      </c>
      <c r="L436" s="70" t="s">
        <v>172</v>
      </c>
      <c r="M436" s="329" t="s">
        <v>13</v>
      </c>
      <c r="N436" s="203">
        <v>42226</v>
      </c>
      <c r="O436" s="203">
        <v>42270</v>
      </c>
      <c r="P436" s="203">
        <v>42635</v>
      </c>
      <c r="Q436" s="28">
        <v>19900</v>
      </c>
      <c r="R436" s="29">
        <v>0.75</v>
      </c>
      <c r="S436" s="28" t="s">
        <v>228</v>
      </c>
      <c r="T436" s="28">
        <v>14925</v>
      </c>
    </row>
    <row r="437" spans="2:20" s="124" customFormat="1" ht="90" customHeight="1" x14ac:dyDescent="0.2">
      <c r="B437" s="381"/>
      <c r="C437" s="382"/>
      <c r="D437" s="419"/>
      <c r="E437" s="399"/>
      <c r="F437" s="332" t="s">
        <v>1460</v>
      </c>
      <c r="G437" s="89" t="s">
        <v>1892</v>
      </c>
      <c r="H437" s="72" t="s">
        <v>178</v>
      </c>
      <c r="I437" s="344" t="s">
        <v>177</v>
      </c>
      <c r="J437" s="332" t="s">
        <v>323</v>
      </c>
      <c r="K437" s="332" t="s">
        <v>324</v>
      </c>
      <c r="L437" s="70" t="s">
        <v>178</v>
      </c>
      <c r="M437" s="329" t="s">
        <v>1</v>
      </c>
      <c r="N437" s="203">
        <v>42226</v>
      </c>
      <c r="O437" s="203">
        <v>42238</v>
      </c>
      <c r="P437" s="203">
        <v>42603</v>
      </c>
      <c r="Q437" s="28">
        <v>19950</v>
      </c>
      <c r="R437" s="29">
        <v>0.75</v>
      </c>
      <c r="S437" s="28" t="s">
        <v>228</v>
      </c>
      <c r="T437" s="28">
        <v>14962.5</v>
      </c>
    </row>
    <row r="438" spans="2:20" s="124" customFormat="1" ht="90" customHeight="1" x14ac:dyDescent="0.2">
      <c r="B438" s="381"/>
      <c r="C438" s="382"/>
      <c r="D438" s="419"/>
      <c r="E438" s="399"/>
      <c r="F438" s="332" t="s">
        <v>1460</v>
      </c>
      <c r="G438" s="89" t="s">
        <v>2035</v>
      </c>
      <c r="H438" s="72" t="s">
        <v>139</v>
      </c>
      <c r="I438" s="344" t="s">
        <v>138</v>
      </c>
      <c r="J438" s="332" t="s">
        <v>323</v>
      </c>
      <c r="K438" s="332" t="s">
        <v>324</v>
      </c>
      <c r="L438" s="70" t="s">
        <v>139</v>
      </c>
      <c r="M438" s="329" t="s">
        <v>1</v>
      </c>
      <c r="N438" s="203">
        <v>42226</v>
      </c>
      <c r="O438" s="203">
        <v>42255</v>
      </c>
      <c r="P438" s="203">
        <v>42620</v>
      </c>
      <c r="Q438" s="28">
        <v>20000</v>
      </c>
      <c r="R438" s="29">
        <v>0.75</v>
      </c>
      <c r="S438" s="28" t="s">
        <v>228</v>
      </c>
      <c r="T438" s="28">
        <v>15000</v>
      </c>
    </row>
    <row r="439" spans="2:20" s="124" customFormat="1" ht="90" customHeight="1" x14ac:dyDescent="0.2">
      <c r="B439" s="381"/>
      <c r="C439" s="382"/>
      <c r="D439" s="419"/>
      <c r="E439" s="399"/>
      <c r="F439" s="332" t="s">
        <v>1460</v>
      </c>
      <c r="G439" s="89" t="s">
        <v>2036</v>
      </c>
      <c r="H439" s="72" t="s">
        <v>152</v>
      </c>
      <c r="I439" s="344" t="s">
        <v>151</v>
      </c>
      <c r="J439" s="332" t="s">
        <v>323</v>
      </c>
      <c r="K439" s="332" t="s">
        <v>324</v>
      </c>
      <c r="L439" s="70" t="s">
        <v>152</v>
      </c>
      <c r="M439" s="329" t="s">
        <v>13</v>
      </c>
      <c r="N439" s="203">
        <v>42226</v>
      </c>
      <c r="O439" s="203">
        <v>42236</v>
      </c>
      <c r="P439" s="203">
        <v>42601</v>
      </c>
      <c r="Q439" s="28">
        <v>18345</v>
      </c>
      <c r="R439" s="29">
        <v>0.75</v>
      </c>
      <c r="S439" s="28" t="s">
        <v>228</v>
      </c>
      <c r="T439" s="28">
        <v>13758.75</v>
      </c>
    </row>
    <row r="440" spans="2:20" s="124" customFormat="1" ht="90" customHeight="1" x14ac:dyDescent="0.2">
      <c r="B440" s="381"/>
      <c r="C440" s="382"/>
      <c r="D440" s="419"/>
      <c r="E440" s="399"/>
      <c r="F440" s="332" t="s">
        <v>1460</v>
      </c>
      <c r="G440" s="89" t="s">
        <v>2037</v>
      </c>
      <c r="H440" s="72" t="s">
        <v>63</v>
      </c>
      <c r="I440" s="344" t="s">
        <v>159</v>
      </c>
      <c r="J440" s="332" t="s">
        <v>323</v>
      </c>
      <c r="K440" s="332" t="s">
        <v>324</v>
      </c>
      <c r="L440" s="72" t="s">
        <v>63</v>
      </c>
      <c r="M440" s="329" t="s">
        <v>19</v>
      </c>
      <c r="N440" s="203">
        <v>42226</v>
      </c>
      <c r="O440" s="203">
        <v>42241</v>
      </c>
      <c r="P440" s="203">
        <v>42606</v>
      </c>
      <c r="Q440" s="28">
        <v>20000</v>
      </c>
      <c r="R440" s="29">
        <v>0.75</v>
      </c>
      <c r="S440" s="28" t="s">
        <v>228</v>
      </c>
      <c r="T440" s="28">
        <v>15000</v>
      </c>
    </row>
    <row r="441" spans="2:20" s="124" customFormat="1" ht="90" customHeight="1" x14ac:dyDescent="0.2">
      <c r="B441" s="381"/>
      <c r="C441" s="382"/>
      <c r="D441" s="419"/>
      <c r="E441" s="399"/>
      <c r="F441" s="332" t="s">
        <v>1460</v>
      </c>
      <c r="G441" s="89" t="s">
        <v>1893</v>
      </c>
      <c r="H441" s="72" t="s">
        <v>217</v>
      </c>
      <c r="I441" s="344" t="s">
        <v>218</v>
      </c>
      <c r="J441" s="332" t="s">
        <v>323</v>
      </c>
      <c r="K441" s="332" t="s">
        <v>324</v>
      </c>
      <c r="L441" s="70" t="s">
        <v>217</v>
      </c>
      <c r="M441" s="329" t="s">
        <v>1</v>
      </c>
      <c r="N441" s="203">
        <v>42349</v>
      </c>
      <c r="O441" s="203">
        <v>42376</v>
      </c>
      <c r="P441" s="203">
        <v>42741</v>
      </c>
      <c r="Q441" s="28">
        <v>9500</v>
      </c>
      <c r="R441" s="29">
        <v>0.75</v>
      </c>
      <c r="S441" s="28" t="s">
        <v>228</v>
      </c>
      <c r="T441" s="28">
        <v>7125</v>
      </c>
    </row>
    <row r="442" spans="2:20" s="124" customFormat="1" ht="90" customHeight="1" x14ac:dyDescent="0.2">
      <c r="B442" s="381"/>
      <c r="C442" s="382"/>
      <c r="D442" s="419"/>
      <c r="E442" s="399"/>
      <c r="F442" s="332" t="s">
        <v>1460</v>
      </c>
      <c r="G442" s="89" t="s">
        <v>2038</v>
      </c>
      <c r="H442" s="72" t="s">
        <v>2510</v>
      </c>
      <c r="I442" s="344" t="s">
        <v>176</v>
      </c>
      <c r="J442" s="332" t="s">
        <v>323</v>
      </c>
      <c r="K442" s="332" t="s">
        <v>324</v>
      </c>
      <c r="L442" s="72" t="s">
        <v>2510</v>
      </c>
      <c r="M442" s="329" t="s">
        <v>22</v>
      </c>
      <c r="N442" s="203">
        <v>42305</v>
      </c>
      <c r="O442" s="203">
        <v>42340</v>
      </c>
      <c r="P442" s="203">
        <v>42705</v>
      </c>
      <c r="Q442" s="28">
        <v>20000</v>
      </c>
      <c r="R442" s="29">
        <v>0.75</v>
      </c>
      <c r="S442" s="28" t="s">
        <v>228</v>
      </c>
      <c r="T442" s="28">
        <v>15000</v>
      </c>
    </row>
    <row r="443" spans="2:20" s="124" customFormat="1" ht="90" customHeight="1" x14ac:dyDescent="0.2">
      <c r="B443" s="381"/>
      <c r="C443" s="382"/>
      <c r="D443" s="419"/>
      <c r="E443" s="399"/>
      <c r="F443" s="332" t="s">
        <v>1460</v>
      </c>
      <c r="G443" s="89" t="s">
        <v>2039</v>
      </c>
      <c r="H443" s="72" t="s">
        <v>174</v>
      </c>
      <c r="I443" s="344" t="s">
        <v>173</v>
      </c>
      <c r="J443" s="332" t="s">
        <v>323</v>
      </c>
      <c r="K443" s="332" t="s">
        <v>324</v>
      </c>
      <c r="L443" s="70" t="s">
        <v>174</v>
      </c>
      <c r="M443" s="329" t="s">
        <v>29</v>
      </c>
      <c r="N443" s="203">
        <v>42305</v>
      </c>
      <c r="O443" s="203">
        <v>42313</v>
      </c>
      <c r="P443" s="203">
        <v>42678</v>
      </c>
      <c r="Q443" s="28">
        <v>19450</v>
      </c>
      <c r="R443" s="29">
        <v>0.75</v>
      </c>
      <c r="S443" s="28" t="s">
        <v>228</v>
      </c>
      <c r="T443" s="28">
        <v>14587.5</v>
      </c>
    </row>
    <row r="444" spans="2:20" s="124" customFormat="1" ht="90" customHeight="1" x14ac:dyDescent="0.2">
      <c r="B444" s="381"/>
      <c r="C444" s="382"/>
      <c r="D444" s="419"/>
      <c r="E444" s="399"/>
      <c r="F444" s="332" t="s">
        <v>1460</v>
      </c>
      <c r="G444" s="89" t="s">
        <v>2040</v>
      </c>
      <c r="H444" s="72" t="s">
        <v>2511</v>
      </c>
      <c r="I444" s="344" t="s">
        <v>175</v>
      </c>
      <c r="J444" s="332" t="s">
        <v>323</v>
      </c>
      <c r="K444" s="332" t="s">
        <v>324</v>
      </c>
      <c r="L444" s="72" t="s">
        <v>2511</v>
      </c>
      <c r="M444" s="329" t="s">
        <v>27</v>
      </c>
      <c r="N444" s="203">
        <v>42305</v>
      </c>
      <c r="O444" s="203">
        <v>42348</v>
      </c>
      <c r="P444" s="203">
        <v>42713</v>
      </c>
      <c r="Q444" s="28">
        <v>19500</v>
      </c>
      <c r="R444" s="29">
        <v>0.75</v>
      </c>
      <c r="S444" s="28" t="s">
        <v>228</v>
      </c>
      <c r="T444" s="28">
        <v>14625</v>
      </c>
    </row>
    <row r="445" spans="2:20" s="124" customFormat="1" ht="90" customHeight="1" x14ac:dyDescent="0.2">
      <c r="B445" s="381"/>
      <c r="C445" s="382"/>
      <c r="D445" s="419"/>
      <c r="E445" s="399"/>
      <c r="F445" s="332" t="s">
        <v>1460</v>
      </c>
      <c r="G445" s="89" t="s">
        <v>2007</v>
      </c>
      <c r="H445" s="72" t="s">
        <v>2479</v>
      </c>
      <c r="I445" s="344" t="s">
        <v>145</v>
      </c>
      <c r="J445" s="332" t="s">
        <v>323</v>
      </c>
      <c r="K445" s="332" t="s">
        <v>324</v>
      </c>
      <c r="L445" s="72" t="s">
        <v>2479</v>
      </c>
      <c r="M445" s="329" t="s">
        <v>13</v>
      </c>
      <c r="N445" s="203">
        <v>42305</v>
      </c>
      <c r="O445" s="203">
        <v>42325</v>
      </c>
      <c r="P445" s="203">
        <v>42690</v>
      </c>
      <c r="Q445" s="28">
        <v>20000</v>
      </c>
      <c r="R445" s="29">
        <v>0.75</v>
      </c>
      <c r="S445" s="28" t="s">
        <v>228</v>
      </c>
      <c r="T445" s="28">
        <v>15000</v>
      </c>
    </row>
    <row r="446" spans="2:20" s="124" customFormat="1" ht="90" customHeight="1" x14ac:dyDescent="0.2">
      <c r="B446" s="381"/>
      <c r="C446" s="382"/>
      <c r="D446" s="419"/>
      <c r="E446" s="399"/>
      <c r="F446" s="332" t="s">
        <v>1460</v>
      </c>
      <c r="G446" s="89" t="s">
        <v>1894</v>
      </c>
      <c r="H446" s="72" t="s">
        <v>137</v>
      </c>
      <c r="I446" s="344" t="s">
        <v>136</v>
      </c>
      <c r="J446" s="332" t="s">
        <v>323</v>
      </c>
      <c r="K446" s="332" t="s">
        <v>324</v>
      </c>
      <c r="L446" s="70" t="s">
        <v>137</v>
      </c>
      <c r="M446" s="329" t="s">
        <v>22</v>
      </c>
      <c r="N446" s="203">
        <v>42305</v>
      </c>
      <c r="O446" s="203">
        <v>42314</v>
      </c>
      <c r="P446" s="203">
        <v>42682</v>
      </c>
      <c r="Q446" s="28">
        <v>18047.7</v>
      </c>
      <c r="R446" s="29">
        <v>0.75</v>
      </c>
      <c r="S446" s="28" t="s">
        <v>228</v>
      </c>
      <c r="T446" s="28">
        <v>13535.78</v>
      </c>
    </row>
    <row r="447" spans="2:20" s="124" customFormat="1" ht="90" customHeight="1" x14ac:dyDescent="0.2">
      <c r="B447" s="381"/>
      <c r="C447" s="382"/>
      <c r="D447" s="419"/>
      <c r="E447" s="399"/>
      <c r="F447" s="332" t="s">
        <v>1461</v>
      </c>
      <c r="G447" s="89" t="s">
        <v>1895</v>
      </c>
      <c r="H447" s="72" t="s">
        <v>236</v>
      </c>
      <c r="I447" s="344" t="s">
        <v>237</v>
      </c>
      <c r="J447" s="332" t="s">
        <v>323</v>
      </c>
      <c r="K447" s="332" t="s">
        <v>324</v>
      </c>
      <c r="L447" s="70" t="s">
        <v>236</v>
      </c>
      <c r="M447" s="329" t="s">
        <v>1</v>
      </c>
      <c r="N447" s="203">
        <v>42410</v>
      </c>
      <c r="O447" s="203">
        <v>42229</v>
      </c>
      <c r="P447" s="203">
        <v>42959</v>
      </c>
      <c r="Q447" s="28">
        <v>317953.40000000002</v>
      </c>
      <c r="R447" s="29">
        <v>0.44999999999999996</v>
      </c>
      <c r="S447" s="28" t="s">
        <v>228</v>
      </c>
      <c r="T447" s="28">
        <v>143079.03</v>
      </c>
    </row>
    <row r="448" spans="2:20" s="124" customFormat="1" ht="90" customHeight="1" x14ac:dyDescent="0.2">
      <c r="B448" s="381"/>
      <c r="C448" s="382"/>
      <c r="D448" s="419"/>
      <c r="E448" s="399"/>
      <c r="F448" s="332" t="s">
        <v>1461</v>
      </c>
      <c r="G448" s="89" t="s">
        <v>1055</v>
      </c>
      <c r="H448" s="72" t="s">
        <v>238</v>
      </c>
      <c r="I448" s="344" t="s">
        <v>239</v>
      </c>
      <c r="J448" s="332" t="s">
        <v>323</v>
      </c>
      <c r="K448" s="332" t="s">
        <v>324</v>
      </c>
      <c r="L448" s="70" t="s">
        <v>238</v>
      </c>
      <c r="M448" s="329" t="s">
        <v>22</v>
      </c>
      <c r="N448" s="203">
        <v>42426</v>
      </c>
      <c r="O448" s="203">
        <v>42370</v>
      </c>
      <c r="P448" s="203">
        <v>43100</v>
      </c>
      <c r="Q448" s="28">
        <v>132948.15</v>
      </c>
      <c r="R448" s="29">
        <v>0.45</v>
      </c>
      <c r="S448" s="28" t="s">
        <v>228</v>
      </c>
      <c r="T448" s="28">
        <v>59826.67</v>
      </c>
    </row>
    <row r="449" spans="2:20" s="124" customFormat="1" ht="90" customHeight="1" x14ac:dyDescent="0.2">
      <c r="B449" s="381"/>
      <c r="C449" s="382"/>
      <c r="D449" s="419"/>
      <c r="E449" s="399"/>
      <c r="F449" s="332" t="s">
        <v>1460</v>
      </c>
      <c r="G449" s="89" t="s">
        <v>1896</v>
      </c>
      <c r="H449" s="72" t="s">
        <v>125</v>
      </c>
      <c r="I449" s="344" t="s">
        <v>124</v>
      </c>
      <c r="J449" s="332" t="s">
        <v>323</v>
      </c>
      <c r="K449" s="332" t="s">
        <v>324</v>
      </c>
      <c r="L449" s="70" t="s">
        <v>125</v>
      </c>
      <c r="M449" s="329" t="s">
        <v>22</v>
      </c>
      <c r="N449" s="203">
        <v>42305</v>
      </c>
      <c r="O449" s="203">
        <v>42315</v>
      </c>
      <c r="P449" s="203">
        <v>42680</v>
      </c>
      <c r="Q449" s="28">
        <v>20000</v>
      </c>
      <c r="R449" s="29">
        <v>0.75</v>
      </c>
      <c r="S449" s="28" t="s">
        <v>228</v>
      </c>
      <c r="T449" s="28">
        <v>15000</v>
      </c>
    </row>
    <row r="450" spans="2:20" s="124" customFormat="1" ht="85.5" customHeight="1" x14ac:dyDescent="0.2">
      <c r="B450" s="381"/>
      <c r="C450" s="382"/>
      <c r="D450" s="419"/>
      <c r="E450" s="399"/>
      <c r="F450" s="332" t="s">
        <v>1460</v>
      </c>
      <c r="G450" s="89" t="s">
        <v>2041</v>
      </c>
      <c r="H450" s="72" t="s">
        <v>123</v>
      </c>
      <c r="I450" s="344" t="s">
        <v>122</v>
      </c>
      <c r="J450" s="332" t="s">
        <v>323</v>
      </c>
      <c r="K450" s="332" t="s">
        <v>324</v>
      </c>
      <c r="L450" s="70" t="s">
        <v>123</v>
      </c>
      <c r="M450" s="329" t="s">
        <v>22</v>
      </c>
      <c r="N450" s="203">
        <v>42305</v>
      </c>
      <c r="O450" s="203">
        <v>42342</v>
      </c>
      <c r="P450" s="203">
        <v>42707</v>
      </c>
      <c r="Q450" s="28">
        <v>20000</v>
      </c>
      <c r="R450" s="29">
        <v>0.75</v>
      </c>
      <c r="S450" s="28" t="s">
        <v>228</v>
      </c>
      <c r="T450" s="28">
        <v>15000</v>
      </c>
    </row>
    <row r="451" spans="2:20" s="124" customFormat="1" ht="70.5" customHeight="1" x14ac:dyDescent="0.2">
      <c r="B451" s="381"/>
      <c r="C451" s="382"/>
      <c r="D451" s="419"/>
      <c r="E451" s="399"/>
      <c r="F451" s="332" t="s">
        <v>1460</v>
      </c>
      <c r="G451" s="89" t="s">
        <v>2042</v>
      </c>
      <c r="H451" s="72" t="s">
        <v>121</v>
      </c>
      <c r="I451" s="344" t="s">
        <v>120</v>
      </c>
      <c r="J451" s="332" t="s">
        <v>323</v>
      </c>
      <c r="K451" s="332" t="s">
        <v>324</v>
      </c>
      <c r="L451" s="70" t="s">
        <v>121</v>
      </c>
      <c r="M451" s="329" t="s">
        <v>7</v>
      </c>
      <c r="N451" s="203">
        <v>42305</v>
      </c>
      <c r="O451" s="203">
        <v>42312</v>
      </c>
      <c r="P451" s="203">
        <v>42677</v>
      </c>
      <c r="Q451" s="28">
        <v>19459</v>
      </c>
      <c r="R451" s="29">
        <v>0.75</v>
      </c>
      <c r="S451" s="28" t="s">
        <v>228</v>
      </c>
      <c r="T451" s="28">
        <v>14594.25</v>
      </c>
    </row>
    <row r="452" spans="2:20" s="124" customFormat="1" ht="63.75" customHeight="1" x14ac:dyDescent="0.2">
      <c r="B452" s="381"/>
      <c r="C452" s="382"/>
      <c r="D452" s="419"/>
      <c r="E452" s="399"/>
      <c r="F452" s="332" t="s">
        <v>1460</v>
      </c>
      <c r="G452" s="89" t="s">
        <v>1897</v>
      </c>
      <c r="H452" s="72" t="s">
        <v>2510</v>
      </c>
      <c r="I452" s="344" t="s">
        <v>119</v>
      </c>
      <c r="J452" s="332" t="s">
        <v>323</v>
      </c>
      <c r="K452" s="332" t="s">
        <v>324</v>
      </c>
      <c r="L452" s="72" t="s">
        <v>2510</v>
      </c>
      <c r="M452" s="329" t="s">
        <v>1</v>
      </c>
      <c r="N452" s="203">
        <v>42305</v>
      </c>
      <c r="O452" s="203">
        <v>42303</v>
      </c>
      <c r="P452" s="203">
        <v>42682</v>
      </c>
      <c r="Q452" s="28">
        <v>19900</v>
      </c>
      <c r="R452" s="29">
        <v>0.75</v>
      </c>
      <c r="S452" s="28" t="s">
        <v>228</v>
      </c>
      <c r="T452" s="28">
        <v>14925</v>
      </c>
    </row>
    <row r="453" spans="2:20" s="124" customFormat="1" ht="68.25" customHeight="1" x14ac:dyDescent="0.2">
      <c r="B453" s="381"/>
      <c r="C453" s="382"/>
      <c r="D453" s="419"/>
      <c r="E453" s="399"/>
      <c r="F453" s="332" t="s">
        <v>1460</v>
      </c>
      <c r="G453" s="89" t="s">
        <v>2043</v>
      </c>
      <c r="H453" s="72" t="s">
        <v>2510</v>
      </c>
      <c r="I453" s="344" t="s">
        <v>118</v>
      </c>
      <c r="J453" s="332" t="s">
        <v>323</v>
      </c>
      <c r="K453" s="332" t="s">
        <v>324</v>
      </c>
      <c r="L453" s="72" t="s">
        <v>2510</v>
      </c>
      <c r="M453" s="329" t="s">
        <v>13</v>
      </c>
      <c r="N453" s="203">
        <v>42305</v>
      </c>
      <c r="O453" s="203">
        <v>42303</v>
      </c>
      <c r="P453" s="203">
        <v>42671</v>
      </c>
      <c r="Q453" s="28">
        <v>19900</v>
      </c>
      <c r="R453" s="29">
        <v>0.75</v>
      </c>
      <c r="S453" s="28" t="s">
        <v>228</v>
      </c>
      <c r="T453" s="28">
        <v>14925</v>
      </c>
    </row>
    <row r="454" spans="2:20" s="124" customFormat="1" ht="70.5" customHeight="1" x14ac:dyDescent="0.2">
      <c r="B454" s="381"/>
      <c r="C454" s="382"/>
      <c r="D454" s="419"/>
      <c r="E454" s="399"/>
      <c r="F454" s="332" t="s">
        <v>1460</v>
      </c>
      <c r="G454" s="89" t="s">
        <v>2044</v>
      </c>
      <c r="H454" s="72" t="s">
        <v>2510</v>
      </c>
      <c r="I454" s="344" t="s">
        <v>117</v>
      </c>
      <c r="J454" s="332" t="s">
        <v>323</v>
      </c>
      <c r="K454" s="332" t="s">
        <v>324</v>
      </c>
      <c r="L454" s="72" t="s">
        <v>2510</v>
      </c>
      <c r="M454" s="329" t="s">
        <v>22</v>
      </c>
      <c r="N454" s="203">
        <v>42305</v>
      </c>
      <c r="O454" s="203">
        <v>42335</v>
      </c>
      <c r="P454" s="203">
        <v>42700</v>
      </c>
      <c r="Q454" s="28">
        <v>20000</v>
      </c>
      <c r="R454" s="29">
        <v>0.75</v>
      </c>
      <c r="S454" s="28" t="s">
        <v>228</v>
      </c>
      <c r="T454" s="28">
        <v>15000</v>
      </c>
    </row>
    <row r="455" spans="2:20" s="11" customFormat="1" ht="65.25" customHeight="1" x14ac:dyDescent="0.2">
      <c r="B455" s="381"/>
      <c r="C455" s="382"/>
      <c r="D455" s="419"/>
      <c r="E455" s="399"/>
      <c r="F455" s="332" t="s">
        <v>1460</v>
      </c>
      <c r="G455" s="89" t="s">
        <v>2045</v>
      </c>
      <c r="H455" s="72" t="s">
        <v>116</v>
      </c>
      <c r="I455" s="344" t="s">
        <v>115</v>
      </c>
      <c r="J455" s="332" t="s">
        <v>323</v>
      </c>
      <c r="K455" s="332" t="s">
        <v>324</v>
      </c>
      <c r="L455" s="70" t="s">
        <v>116</v>
      </c>
      <c r="M455" s="329" t="s">
        <v>27</v>
      </c>
      <c r="N455" s="203">
        <v>42305</v>
      </c>
      <c r="O455" s="203">
        <v>42334</v>
      </c>
      <c r="P455" s="203">
        <v>42699</v>
      </c>
      <c r="Q455" s="28">
        <v>17500</v>
      </c>
      <c r="R455" s="29">
        <v>0.75</v>
      </c>
      <c r="S455" s="28" t="s">
        <v>228</v>
      </c>
      <c r="T455" s="28">
        <v>13125</v>
      </c>
    </row>
    <row r="456" spans="2:20" s="11" customFormat="1" ht="81" customHeight="1" x14ac:dyDescent="0.2">
      <c r="B456" s="381"/>
      <c r="C456" s="382"/>
      <c r="D456" s="419"/>
      <c r="E456" s="399"/>
      <c r="F456" s="332" t="s">
        <v>1460</v>
      </c>
      <c r="G456" s="89" t="s">
        <v>2046</v>
      </c>
      <c r="H456" s="72" t="s">
        <v>114</v>
      </c>
      <c r="I456" s="344" t="s">
        <v>113</v>
      </c>
      <c r="J456" s="332" t="s">
        <v>323</v>
      </c>
      <c r="K456" s="332" t="s">
        <v>324</v>
      </c>
      <c r="L456" s="70" t="s">
        <v>114</v>
      </c>
      <c r="M456" s="329" t="s">
        <v>22</v>
      </c>
      <c r="N456" s="203">
        <v>42305</v>
      </c>
      <c r="O456" s="203">
        <v>42325</v>
      </c>
      <c r="P456" s="203">
        <v>42690</v>
      </c>
      <c r="Q456" s="28">
        <v>20000</v>
      </c>
      <c r="R456" s="29">
        <v>0.75</v>
      </c>
      <c r="S456" s="28" t="s">
        <v>228</v>
      </c>
      <c r="T456" s="28">
        <v>15000</v>
      </c>
    </row>
    <row r="457" spans="2:20" s="11" customFormat="1" ht="51.75" customHeight="1" x14ac:dyDescent="0.2">
      <c r="B457" s="381"/>
      <c r="C457" s="382"/>
      <c r="D457" s="419"/>
      <c r="E457" s="399"/>
      <c r="F457" s="332" t="s">
        <v>1460</v>
      </c>
      <c r="G457" s="89" t="s">
        <v>1898</v>
      </c>
      <c r="H457" s="72" t="s">
        <v>2512</v>
      </c>
      <c r="I457" s="344" t="s">
        <v>112</v>
      </c>
      <c r="J457" s="332" t="s">
        <v>323</v>
      </c>
      <c r="K457" s="332" t="s">
        <v>324</v>
      </c>
      <c r="L457" s="72" t="s">
        <v>2512</v>
      </c>
      <c r="M457" s="329" t="s">
        <v>1</v>
      </c>
      <c r="N457" s="203">
        <v>42305</v>
      </c>
      <c r="O457" s="203">
        <v>42322</v>
      </c>
      <c r="P457" s="203">
        <v>42687</v>
      </c>
      <c r="Q457" s="28">
        <v>18000</v>
      </c>
      <c r="R457" s="29">
        <v>0.75</v>
      </c>
      <c r="S457" s="28" t="s">
        <v>228</v>
      </c>
      <c r="T457" s="28">
        <v>13500</v>
      </c>
    </row>
    <row r="458" spans="2:20" s="11" customFormat="1" ht="95.25" customHeight="1" x14ac:dyDescent="0.2">
      <c r="B458" s="381"/>
      <c r="C458" s="382"/>
      <c r="D458" s="419"/>
      <c r="E458" s="399"/>
      <c r="F458" s="332" t="s">
        <v>1460</v>
      </c>
      <c r="G458" s="89" t="s">
        <v>1899</v>
      </c>
      <c r="H458" s="72" t="s">
        <v>111</v>
      </c>
      <c r="I458" s="344" t="s">
        <v>110</v>
      </c>
      <c r="J458" s="332" t="s">
        <v>323</v>
      </c>
      <c r="K458" s="332" t="s">
        <v>324</v>
      </c>
      <c r="L458" s="70" t="s">
        <v>111</v>
      </c>
      <c r="M458" s="329" t="s">
        <v>13</v>
      </c>
      <c r="N458" s="203">
        <v>42305</v>
      </c>
      <c r="O458" s="203">
        <v>42335</v>
      </c>
      <c r="P458" s="203">
        <v>42755</v>
      </c>
      <c r="Q458" s="28">
        <v>17550</v>
      </c>
      <c r="R458" s="29">
        <v>0.75</v>
      </c>
      <c r="S458" s="28" t="s">
        <v>228</v>
      </c>
      <c r="T458" s="28">
        <v>13162.5</v>
      </c>
    </row>
    <row r="459" spans="2:20" s="11" customFormat="1" ht="75.75" customHeight="1" x14ac:dyDescent="0.2">
      <c r="B459" s="381"/>
      <c r="C459" s="382"/>
      <c r="D459" s="419"/>
      <c r="E459" s="399"/>
      <c r="F459" s="332" t="s">
        <v>1460</v>
      </c>
      <c r="G459" s="89" t="s">
        <v>1900</v>
      </c>
      <c r="H459" s="72" t="s">
        <v>2513</v>
      </c>
      <c r="I459" s="344" t="s">
        <v>109</v>
      </c>
      <c r="J459" s="332" t="s">
        <v>323</v>
      </c>
      <c r="K459" s="332" t="s">
        <v>324</v>
      </c>
      <c r="L459" s="72" t="s">
        <v>2513</v>
      </c>
      <c r="M459" s="329" t="s">
        <v>15</v>
      </c>
      <c r="N459" s="203">
        <v>42305</v>
      </c>
      <c r="O459" s="203">
        <v>42346</v>
      </c>
      <c r="P459" s="203">
        <v>42711</v>
      </c>
      <c r="Q459" s="28">
        <v>20000</v>
      </c>
      <c r="R459" s="29">
        <v>0.75</v>
      </c>
      <c r="S459" s="28" t="s">
        <v>228</v>
      </c>
      <c r="T459" s="28">
        <v>15000</v>
      </c>
    </row>
    <row r="460" spans="2:20" s="11" customFormat="1" ht="72.75" customHeight="1" x14ac:dyDescent="0.2">
      <c r="B460" s="381"/>
      <c r="C460" s="382"/>
      <c r="D460" s="419"/>
      <c r="E460" s="399"/>
      <c r="F460" s="332" t="s">
        <v>1460</v>
      </c>
      <c r="G460" s="89" t="s">
        <v>1064</v>
      </c>
      <c r="H460" s="72" t="s">
        <v>2510</v>
      </c>
      <c r="I460" s="344" t="s">
        <v>108</v>
      </c>
      <c r="J460" s="332" t="s">
        <v>323</v>
      </c>
      <c r="K460" s="332" t="s">
        <v>324</v>
      </c>
      <c r="L460" s="72" t="s">
        <v>2510</v>
      </c>
      <c r="M460" s="329" t="s">
        <v>22</v>
      </c>
      <c r="N460" s="203">
        <v>42305</v>
      </c>
      <c r="O460" s="203">
        <v>42303</v>
      </c>
      <c r="P460" s="203">
        <v>42682</v>
      </c>
      <c r="Q460" s="28">
        <v>19900</v>
      </c>
      <c r="R460" s="29">
        <v>0.75</v>
      </c>
      <c r="S460" s="28" t="s">
        <v>228</v>
      </c>
      <c r="T460" s="28">
        <v>14925</v>
      </c>
    </row>
    <row r="461" spans="2:20" s="11" customFormat="1" ht="72.75" customHeight="1" x14ac:dyDescent="0.2">
      <c r="B461" s="381"/>
      <c r="C461" s="382"/>
      <c r="D461" s="419"/>
      <c r="E461" s="399"/>
      <c r="F461" s="332" t="s">
        <v>1460</v>
      </c>
      <c r="G461" s="89" t="s">
        <v>2047</v>
      </c>
      <c r="H461" s="72" t="s">
        <v>107</v>
      </c>
      <c r="I461" s="344" t="s">
        <v>106</v>
      </c>
      <c r="J461" s="332" t="s">
        <v>323</v>
      </c>
      <c r="K461" s="332" t="s">
        <v>324</v>
      </c>
      <c r="L461" s="70" t="s">
        <v>107</v>
      </c>
      <c r="M461" s="329" t="s">
        <v>15</v>
      </c>
      <c r="N461" s="203">
        <v>42305</v>
      </c>
      <c r="O461" s="203">
        <v>42340</v>
      </c>
      <c r="P461" s="203">
        <v>42705</v>
      </c>
      <c r="Q461" s="28">
        <v>19975</v>
      </c>
      <c r="R461" s="29">
        <v>0.75</v>
      </c>
      <c r="S461" s="28" t="s">
        <v>228</v>
      </c>
      <c r="T461" s="28">
        <v>14981.25</v>
      </c>
    </row>
    <row r="462" spans="2:20" s="11" customFormat="1" ht="75" customHeight="1" x14ac:dyDescent="0.2">
      <c r="B462" s="381"/>
      <c r="C462" s="382"/>
      <c r="D462" s="419"/>
      <c r="E462" s="399"/>
      <c r="F462" s="332" t="s">
        <v>1460</v>
      </c>
      <c r="G462" s="89" t="s">
        <v>1901</v>
      </c>
      <c r="H462" s="72" t="s">
        <v>105</v>
      </c>
      <c r="I462" s="344" t="s">
        <v>104</v>
      </c>
      <c r="J462" s="332" t="s">
        <v>323</v>
      </c>
      <c r="K462" s="332" t="s">
        <v>324</v>
      </c>
      <c r="L462" s="70" t="s">
        <v>105</v>
      </c>
      <c r="M462" s="329" t="s">
        <v>22</v>
      </c>
      <c r="N462" s="203">
        <v>42305</v>
      </c>
      <c r="O462" s="203">
        <v>42292</v>
      </c>
      <c r="P462" s="203">
        <v>42685</v>
      </c>
      <c r="Q462" s="28">
        <v>19897.5</v>
      </c>
      <c r="R462" s="29">
        <v>0.75</v>
      </c>
      <c r="S462" s="28" t="s">
        <v>228</v>
      </c>
      <c r="T462" s="28">
        <v>14923.13</v>
      </c>
    </row>
    <row r="463" spans="2:20" s="11" customFormat="1" ht="63.75" customHeight="1" x14ac:dyDescent="0.2">
      <c r="B463" s="381"/>
      <c r="C463" s="382"/>
      <c r="D463" s="419"/>
      <c r="E463" s="399"/>
      <c r="F463" s="332" t="s">
        <v>1460</v>
      </c>
      <c r="G463" s="89" t="s">
        <v>1902</v>
      </c>
      <c r="H463" s="72" t="s">
        <v>103</v>
      </c>
      <c r="I463" s="344" t="s">
        <v>102</v>
      </c>
      <c r="J463" s="332" t="s">
        <v>323</v>
      </c>
      <c r="K463" s="332" t="s">
        <v>324</v>
      </c>
      <c r="L463" s="70" t="s">
        <v>103</v>
      </c>
      <c r="M463" s="329" t="s">
        <v>29</v>
      </c>
      <c r="N463" s="203">
        <v>42305</v>
      </c>
      <c r="O463" s="203">
        <v>42346</v>
      </c>
      <c r="P463" s="203">
        <v>42711</v>
      </c>
      <c r="Q463" s="28">
        <v>19975</v>
      </c>
      <c r="R463" s="29">
        <v>0.75</v>
      </c>
      <c r="S463" s="28" t="s">
        <v>228</v>
      </c>
      <c r="T463" s="28">
        <v>14981.25</v>
      </c>
    </row>
    <row r="464" spans="2:20" s="11" customFormat="1" ht="57.75" customHeight="1" x14ac:dyDescent="0.2">
      <c r="B464" s="381"/>
      <c r="C464" s="382"/>
      <c r="D464" s="419"/>
      <c r="E464" s="399"/>
      <c r="F464" s="332" t="s">
        <v>1460</v>
      </c>
      <c r="G464" s="89" t="s">
        <v>2048</v>
      </c>
      <c r="H464" s="72" t="s">
        <v>101</v>
      </c>
      <c r="I464" s="344" t="s">
        <v>100</v>
      </c>
      <c r="J464" s="332" t="s">
        <v>323</v>
      </c>
      <c r="K464" s="332" t="s">
        <v>324</v>
      </c>
      <c r="L464" s="70" t="s">
        <v>101</v>
      </c>
      <c r="M464" s="329" t="s">
        <v>13</v>
      </c>
      <c r="N464" s="203">
        <v>42305</v>
      </c>
      <c r="O464" s="203">
        <v>42332</v>
      </c>
      <c r="P464" s="203">
        <v>42697</v>
      </c>
      <c r="Q464" s="28">
        <v>19990</v>
      </c>
      <c r="R464" s="29">
        <v>0.75</v>
      </c>
      <c r="S464" s="28" t="s">
        <v>228</v>
      </c>
      <c r="T464" s="28">
        <v>14992.5</v>
      </c>
    </row>
    <row r="465" spans="2:20" s="11" customFormat="1" ht="47.25" customHeight="1" x14ac:dyDescent="0.2">
      <c r="B465" s="381"/>
      <c r="C465" s="382"/>
      <c r="D465" s="419"/>
      <c r="E465" s="399"/>
      <c r="F465" s="332" t="s">
        <v>1460</v>
      </c>
      <c r="G465" s="89" t="s">
        <v>1903</v>
      </c>
      <c r="H465" s="72" t="s">
        <v>2514</v>
      </c>
      <c r="I465" s="344" t="s">
        <v>98</v>
      </c>
      <c r="J465" s="332" t="s">
        <v>323</v>
      </c>
      <c r="K465" s="332" t="s">
        <v>324</v>
      </c>
      <c r="L465" s="70" t="s">
        <v>99</v>
      </c>
      <c r="M465" s="329" t="s">
        <v>97</v>
      </c>
      <c r="N465" s="203">
        <v>42305</v>
      </c>
      <c r="O465" s="203">
        <v>42348</v>
      </c>
      <c r="P465" s="203">
        <v>42713</v>
      </c>
      <c r="Q465" s="28">
        <v>19990</v>
      </c>
      <c r="R465" s="29">
        <v>0.75</v>
      </c>
      <c r="S465" s="28" t="s">
        <v>228</v>
      </c>
      <c r="T465" s="28">
        <v>14992.5</v>
      </c>
    </row>
    <row r="466" spans="2:20" s="11" customFormat="1" ht="78" customHeight="1" x14ac:dyDescent="0.2">
      <c r="B466" s="381"/>
      <c r="C466" s="382"/>
      <c r="D466" s="419"/>
      <c r="E466" s="399"/>
      <c r="F466" s="332" t="s">
        <v>1460</v>
      </c>
      <c r="G466" s="89" t="s">
        <v>2049</v>
      </c>
      <c r="H466" s="72" t="s">
        <v>96</v>
      </c>
      <c r="I466" s="344" t="s">
        <v>95</v>
      </c>
      <c r="J466" s="332" t="s">
        <v>323</v>
      </c>
      <c r="K466" s="332" t="s">
        <v>324</v>
      </c>
      <c r="L466" s="70" t="s">
        <v>96</v>
      </c>
      <c r="M466" s="329" t="s">
        <v>19</v>
      </c>
      <c r="N466" s="203">
        <v>42305</v>
      </c>
      <c r="O466" s="203">
        <v>42346</v>
      </c>
      <c r="P466" s="203">
        <v>42711</v>
      </c>
      <c r="Q466" s="28">
        <v>19975</v>
      </c>
      <c r="R466" s="29">
        <v>0.75</v>
      </c>
      <c r="S466" s="28" t="s">
        <v>228</v>
      </c>
      <c r="T466" s="28">
        <v>14981.25</v>
      </c>
    </row>
    <row r="467" spans="2:20" s="11" customFormat="1" ht="47.25" customHeight="1" x14ac:dyDescent="0.2">
      <c r="B467" s="381"/>
      <c r="C467" s="382"/>
      <c r="D467" s="419"/>
      <c r="E467" s="399"/>
      <c r="F467" s="332" t="s">
        <v>1460</v>
      </c>
      <c r="G467" s="89" t="s">
        <v>1904</v>
      </c>
      <c r="H467" s="72" t="s">
        <v>94</v>
      </c>
      <c r="I467" s="344" t="s">
        <v>93</v>
      </c>
      <c r="J467" s="332" t="s">
        <v>323</v>
      </c>
      <c r="K467" s="332" t="s">
        <v>324</v>
      </c>
      <c r="L467" s="70" t="s">
        <v>94</v>
      </c>
      <c r="M467" s="329" t="s">
        <v>22</v>
      </c>
      <c r="N467" s="203">
        <v>42305</v>
      </c>
      <c r="O467" s="203">
        <v>42318</v>
      </c>
      <c r="P467" s="203">
        <v>42683</v>
      </c>
      <c r="Q467" s="28">
        <v>19975</v>
      </c>
      <c r="R467" s="29">
        <v>0.75</v>
      </c>
      <c r="S467" s="28" t="s">
        <v>228</v>
      </c>
      <c r="T467" s="28">
        <v>14981.25</v>
      </c>
    </row>
    <row r="468" spans="2:20" s="11" customFormat="1" ht="89.25" customHeight="1" x14ac:dyDescent="0.2">
      <c r="B468" s="381"/>
      <c r="C468" s="382"/>
      <c r="D468" s="419"/>
      <c r="E468" s="399"/>
      <c r="F468" s="332" t="s">
        <v>1460</v>
      </c>
      <c r="G468" s="89" t="s">
        <v>1905</v>
      </c>
      <c r="H468" s="72" t="s">
        <v>92</v>
      </c>
      <c r="I468" s="344" t="s">
        <v>91</v>
      </c>
      <c r="J468" s="332" t="s">
        <v>323</v>
      </c>
      <c r="K468" s="332" t="s">
        <v>324</v>
      </c>
      <c r="L468" s="70" t="s">
        <v>92</v>
      </c>
      <c r="M468" s="329" t="s">
        <v>1</v>
      </c>
      <c r="N468" s="203">
        <v>42305</v>
      </c>
      <c r="O468" s="203">
        <v>42335</v>
      </c>
      <c r="P468" s="203">
        <v>42700</v>
      </c>
      <c r="Q468" s="28">
        <v>19680</v>
      </c>
      <c r="R468" s="29">
        <v>0.75</v>
      </c>
      <c r="S468" s="28" t="s">
        <v>228</v>
      </c>
      <c r="T468" s="28">
        <v>14760</v>
      </c>
    </row>
    <row r="469" spans="2:20" s="11" customFormat="1" ht="81.75" customHeight="1" x14ac:dyDescent="0.2">
      <c r="B469" s="381"/>
      <c r="C469" s="382"/>
      <c r="D469" s="419"/>
      <c r="E469" s="399"/>
      <c r="F469" s="332" t="s">
        <v>1460</v>
      </c>
      <c r="G469" s="89" t="s">
        <v>1906</v>
      </c>
      <c r="H469" s="72" t="s">
        <v>90</v>
      </c>
      <c r="I469" s="344" t="s">
        <v>89</v>
      </c>
      <c r="J469" s="332" t="s">
        <v>323</v>
      </c>
      <c r="K469" s="332" t="s">
        <v>324</v>
      </c>
      <c r="L469" s="70" t="s">
        <v>90</v>
      </c>
      <c r="M469" s="329" t="s">
        <v>19</v>
      </c>
      <c r="N469" s="203">
        <v>42305</v>
      </c>
      <c r="O469" s="203">
        <v>42320</v>
      </c>
      <c r="P469" s="203">
        <v>42716</v>
      </c>
      <c r="Q469" s="28">
        <v>19650.75</v>
      </c>
      <c r="R469" s="29">
        <v>0.75</v>
      </c>
      <c r="S469" s="28" t="s">
        <v>228</v>
      </c>
      <c r="T469" s="28">
        <v>14738.06</v>
      </c>
    </row>
    <row r="470" spans="2:20" s="11" customFormat="1" ht="78" customHeight="1" x14ac:dyDescent="0.2">
      <c r="B470" s="381"/>
      <c r="C470" s="382"/>
      <c r="D470" s="419"/>
      <c r="E470" s="399"/>
      <c r="F470" s="332" t="s">
        <v>1460</v>
      </c>
      <c r="G470" s="89" t="s">
        <v>1907</v>
      </c>
      <c r="H470" s="72" t="s">
        <v>88</v>
      </c>
      <c r="I470" s="344" t="s">
        <v>87</v>
      </c>
      <c r="J470" s="332" t="s">
        <v>323</v>
      </c>
      <c r="K470" s="332" t="s">
        <v>324</v>
      </c>
      <c r="L470" s="70" t="s">
        <v>88</v>
      </c>
      <c r="M470" s="329" t="s">
        <v>22</v>
      </c>
      <c r="N470" s="203">
        <v>42305</v>
      </c>
      <c r="O470" s="203">
        <v>42320</v>
      </c>
      <c r="P470" s="203">
        <v>42685</v>
      </c>
      <c r="Q470" s="28">
        <v>19900</v>
      </c>
      <c r="R470" s="29">
        <v>0.75</v>
      </c>
      <c r="S470" s="28" t="s">
        <v>228</v>
      </c>
      <c r="T470" s="28">
        <v>14925</v>
      </c>
    </row>
    <row r="471" spans="2:20" s="11" customFormat="1" ht="102" customHeight="1" x14ac:dyDescent="0.2">
      <c r="B471" s="381"/>
      <c r="C471" s="382"/>
      <c r="D471" s="419"/>
      <c r="E471" s="399"/>
      <c r="F471" s="332" t="s">
        <v>1440</v>
      </c>
      <c r="G471" s="89" t="s">
        <v>1044</v>
      </c>
      <c r="H471" s="72" t="s">
        <v>3245</v>
      </c>
      <c r="I471" s="344" t="s">
        <v>86</v>
      </c>
      <c r="J471" s="332" t="s">
        <v>323</v>
      </c>
      <c r="K471" s="332" t="s">
        <v>324</v>
      </c>
      <c r="L471" s="70" t="s">
        <v>3245</v>
      </c>
      <c r="M471" s="344" t="s">
        <v>308</v>
      </c>
      <c r="N471" s="203">
        <v>42281</v>
      </c>
      <c r="O471" s="203">
        <v>42278</v>
      </c>
      <c r="P471" s="203">
        <v>44196</v>
      </c>
      <c r="Q471" s="28">
        <v>4000000</v>
      </c>
      <c r="R471" s="29">
        <v>0.5</v>
      </c>
      <c r="S471" s="28" t="s">
        <v>228</v>
      </c>
      <c r="T471" s="28">
        <v>2000000</v>
      </c>
    </row>
    <row r="472" spans="2:20" s="11" customFormat="1" ht="114" customHeight="1" x14ac:dyDescent="0.2">
      <c r="B472" s="381"/>
      <c r="C472" s="382"/>
      <c r="D472" s="419"/>
      <c r="E472" s="399"/>
      <c r="F472" s="332" t="s">
        <v>1462</v>
      </c>
      <c r="G472" s="89" t="s">
        <v>1044</v>
      </c>
      <c r="H472" s="72" t="s">
        <v>3251</v>
      </c>
      <c r="I472" s="344" t="s">
        <v>85</v>
      </c>
      <c r="J472" s="332" t="s">
        <v>323</v>
      </c>
      <c r="K472" s="332" t="s">
        <v>324</v>
      </c>
      <c r="L472" s="70" t="s">
        <v>3251</v>
      </c>
      <c r="M472" s="344" t="s">
        <v>308</v>
      </c>
      <c r="N472" s="203">
        <v>42281</v>
      </c>
      <c r="O472" s="203">
        <v>42278</v>
      </c>
      <c r="P472" s="203">
        <v>44196</v>
      </c>
      <c r="Q472" s="28">
        <v>1000000</v>
      </c>
      <c r="R472" s="29">
        <v>0.5</v>
      </c>
      <c r="S472" s="28" t="s">
        <v>228</v>
      </c>
      <c r="T472" s="28">
        <v>500000</v>
      </c>
    </row>
    <row r="473" spans="2:20" s="11" customFormat="1" ht="87" customHeight="1" x14ac:dyDescent="0.2">
      <c r="B473" s="381"/>
      <c r="C473" s="382"/>
      <c r="D473" s="419"/>
      <c r="E473" s="399"/>
      <c r="F473" s="332" t="s">
        <v>1460</v>
      </c>
      <c r="G473" s="89" t="s">
        <v>2050</v>
      </c>
      <c r="H473" s="72" t="s">
        <v>219</v>
      </c>
      <c r="I473" s="344" t="s">
        <v>220</v>
      </c>
      <c r="J473" s="332" t="s">
        <v>323</v>
      </c>
      <c r="K473" s="332" t="s">
        <v>324</v>
      </c>
      <c r="L473" s="70" t="s">
        <v>219</v>
      </c>
      <c r="M473" s="329" t="s">
        <v>15</v>
      </c>
      <c r="N473" s="203">
        <v>42373</v>
      </c>
      <c r="O473" s="203">
        <v>42396</v>
      </c>
      <c r="P473" s="203">
        <v>42761</v>
      </c>
      <c r="Q473" s="28">
        <v>19500</v>
      </c>
      <c r="R473" s="29">
        <v>0.75</v>
      </c>
      <c r="S473" s="28" t="s">
        <v>228</v>
      </c>
      <c r="T473" s="28">
        <v>14625</v>
      </c>
    </row>
    <row r="474" spans="2:20" s="11" customFormat="1" ht="108" customHeight="1" x14ac:dyDescent="0.2">
      <c r="B474" s="381"/>
      <c r="C474" s="382"/>
      <c r="D474" s="419"/>
      <c r="E474" s="399"/>
      <c r="F474" s="332" t="s">
        <v>1460</v>
      </c>
      <c r="G474" s="89" t="s">
        <v>2005</v>
      </c>
      <c r="H474" s="72" t="s">
        <v>2515</v>
      </c>
      <c r="I474" s="344" t="s">
        <v>216</v>
      </c>
      <c r="J474" s="332" t="s">
        <v>323</v>
      </c>
      <c r="K474" s="332" t="s">
        <v>324</v>
      </c>
      <c r="L474" s="72" t="s">
        <v>2515</v>
      </c>
      <c r="M474" s="329" t="s">
        <v>29</v>
      </c>
      <c r="N474" s="203">
        <v>42373</v>
      </c>
      <c r="O474" s="203">
        <v>42404</v>
      </c>
      <c r="P474" s="203">
        <v>42769</v>
      </c>
      <c r="Q474" s="28">
        <v>19750</v>
      </c>
      <c r="R474" s="29">
        <v>0.75</v>
      </c>
      <c r="S474" s="28" t="s">
        <v>228</v>
      </c>
      <c r="T474" s="28">
        <v>14812.5</v>
      </c>
    </row>
    <row r="475" spans="2:20" s="11" customFormat="1" ht="88.5" customHeight="1" x14ac:dyDescent="0.2">
      <c r="B475" s="381"/>
      <c r="C475" s="382"/>
      <c r="D475" s="419"/>
      <c r="E475" s="399"/>
      <c r="F475" s="332" t="s">
        <v>1461</v>
      </c>
      <c r="G475" s="89" t="s">
        <v>1010</v>
      </c>
      <c r="H475" s="72" t="s">
        <v>242</v>
      </c>
      <c r="I475" s="344" t="s">
        <v>243</v>
      </c>
      <c r="J475" s="332" t="s">
        <v>323</v>
      </c>
      <c r="K475" s="332" t="s">
        <v>324</v>
      </c>
      <c r="L475" s="70" t="s">
        <v>242</v>
      </c>
      <c r="M475" s="329" t="s">
        <v>10</v>
      </c>
      <c r="N475" s="203">
        <v>42410</v>
      </c>
      <c r="O475" s="203">
        <v>42379</v>
      </c>
      <c r="P475" s="203">
        <v>42886</v>
      </c>
      <c r="Q475" s="28">
        <v>45100</v>
      </c>
      <c r="R475" s="29">
        <v>0.45</v>
      </c>
      <c r="S475" s="28" t="s">
        <v>228</v>
      </c>
      <c r="T475" s="28">
        <v>20295</v>
      </c>
    </row>
    <row r="476" spans="2:20" s="11" customFormat="1" ht="74.25" customHeight="1" x14ac:dyDescent="0.2">
      <c r="B476" s="381"/>
      <c r="C476" s="382"/>
      <c r="D476" s="419"/>
      <c r="E476" s="399"/>
      <c r="F476" s="332" t="s">
        <v>1461</v>
      </c>
      <c r="G476" s="89" t="s">
        <v>2051</v>
      </c>
      <c r="H476" s="72" t="s">
        <v>240</v>
      </c>
      <c r="I476" s="344" t="s">
        <v>241</v>
      </c>
      <c r="J476" s="332" t="s">
        <v>323</v>
      </c>
      <c r="K476" s="332" t="s">
        <v>324</v>
      </c>
      <c r="L476" s="70" t="s">
        <v>240</v>
      </c>
      <c r="M476" s="329" t="s">
        <v>13</v>
      </c>
      <c r="N476" s="203">
        <v>42410</v>
      </c>
      <c r="O476" s="203">
        <v>42370</v>
      </c>
      <c r="P476" s="203">
        <v>43465</v>
      </c>
      <c r="Q476" s="28">
        <v>352912.06</v>
      </c>
      <c r="R476" s="29">
        <v>0.45000000850070127</v>
      </c>
      <c r="S476" s="28" t="s">
        <v>228</v>
      </c>
      <c r="T476" s="28">
        <v>158810.43</v>
      </c>
    </row>
    <row r="477" spans="2:20" s="11" customFormat="1" ht="74.25" customHeight="1" x14ac:dyDescent="0.2">
      <c r="B477" s="381"/>
      <c r="C477" s="382"/>
      <c r="D477" s="419"/>
      <c r="E477" s="399"/>
      <c r="F477" s="332" t="s">
        <v>1463</v>
      </c>
      <c r="G477" s="89" t="s">
        <v>1061</v>
      </c>
      <c r="H477" s="72" t="s">
        <v>244</v>
      </c>
      <c r="I477" s="344" t="s">
        <v>245</v>
      </c>
      <c r="J477" s="332" t="s">
        <v>323</v>
      </c>
      <c r="K477" s="332" t="s">
        <v>324</v>
      </c>
      <c r="L477" s="70" t="s">
        <v>244</v>
      </c>
      <c r="M477" s="344" t="s">
        <v>4</v>
      </c>
      <c r="N477" s="203">
        <v>42446</v>
      </c>
      <c r="O477" s="203">
        <v>42430</v>
      </c>
      <c r="P477" s="203">
        <v>43524</v>
      </c>
      <c r="Q477" s="28">
        <v>156239.85999999999</v>
      </c>
      <c r="R477" s="29">
        <v>0.69999998719916934</v>
      </c>
      <c r="S477" s="28" t="s">
        <v>228</v>
      </c>
      <c r="T477" s="28">
        <v>109367.9</v>
      </c>
    </row>
    <row r="478" spans="2:20" s="11" customFormat="1" ht="79.5" customHeight="1" x14ac:dyDescent="0.2">
      <c r="B478" s="381"/>
      <c r="C478" s="382"/>
      <c r="D478" s="419"/>
      <c r="E478" s="399"/>
      <c r="F478" s="332" t="s">
        <v>1464</v>
      </c>
      <c r="G478" s="89" t="s">
        <v>2052</v>
      </c>
      <c r="H478" s="72" t="s">
        <v>277</v>
      </c>
      <c r="I478" s="344" t="s">
        <v>278</v>
      </c>
      <c r="J478" s="332" t="s">
        <v>323</v>
      </c>
      <c r="K478" s="332" t="s">
        <v>324</v>
      </c>
      <c r="L478" s="70" t="s">
        <v>277</v>
      </c>
      <c r="M478" s="344" t="s">
        <v>10</v>
      </c>
      <c r="N478" s="203">
        <v>42451</v>
      </c>
      <c r="O478" s="203">
        <v>42278</v>
      </c>
      <c r="P478" s="203">
        <v>42735</v>
      </c>
      <c r="Q478" s="31">
        <v>273582.73</v>
      </c>
      <c r="R478" s="29">
        <v>0.73</v>
      </c>
      <c r="S478" s="28" t="s">
        <v>228</v>
      </c>
      <c r="T478" s="31">
        <v>199939.72</v>
      </c>
    </row>
    <row r="479" spans="2:20" s="11" customFormat="1" ht="130.5" customHeight="1" x14ac:dyDescent="0.2">
      <c r="B479" s="381"/>
      <c r="C479" s="382"/>
      <c r="D479" s="419"/>
      <c r="E479" s="399"/>
      <c r="F479" s="332" t="s">
        <v>1465</v>
      </c>
      <c r="G479" s="89" t="s">
        <v>2053</v>
      </c>
      <c r="H479" s="72" t="s">
        <v>3751</v>
      </c>
      <c r="I479" s="344" t="s">
        <v>235</v>
      </c>
      <c r="J479" s="332" t="s">
        <v>323</v>
      </c>
      <c r="K479" s="332" t="s">
        <v>324</v>
      </c>
      <c r="L479" s="70" t="s">
        <v>1176</v>
      </c>
      <c r="M479" s="329" t="s">
        <v>5016</v>
      </c>
      <c r="N479" s="203">
        <v>42429</v>
      </c>
      <c r="O479" s="203">
        <v>42401</v>
      </c>
      <c r="P479" s="203">
        <v>43220</v>
      </c>
      <c r="Q479" s="28">
        <v>213476.68</v>
      </c>
      <c r="R479" s="29">
        <v>0.8</v>
      </c>
      <c r="S479" s="28" t="s">
        <v>228</v>
      </c>
      <c r="T479" s="28">
        <v>170781.34</v>
      </c>
    </row>
    <row r="480" spans="2:20" s="11" customFormat="1" ht="64.5" customHeight="1" x14ac:dyDescent="0.2">
      <c r="B480" s="381"/>
      <c r="C480" s="382"/>
      <c r="D480" s="419"/>
      <c r="E480" s="399"/>
      <c r="F480" s="332" t="s">
        <v>1464</v>
      </c>
      <c r="G480" s="89" t="s">
        <v>2054</v>
      </c>
      <c r="H480" s="72" t="s">
        <v>275</v>
      </c>
      <c r="I480" s="344" t="s">
        <v>276</v>
      </c>
      <c r="J480" s="332" t="s">
        <v>323</v>
      </c>
      <c r="K480" s="332" t="s">
        <v>324</v>
      </c>
      <c r="L480" s="70" t="s">
        <v>275</v>
      </c>
      <c r="M480" s="344" t="s">
        <v>13</v>
      </c>
      <c r="N480" s="203">
        <v>42451</v>
      </c>
      <c r="O480" s="203">
        <v>42522</v>
      </c>
      <c r="P480" s="203">
        <v>42642</v>
      </c>
      <c r="Q480" s="28">
        <v>282810.78999999998</v>
      </c>
      <c r="R480" s="29">
        <v>0.7</v>
      </c>
      <c r="S480" s="28" t="s">
        <v>228</v>
      </c>
      <c r="T480" s="28">
        <v>206764.52</v>
      </c>
    </row>
    <row r="481" spans="2:20" s="11" customFormat="1" ht="72" customHeight="1" x14ac:dyDescent="0.2">
      <c r="B481" s="381"/>
      <c r="C481" s="382"/>
      <c r="D481" s="419"/>
      <c r="E481" s="399"/>
      <c r="F481" s="332" t="s">
        <v>1464</v>
      </c>
      <c r="G481" s="89" t="s">
        <v>1908</v>
      </c>
      <c r="H481" s="72" t="s">
        <v>279</v>
      </c>
      <c r="I481" s="344" t="s">
        <v>280</v>
      </c>
      <c r="J481" s="332" t="s">
        <v>323</v>
      </c>
      <c r="K481" s="332" t="s">
        <v>324</v>
      </c>
      <c r="L481" s="70" t="s">
        <v>279</v>
      </c>
      <c r="M481" s="344" t="s">
        <v>55</v>
      </c>
      <c r="N481" s="203">
        <v>42451</v>
      </c>
      <c r="O481" s="203">
        <v>42278</v>
      </c>
      <c r="P481" s="203">
        <v>42931</v>
      </c>
      <c r="Q481" s="28">
        <v>3800761.08</v>
      </c>
      <c r="R481" s="29">
        <v>0.7</v>
      </c>
      <c r="S481" s="28" t="s">
        <v>228</v>
      </c>
      <c r="T481" s="28">
        <v>2660532.7599999998</v>
      </c>
    </row>
    <row r="482" spans="2:20" s="11" customFormat="1" ht="216" customHeight="1" x14ac:dyDescent="0.2">
      <c r="B482" s="381"/>
      <c r="C482" s="382"/>
      <c r="D482" s="419"/>
      <c r="E482" s="399"/>
      <c r="F482" s="332" t="s">
        <v>1465</v>
      </c>
      <c r="G482" s="89" t="s">
        <v>974</v>
      </c>
      <c r="H482" s="72" t="s">
        <v>3920</v>
      </c>
      <c r="I482" s="344" t="s">
        <v>485</v>
      </c>
      <c r="J482" s="332" t="s">
        <v>323</v>
      </c>
      <c r="K482" s="332" t="s">
        <v>324</v>
      </c>
      <c r="L482" s="70" t="s">
        <v>3921</v>
      </c>
      <c r="M482" s="329" t="s">
        <v>5017</v>
      </c>
      <c r="N482" s="203">
        <v>42520</v>
      </c>
      <c r="O482" s="203">
        <v>42370</v>
      </c>
      <c r="P482" s="203">
        <v>43100</v>
      </c>
      <c r="Q482" s="28">
        <v>340159.91</v>
      </c>
      <c r="R482" s="29">
        <v>0.8</v>
      </c>
      <c r="S482" s="28" t="s">
        <v>228</v>
      </c>
      <c r="T482" s="28">
        <v>272127.92</v>
      </c>
    </row>
    <row r="483" spans="2:20" s="11" customFormat="1" ht="94.5" customHeight="1" x14ac:dyDescent="0.2">
      <c r="B483" s="381"/>
      <c r="C483" s="382"/>
      <c r="D483" s="419"/>
      <c r="E483" s="399"/>
      <c r="F483" s="332" t="s">
        <v>1464</v>
      </c>
      <c r="G483" s="89" t="s">
        <v>2022</v>
      </c>
      <c r="H483" s="72" t="s">
        <v>2516</v>
      </c>
      <c r="I483" s="344" t="s">
        <v>281</v>
      </c>
      <c r="J483" s="332" t="s">
        <v>323</v>
      </c>
      <c r="K483" s="332" t="s">
        <v>324</v>
      </c>
      <c r="L483" s="72" t="s">
        <v>2516</v>
      </c>
      <c r="M483" s="344" t="s">
        <v>7</v>
      </c>
      <c r="N483" s="203">
        <v>42451</v>
      </c>
      <c r="O483" s="203">
        <v>42278</v>
      </c>
      <c r="P483" s="203">
        <v>43008</v>
      </c>
      <c r="Q483" s="28">
        <v>1092996.98</v>
      </c>
      <c r="R483" s="29">
        <v>0.7</v>
      </c>
      <c r="S483" s="28" t="s">
        <v>228</v>
      </c>
      <c r="T483" s="28">
        <v>765097.89</v>
      </c>
    </row>
    <row r="484" spans="2:20" s="11" customFormat="1" ht="64.5" customHeight="1" x14ac:dyDescent="0.2">
      <c r="B484" s="381"/>
      <c r="C484" s="382"/>
      <c r="D484" s="419"/>
      <c r="E484" s="399"/>
      <c r="F484" s="332" t="s">
        <v>1466</v>
      </c>
      <c r="G484" s="89" t="s">
        <v>1853</v>
      </c>
      <c r="H484" s="72" t="s">
        <v>353</v>
      </c>
      <c r="I484" s="344" t="s">
        <v>1191</v>
      </c>
      <c r="J484" s="332" t="s">
        <v>323</v>
      </c>
      <c r="K484" s="332" t="s">
        <v>324</v>
      </c>
      <c r="L484" s="70" t="s">
        <v>353</v>
      </c>
      <c r="M484" s="344" t="s">
        <v>13</v>
      </c>
      <c r="N484" s="203">
        <v>42479</v>
      </c>
      <c r="O484" s="203">
        <v>42491</v>
      </c>
      <c r="P484" s="203">
        <v>43462</v>
      </c>
      <c r="Q484" s="28">
        <v>42320.65</v>
      </c>
      <c r="R484" s="29">
        <v>0.53190676419194882</v>
      </c>
      <c r="S484" s="28" t="s">
        <v>228</v>
      </c>
      <c r="T484" s="28">
        <v>22510.639999999999</v>
      </c>
    </row>
    <row r="485" spans="2:20" s="11" customFormat="1" ht="66.75" customHeight="1" x14ac:dyDescent="0.2">
      <c r="B485" s="381"/>
      <c r="C485" s="382"/>
      <c r="D485" s="419"/>
      <c r="E485" s="399"/>
      <c r="F485" s="332" t="s">
        <v>1461</v>
      </c>
      <c r="G485" s="35" t="s">
        <v>1909</v>
      </c>
      <c r="H485" s="72" t="s">
        <v>282</v>
      </c>
      <c r="I485" s="344" t="s">
        <v>283</v>
      </c>
      <c r="J485" s="332" t="s">
        <v>323</v>
      </c>
      <c r="K485" s="332" t="s">
        <v>324</v>
      </c>
      <c r="L485" s="70" t="s">
        <v>282</v>
      </c>
      <c r="M485" s="329" t="s">
        <v>2322</v>
      </c>
      <c r="N485" s="203">
        <v>42410</v>
      </c>
      <c r="O485" s="203">
        <v>42278</v>
      </c>
      <c r="P485" s="203">
        <v>43008</v>
      </c>
      <c r="Q485" s="28">
        <v>15175</v>
      </c>
      <c r="R485" s="29">
        <v>0.45</v>
      </c>
      <c r="S485" s="28" t="s">
        <v>228</v>
      </c>
      <c r="T485" s="28">
        <v>6828.75</v>
      </c>
    </row>
    <row r="486" spans="2:20" s="11" customFormat="1" ht="84" customHeight="1" x14ac:dyDescent="0.2">
      <c r="B486" s="381"/>
      <c r="C486" s="382"/>
      <c r="D486" s="419"/>
      <c r="E486" s="399"/>
      <c r="F486" s="332" t="s">
        <v>1467</v>
      </c>
      <c r="G486" s="35" t="s">
        <v>1910</v>
      </c>
      <c r="H486" s="72" t="s">
        <v>1591</v>
      </c>
      <c r="I486" s="344" t="s">
        <v>1592</v>
      </c>
      <c r="J486" s="332" t="s">
        <v>323</v>
      </c>
      <c r="K486" s="332" t="s">
        <v>324</v>
      </c>
      <c r="L486" s="70" t="s">
        <v>1593</v>
      </c>
      <c r="M486" s="329" t="s">
        <v>308</v>
      </c>
      <c r="N486" s="203">
        <v>42509</v>
      </c>
      <c r="O486" s="203">
        <v>42401</v>
      </c>
      <c r="P486" s="203">
        <v>43281</v>
      </c>
      <c r="Q486" s="28">
        <v>124915.51</v>
      </c>
      <c r="R486" s="29">
        <v>0.7</v>
      </c>
      <c r="S486" s="28" t="s">
        <v>228</v>
      </c>
      <c r="T486" s="28">
        <v>87440.86</v>
      </c>
    </row>
    <row r="487" spans="2:20" s="11" customFormat="1" ht="144" customHeight="1" x14ac:dyDescent="0.2">
      <c r="B487" s="381"/>
      <c r="C487" s="382"/>
      <c r="D487" s="419"/>
      <c r="E487" s="399"/>
      <c r="F487" s="332" t="s">
        <v>1467</v>
      </c>
      <c r="G487" s="89" t="s">
        <v>974</v>
      </c>
      <c r="H487" s="72" t="s">
        <v>3752</v>
      </c>
      <c r="I487" s="344" t="s">
        <v>350</v>
      </c>
      <c r="J487" s="332" t="s">
        <v>323</v>
      </c>
      <c r="K487" s="332" t="s">
        <v>324</v>
      </c>
      <c r="L487" s="70" t="s">
        <v>1177</v>
      </c>
      <c r="M487" s="344" t="s">
        <v>4826</v>
      </c>
      <c r="N487" s="203">
        <v>42509</v>
      </c>
      <c r="O487" s="203">
        <v>42461</v>
      </c>
      <c r="P487" s="203">
        <v>43190</v>
      </c>
      <c r="Q487" s="28">
        <v>481336.78</v>
      </c>
      <c r="R487" s="29">
        <v>0.70000001437897064</v>
      </c>
      <c r="S487" s="28" t="s">
        <v>228</v>
      </c>
      <c r="T487" s="28">
        <v>336935.75</v>
      </c>
    </row>
    <row r="488" spans="2:20" s="11" customFormat="1" ht="138.75" customHeight="1" x14ac:dyDescent="0.2">
      <c r="B488" s="381"/>
      <c r="C488" s="382"/>
      <c r="D488" s="419"/>
      <c r="E488" s="399"/>
      <c r="F488" s="332" t="s">
        <v>1467</v>
      </c>
      <c r="G488" s="89" t="s">
        <v>1854</v>
      </c>
      <c r="H488" s="72" t="s">
        <v>351</v>
      </c>
      <c r="I488" s="344" t="s">
        <v>352</v>
      </c>
      <c r="J488" s="332" t="s">
        <v>323</v>
      </c>
      <c r="K488" s="332" t="s">
        <v>324</v>
      </c>
      <c r="L488" s="70" t="s">
        <v>1178</v>
      </c>
      <c r="M488" s="344" t="s">
        <v>13</v>
      </c>
      <c r="N488" s="203">
        <v>42509</v>
      </c>
      <c r="O488" s="203">
        <v>42644</v>
      </c>
      <c r="P488" s="203">
        <v>43738</v>
      </c>
      <c r="Q488" s="28">
        <v>257719.6</v>
      </c>
      <c r="R488" s="29">
        <v>0.7</v>
      </c>
      <c r="S488" s="28" t="s">
        <v>228</v>
      </c>
      <c r="T488" s="28">
        <v>180403.72</v>
      </c>
    </row>
    <row r="489" spans="2:20" s="11" customFormat="1" ht="81.75" customHeight="1" x14ac:dyDescent="0.2">
      <c r="B489" s="381"/>
      <c r="C489" s="382"/>
      <c r="D489" s="419"/>
      <c r="E489" s="399"/>
      <c r="F489" s="332" t="s">
        <v>1468</v>
      </c>
      <c r="G489" s="89" t="s">
        <v>1911</v>
      </c>
      <c r="H489" s="72" t="s">
        <v>548</v>
      </c>
      <c r="I489" s="344" t="s">
        <v>549</v>
      </c>
      <c r="J489" s="332" t="s">
        <v>323</v>
      </c>
      <c r="K489" s="332" t="s">
        <v>324</v>
      </c>
      <c r="L489" s="70" t="s">
        <v>548</v>
      </c>
      <c r="M489" s="344" t="s">
        <v>15</v>
      </c>
      <c r="N489" s="203">
        <v>42621</v>
      </c>
      <c r="O489" s="203">
        <v>42422</v>
      </c>
      <c r="P489" s="203">
        <v>43100</v>
      </c>
      <c r="Q489" s="28">
        <v>250604.94</v>
      </c>
      <c r="R489" s="29">
        <v>0.6</v>
      </c>
      <c r="S489" s="28" t="s">
        <v>228</v>
      </c>
      <c r="T489" s="28">
        <v>150362.96</v>
      </c>
    </row>
    <row r="490" spans="2:20" s="11" customFormat="1" ht="60" customHeight="1" x14ac:dyDescent="0.2">
      <c r="B490" s="381"/>
      <c r="C490" s="382"/>
      <c r="D490" s="419"/>
      <c r="E490" s="399"/>
      <c r="F490" s="332" t="s">
        <v>1468</v>
      </c>
      <c r="G490" s="89" t="s">
        <v>1912</v>
      </c>
      <c r="H490" s="72" t="s">
        <v>550</v>
      </c>
      <c r="I490" s="344" t="s">
        <v>551</v>
      </c>
      <c r="J490" s="332" t="s">
        <v>323</v>
      </c>
      <c r="K490" s="332" t="s">
        <v>324</v>
      </c>
      <c r="L490" s="70" t="s">
        <v>550</v>
      </c>
      <c r="M490" s="344" t="s">
        <v>4</v>
      </c>
      <c r="N490" s="203">
        <v>42621</v>
      </c>
      <c r="O490" s="203">
        <v>42433</v>
      </c>
      <c r="P490" s="203">
        <v>43159</v>
      </c>
      <c r="Q490" s="28">
        <v>1549923.3</v>
      </c>
      <c r="R490" s="29">
        <v>0.6</v>
      </c>
      <c r="S490" s="28" t="s">
        <v>228</v>
      </c>
      <c r="T490" s="28">
        <v>942486.66</v>
      </c>
    </row>
    <row r="491" spans="2:20" s="11" customFormat="1" ht="86.25" customHeight="1" x14ac:dyDescent="0.2">
      <c r="B491" s="381"/>
      <c r="C491" s="382"/>
      <c r="D491" s="419"/>
      <c r="E491" s="399"/>
      <c r="F491" s="332" t="s">
        <v>1468</v>
      </c>
      <c r="G491" s="89" t="s">
        <v>2000</v>
      </c>
      <c r="H491" s="72" t="s">
        <v>501</v>
      </c>
      <c r="I491" s="344" t="s">
        <v>502</v>
      </c>
      <c r="J491" s="332" t="s">
        <v>323</v>
      </c>
      <c r="K491" s="332" t="s">
        <v>324</v>
      </c>
      <c r="L491" s="70" t="s">
        <v>3922</v>
      </c>
      <c r="M491" s="344" t="s">
        <v>13</v>
      </c>
      <c r="N491" s="203">
        <v>42598</v>
      </c>
      <c r="O491" s="203">
        <v>42614</v>
      </c>
      <c r="P491" s="203">
        <v>43708</v>
      </c>
      <c r="Q491" s="28">
        <v>766622.3</v>
      </c>
      <c r="R491" s="29">
        <v>0.6</v>
      </c>
      <c r="S491" s="28" t="s">
        <v>228</v>
      </c>
      <c r="T491" s="28">
        <v>459973.38</v>
      </c>
    </row>
    <row r="492" spans="2:20" s="11" customFormat="1" ht="76.5" customHeight="1" x14ac:dyDescent="0.2">
      <c r="B492" s="381"/>
      <c r="C492" s="382"/>
      <c r="D492" s="419"/>
      <c r="E492" s="399"/>
      <c r="F492" s="332" t="s">
        <v>1468</v>
      </c>
      <c r="G492" s="89" t="s">
        <v>1913</v>
      </c>
      <c r="H492" s="72" t="s">
        <v>857</v>
      </c>
      <c r="I492" s="344" t="s">
        <v>858</v>
      </c>
      <c r="J492" s="332" t="s">
        <v>323</v>
      </c>
      <c r="K492" s="332" t="s">
        <v>324</v>
      </c>
      <c r="L492" s="70" t="s">
        <v>857</v>
      </c>
      <c r="M492" s="344" t="s">
        <v>29</v>
      </c>
      <c r="N492" s="203">
        <v>42865</v>
      </c>
      <c r="O492" s="203">
        <v>42458</v>
      </c>
      <c r="P492" s="203">
        <v>43546</v>
      </c>
      <c r="Q492" s="28">
        <v>517904.9</v>
      </c>
      <c r="R492" s="29">
        <v>0.6</v>
      </c>
      <c r="S492" s="28" t="s">
        <v>228</v>
      </c>
      <c r="T492" s="28">
        <v>316402.38</v>
      </c>
    </row>
    <row r="493" spans="2:20" s="11" customFormat="1" ht="75" customHeight="1" x14ac:dyDescent="0.2">
      <c r="B493" s="381"/>
      <c r="C493" s="382"/>
      <c r="D493" s="419"/>
      <c r="E493" s="399"/>
      <c r="F493" s="332" t="s">
        <v>1468</v>
      </c>
      <c r="G493" s="89" t="s">
        <v>1914</v>
      </c>
      <c r="H493" s="72" t="s">
        <v>552</v>
      </c>
      <c r="I493" s="344" t="s">
        <v>553</v>
      </c>
      <c r="J493" s="332" t="s">
        <v>323</v>
      </c>
      <c r="K493" s="332" t="s">
        <v>324</v>
      </c>
      <c r="L493" s="70" t="s">
        <v>552</v>
      </c>
      <c r="M493" s="344" t="s">
        <v>179</v>
      </c>
      <c r="N493" s="203">
        <v>42642</v>
      </c>
      <c r="O493" s="203">
        <v>42705</v>
      </c>
      <c r="P493" s="203">
        <v>43524</v>
      </c>
      <c r="Q493" s="28">
        <v>279042.86</v>
      </c>
      <c r="R493" s="29">
        <v>0.7</v>
      </c>
      <c r="S493" s="28" t="s">
        <v>228</v>
      </c>
      <c r="T493" s="28">
        <v>195330</v>
      </c>
    </row>
    <row r="494" spans="2:20" s="11" customFormat="1" ht="81" customHeight="1" x14ac:dyDescent="0.2">
      <c r="B494" s="381"/>
      <c r="C494" s="382"/>
      <c r="D494" s="419"/>
      <c r="E494" s="399"/>
      <c r="F494" s="332" t="s">
        <v>1468</v>
      </c>
      <c r="G494" s="89" t="s">
        <v>1089</v>
      </c>
      <c r="H494" s="72" t="s">
        <v>1238</v>
      </c>
      <c r="I494" s="344" t="s">
        <v>1239</v>
      </c>
      <c r="J494" s="332" t="s">
        <v>323</v>
      </c>
      <c r="K494" s="332" t="s">
        <v>324</v>
      </c>
      <c r="L494" s="70"/>
      <c r="M494" s="344" t="s">
        <v>29</v>
      </c>
      <c r="N494" s="203">
        <v>43012</v>
      </c>
      <c r="O494" s="203">
        <v>42887</v>
      </c>
      <c r="P494" s="203">
        <v>43799</v>
      </c>
      <c r="Q494" s="28">
        <v>1349584.38</v>
      </c>
      <c r="R494" s="29">
        <v>0.5</v>
      </c>
      <c r="S494" s="28" t="s">
        <v>228</v>
      </c>
      <c r="T494" s="28">
        <v>674792.19</v>
      </c>
    </row>
    <row r="495" spans="2:20" s="11" customFormat="1" ht="81" customHeight="1" x14ac:dyDescent="0.2">
      <c r="B495" s="381"/>
      <c r="C495" s="382"/>
      <c r="D495" s="419"/>
      <c r="E495" s="399"/>
      <c r="F495" s="332" t="s">
        <v>1468</v>
      </c>
      <c r="G495" s="89" t="s">
        <v>2055</v>
      </c>
      <c r="H495" s="72" t="s">
        <v>546</v>
      </c>
      <c r="I495" s="344" t="s">
        <v>547</v>
      </c>
      <c r="J495" s="332" t="s">
        <v>323</v>
      </c>
      <c r="K495" s="332" t="s">
        <v>324</v>
      </c>
      <c r="L495" s="70" t="s">
        <v>546</v>
      </c>
      <c r="M495" s="344" t="s">
        <v>19</v>
      </c>
      <c r="N495" s="203">
        <v>42621</v>
      </c>
      <c r="O495" s="203">
        <v>42725</v>
      </c>
      <c r="P495" s="203">
        <v>43454</v>
      </c>
      <c r="Q495" s="28">
        <v>775188.5</v>
      </c>
      <c r="R495" s="29">
        <v>0.6</v>
      </c>
      <c r="S495" s="28" t="s">
        <v>228</v>
      </c>
      <c r="T495" s="31">
        <v>465113.1</v>
      </c>
    </row>
    <row r="496" spans="2:20" s="11" customFormat="1" ht="69" customHeight="1" x14ac:dyDescent="0.2">
      <c r="B496" s="381"/>
      <c r="C496" s="382"/>
      <c r="D496" s="419"/>
      <c r="E496" s="399"/>
      <c r="F496" s="332" t="s">
        <v>1468</v>
      </c>
      <c r="G496" s="89" t="s">
        <v>2042</v>
      </c>
      <c r="H496" s="72" t="s">
        <v>758</v>
      </c>
      <c r="I496" s="344" t="s">
        <v>759</v>
      </c>
      <c r="J496" s="332" t="s">
        <v>323</v>
      </c>
      <c r="K496" s="332" t="s">
        <v>324</v>
      </c>
      <c r="L496" s="70" t="s">
        <v>758</v>
      </c>
      <c r="M496" s="344" t="s">
        <v>7</v>
      </c>
      <c r="N496" s="203">
        <v>42775</v>
      </c>
      <c r="O496" s="203">
        <v>42461</v>
      </c>
      <c r="P496" s="203">
        <v>43190</v>
      </c>
      <c r="Q496" s="28">
        <v>530000</v>
      </c>
      <c r="R496" s="29">
        <v>0.5</v>
      </c>
      <c r="S496" s="28" t="s">
        <v>228</v>
      </c>
      <c r="T496" s="28">
        <v>265000</v>
      </c>
    </row>
    <row r="497" spans="2:20" s="11" customFormat="1" ht="87.75" customHeight="1" x14ac:dyDescent="0.2">
      <c r="B497" s="381"/>
      <c r="C497" s="382"/>
      <c r="D497" s="419"/>
      <c r="E497" s="399"/>
      <c r="F497" s="332" t="s">
        <v>1468</v>
      </c>
      <c r="G497" s="89" t="s">
        <v>2056</v>
      </c>
      <c r="H497" s="72" t="s">
        <v>716</v>
      </c>
      <c r="I497" s="344" t="s">
        <v>715</v>
      </c>
      <c r="J497" s="332" t="s">
        <v>323</v>
      </c>
      <c r="K497" s="332" t="s">
        <v>324</v>
      </c>
      <c r="L497" s="70" t="s">
        <v>716</v>
      </c>
      <c r="M497" s="344" t="s">
        <v>13</v>
      </c>
      <c r="N497" s="203">
        <v>42748</v>
      </c>
      <c r="O497" s="203">
        <v>42481</v>
      </c>
      <c r="P497" s="203">
        <v>42845</v>
      </c>
      <c r="Q497" s="28">
        <v>141230.81</v>
      </c>
      <c r="R497" s="29">
        <v>0.6</v>
      </c>
      <c r="S497" s="28" t="s">
        <v>228</v>
      </c>
      <c r="T497" s="28">
        <v>86638.1</v>
      </c>
    </row>
    <row r="498" spans="2:20" s="11" customFormat="1" ht="137.25" customHeight="1" x14ac:dyDescent="0.2">
      <c r="B498" s="381"/>
      <c r="C498" s="382"/>
      <c r="D498" s="419"/>
      <c r="E498" s="399"/>
      <c r="F498" s="332" t="s">
        <v>1468</v>
      </c>
      <c r="G498" s="89" t="s">
        <v>2057</v>
      </c>
      <c r="H498" s="72" t="s">
        <v>554</v>
      </c>
      <c r="I498" s="344" t="s">
        <v>555</v>
      </c>
      <c r="J498" s="332" t="s">
        <v>323</v>
      </c>
      <c r="K498" s="332" t="s">
        <v>324</v>
      </c>
      <c r="L498" s="70" t="s">
        <v>554</v>
      </c>
      <c r="M498" s="344" t="s">
        <v>1</v>
      </c>
      <c r="N498" s="203">
        <v>42621</v>
      </c>
      <c r="O498" s="203">
        <v>42461</v>
      </c>
      <c r="P498" s="203">
        <v>43190</v>
      </c>
      <c r="Q498" s="28">
        <v>2144368.4900000002</v>
      </c>
      <c r="R498" s="29">
        <v>0.62</v>
      </c>
      <c r="S498" s="28" t="s">
        <v>228</v>
      </c>
      <c r="T498" s="28">
        <v>1337227.8600000001</v>
      </c>
    </row>
    <row r="499" spans="2:20" s="11" customFormat="1" ht="59.25" customHeight="1" x14ac:dyDescent="0.2">
      <c r="B499" s="381"/>
      <c r="C499" s="382"/>
      <c r="D499" s="419"/>
      <c r="E499" s="399"/>
      <c r="F499" s="332" t="s">
        <v>1468</v>
      </c>
      <c r="G499" s="89" t="s">
        <v>975</v>
      </c>
      <c r="H499" s="72" t="s">
        <v>504</v>
      </c>
      <c r="I499" s="344" t="s">
        <v>505</v>
      </c>
      <c r="J499" s="332" t="s">
        <v>323</v>
      </c>
      <c r="K499" s="332" t="s">
        <v>324</v>
      </c>
      <c r="L499" s="70" t="s">
        <v>504</v>
      </c>
      <c r="M499" s="344" t="s">
        <v>97</v>
      </c>
      <c r="N499" s="203">
        <v>42598</v>
      </c>
      <c r="O499" s="203">
        <v>42676</v>
      </c>
      <c r="P499" s="203">
        <v>43770</v>
      </c>
      <c r="Q499" s="28">
        <v>7606374</v>
      </c>
      <c r="R499" s="29">
        <v>0.6</v>
      </c>
      <c r="S499" s="32" t="s">
        <v>624</v>
      </c>
      <c r="T499" s="28">
        <v>4563824.4000000004</v>
      </c>
    </row>
    <row r="500" spans="2:20" s="11" customFormat="1" ht="76.5" customHeight="1" x14ac:dyDescent="0.2">
      <c r="B500" s="381"/>
      <c r="C500" s="382"/>
      <c r="D500" s="419"/>
      <c r="E500" s="399"/>
      <c r="F500" s="332" t="s">
        <v>1468</v>
      </c>
      <c r="G500" s="89" t="s">
        <v>976</v>
      </c>
      <c r="H500" s="72" t="s">
        <v>506</v>
      </c>
      <c r="I500" s="344" t="s">
        <v>507</v>
      </c>
      <c r="J500" s="332" t="s">
        <v>323</v>
      </c>
      <c r="K500" s="332" t="s">
        <v>324</v>
      </c>
      <c r="L500" s="70" t="s">
        <v>506</v>
      </c>
      <c r="M500" s="344" t="s">
        <v>22</v>
      </c>
      <c r="N500" s="203">
        <v>42598</v>
      </c>
      <c r="O500" s="203">
        <v>42464</v>
      </c>
      <c r="P500" s="203">
        <v>43555</v>
      </c>
      <c r="Q500" s="28">
        <v>1616677.07</v>
      </c>
      <c r="R500" s="29">
        <v>0.50323101209436227</v>
      </c>
      <c r="S500" s="32" t="s">
        <v>624</v>
      </c>
      <c r="T500" s="28">
        <v>808338.54</v>
      </c>
    </row>
    <row r="501" spans="2:20" s="11" customFormat="1" ht="75" customHeight="1" x14ac:dyDescent="0.2">
      <c r="B501" s="381"/>
      <c r="C501" s="382"/>
      <c r="D501" s="419"/>
      <c r="E501" s="399"/>
      <c r="F501" s="332" t="s">
        <v>1468</v>
      </c>
      <c r="G501" s="89" t="s">
        <v>1092</v>
      </c>
      <c r="H501" s="72" t="s">
        <v>556</v>
      </c>
      <c r="I501" s="344" t="s">
        <v>557</v>
      </c>
      <c r="J501" s="332" t="s">
        <v>323</v>
      </c>
      <c r="K501" s="332" t="s">
        <v>324</v>
      </c>
      <c r="L501" s="70" t="s">
        <v>556</v>
      </c>
      <c r="M501" s="344" t="s">
        <v>29</v>
      </c>
      <c r="N501" s="203">
        <v>42621</v>
      </c>
      <c r="O501" s="203">
        <v>42553</v>
      </c>
      <c r="P501" s="203">
        <v>43373</v>
      </c>
      <c r="Q501" s="28">
        <v>864950.32</v>
      </c>
      <c r="R501" s="29">
        <v>0.6</v>
      </c>
      <c r="S501" s="28" t="s">
        <v>228</v>
      </c>
      <c r="T501" s="28">
        <v>518970.19</v>
      </c>
    </row>
    <row r="502" spans="2:20" s="11" customFormat="1" ht="68.25" customHeight="1" x14ac:dyDescent="0.2">
      <c r="B502" s="381"/>
      <c r="C502" s="382"/>
      <c r="D502" s="419"/>
      <c r="E502" s="399"/>
      <c r="F502" s="332" t="s">
        <v>1468</v>
      </c>
      <c r="G502" s="89" t="s">
        <v>1001</v>
      </c>
      <c r="H502" s="72" t="s">
        <v>3753</v>
      </c>
      <c r="I502" s="344" t="s">
        <v>503</v>
      </c>
      <c r="J502" s="332" t="s">
        <v>323</v>
      </c>
      <c r="K502" s="332" t="s">
        <v>324</v>
      </c>
      <c r="L502" s="70" t="s">
        <v>3753</v>
      </c>
      <c r="M502" s="344" t="s">
        <v>15</v>
      </c>
      <c r="N502" s="203">
        <v>42598</v>
      </c>
      <c r="O502" s="203">
        <v>42467</v>
      </c>
      <c r="P502" s="203">
        <v>43100</v>
      </c>
      <c r="Q502" s="28">
        <v>295655</v>
      </c>
      <c r="R502" s="29">
        <v>0.6</v>
      </c>
      <c r="S502" s="28" t="s">
        <v>228</v>
      </c>
      <c r="T502" s="28">
        <v>177393</v>
      </c>
    </row>
    <row r="503" spans="2:20" s="11" customFormat="1" ht="85.5" customHeight="1" x14ac:dyDescent="0.2">
      <c r="B503" s="381"/>
      <c r="C503" s="382"/>
      <c r="D503" s="419"/>
      <c r="E503" s="399"/>
      <c r="F503" s="332" t="s">
        <v>1468</v>
      </c>
      <c r="G503" s="89" t="s">
        <v>1915</v>
      </c>
      <c r="H503" s="72" t="s">
        <v>499</v>
      </c>
      <c r="I503" s="344" t="s">
        <v>500</v>
      </c>
      <c r="J503" s="332" t="s">
        <v>323</v>
      </c>
      <c r="K503" s="332" t="s">
        <v>324</v>
      </c>
      <c r="L503" s="70" t="s">
        <v>499</v>
      </c>
      <c r="M503" s="344" t="s">
        <v>22</v>
      </c>
      <c r="N503" s="203">
        <v>42598</v>
      </c>
      <c r="O503" s="203">
        <v>42614</v>
      </c>
      <c r="P503" s="203">
        <v>43343</v>
      </c>
      <c r="Q503" s="28">
        <v>659079.49</v>
      </c>
      <c r="R503" s="29">
        <v>0.5999999939309294</v>
      </c>
      <c r="S503" s="28" t="s">
        <v>228</v>
      </c>
      <c r="T503" s="28">
        <v>395447.69</v>
      </c>
    </row>
    <row r="504" spans="2:20" s="11" customFormat="1" ht="85.5" customHeight="1" x14ac:dyDescent="0.2">
      <c r="B504" s="381"/>
      <c r="C504" s="382"/>
      <c r="D504" s="419"/>
      <c r="E504" s="399"/>
      <c r="F504" s="332" t="s">
        <v>1468</v>
      </c>
      <c r="G504" s="89" t="s">
        <v>1916</v>
      </c>
      <c r="H504" s="72" t="s">
        <v>2517</v>
      </c>
      <c r="I504" s="344" t="s">
        <v>508</v>
      </c>
      <c r="J504" s="332" t="s">
        <v>323</v>
      </c>
      <c r="K504" s="332" t="s">
        <v>324</v>
      </c>
      <c r="L504" s="72" t="s">
        <v>2517</v>
      </c>
      <c r="M504" s="344" t="s">
        <v>29</v>
      </c>
      <c r="N504" s="203">
        <v>42598</v>
      </c>
      <c r="O504" s="203">
        <v>42468</v>
      </c>
      <c r="P504" s="203">
        <v>43562</v>
      </c>
      <c r="Q504" s="28">
        <v>1746105.76</v>
      </c>
      <c r="R504" s="29">
        <v>0.69999999885459407</v>
      </c>
      <c r="S504" s="28" t="s">
        <v>228</v>
      </c>
      <c r="T504" s="28">
        <v>1222274.03</v>
      </c>
    </row>
    <row r="505" spans="2:20" s="11" customFormat="1" ht="85.5" customHeight="1" x14ac:dyDescent="0.2">
      <c r="B505" s="381"/>
      <c r="C505" s="382"/>
      <c r="D505" s="419"/>
      <c r="E505" s="399"/>
      <c r="F505" s="332" t="s">
        <v>1469</v>
      </c>
      <c r="G505" s="137" t="s">
        <v>1090</v>
      </c>
      <c r="H505" s="152" t="s">
        <v>2518</v>
      </c>
      <c r="I505" s="187" t="s">
        <v>622</v>
      </c>
      <c r="J505" s="332" t="s">
        <v>323</v>
      </c>
      <c r="K505" s="332" t="s">
        <v>324</v>
      </c>
      <c r="L505" s="152" t="s">
        <v>2518</v>
      </c>
      <c r="M505" s="344" t="s">
        <v>13</v>
      </c>
      <c r="N505" s="203">
        <v>42683</v>
      </c>
      <c r="O505" s="203">
        <v>42500</v>
      </c>
      <c r="P505" s="203">
        <v>43100</v>
      </c>
      <c r="Q505" s="33">
        <v>77528.710000000006</v>
      </c>
      <c r="R505" s="29">
        <v>0.45000001280025881</v>
      </c>
      <c r="S505" s="28" t="s">
        <v>228</v>
      </c>
      <c r="T505" s="33">
        <v>34887.919999999998</v>
      </c>
    </row>
    <row r="506" spans="2:20" s="11" customFormat="1" ht="85.5" customHeight="1" x14ac:dyDescent="0.2">
      <c r="B506" s="381"/>
      <c r="C506" s="382"/>
      <c r="D506" s="419"/>
      <c r="E506" s="399"/>
      <c r="F506" s="332" t="s">
        <v>1469</v>
      </c>
      <c r="G506" s="89" t="s">
        <v>2061</v>
      </c>
      <c r="H506" s="152" t="s">
        <v>619</v>
      </c>
      <c r="I506" s="187" t="s">
        <v>621</v>
      </c>
      <c r="J506" s="332" t="s">
        <v>323</v>
      </c>
      <c r="K506" s="332" t="s">
        <v>324</v>
      </c>
      <c r="L506" s="194" t="s">
        <v>619</v>
      </c>
      <c r="M506" s="344" t="s">
        <v>1</v>
      </c>
      <c r="N506" s="203">
        <v>42683</v>
      </c>
      <c r="O506" s="203">
        <v>43199</v>
      </c>
      <c r="P506" s="203">
        <v>44135</v>
      </c>
      <c r="Q506" s="33">
        <v>259616.2</v>
      </c>
      <c r="R506" s="29">
        <v>0.44999999999999996</v>
      </c>
      <c r="S506" s="28" t="s">
        <v>228</v>
      </c>
      <c r="T506" s="33">
        <v>116827.29</v>
      </c>
    </row>
    <row r="507" spans="2:20" s="11" customFormat="1" ht="85.5" customHeight="1" x14ac:dyDescent="0.2">
      <c r="B507" s="381"/>
      <c r="C507" s="382"/>
      <c r="D507" s="419"/>
      <c r="E507" s="399"/>
      <c r="F507" s="332" t="s">
        <v>1469</v>
      </c>
      <c r="G507" s="137" t="s">
        <v>2058</v>
      </c>
      <c r="H507" s="152" t="s">
        <v>620</v>
      </c>
      <c r="I507" s="187" t="s">
        <v>623</v>
      </c>
      <c r="J507" s="332" t="s">
        <v>323</v>
      </c>
      <c r="K507" s="332" t="s">
        <v>324</v>
      </c>
      <c r="L507" s="194" t="s">
        <v>620</v>
      </c>
      <c r="M507" s="344" t="s">
        <v>15</v>
      </c>
      <c r="N507" s="203">
        <v>42697</v>
      </c>
      <c r="O507" s="203">
        <v>42736</v>
      </c>
      <c r="P507" s="203">
        <v>43830</v>
      </c>
      <c r="Q507" s="33">
        <v>194845</v>
      </c>
      <c r="R507" s="29">
        <v>0.45</v>
      </c>
      <c r="S507" s="28" t="s">
        <v>228</v>
      </c>
      <c r="T507" s="33">
        <v>87680.25</v>
      </c>
    </row>
    <row r="508" spans="2:20" s="11" customFormat="1" ht="154.5" customHeight="1" x14ac:dyDescent="0.2">
      <c r="B508" s="381"/>
      <c r="C508" s="382"/>
      <c r="D508" s="419"/>
      <c r="E508" s="399"/>
      <c r="F508" s="332" t="s">
        <v>1470</v>
      </c>
      <c r="G508" s="137" t="s">
        <v>1917</v>
      </c>
      <c r="H508" s="152" t="s">
        <v>2519</v>
      </c>
      <c r="I508" s="187" t="s">
        <v>617</v>
      </c>
      <c r="J508" s="332" t="s">
        <v>323</v>
      </c>
      <c r="K508" s="332" t="s">
        <v>324</v>
      </c>
      <c r="L508" s="194" t="s">
        <v>1179</v>
      </c>
      <c r="M508" s="344" t="s">
        <v>1</v>
      </c>
      <c r="N508" s="203">
        <v>42703</v>
      </c>
      <c r="O508" s="203">
        <v>42705</v>
      </c>
      <c r="P508" s="203">
        <v>42916</v>
      </c>
      <c r="Q508" s="28">
        <v>543540</v>
      </c>
      <c r="R508" s="29">
        <v>0.70000000615903601</v>
      </c>
      <c r="S508" s="28" t="s">
        <v>228</v>
      </c>
      <c r="T508" s="33">
        <v>380478</v>
      </c>
    </row>
    <row r="509" spans="2:20" s="11" customFormat="1" ht="154.5" customHeight="1" x14ac:dyDescent="0.2">
      <c r="B509" s="381"/>
      <c r="C509" s="382"/>
      <c r="D509" s="419"/>
      <c r="E509" s="399"/>
      <c r="F509" s="332" t="s">
        <v>1470</v>
      </c>
      <c r="G509" s="137" t="s">
        <v>1098</v>
      </c>
      <c r="H509" s="152" t="s">
        <v>911</v>
      </c>
      <c r="I509" s="187" t="s">
        <v>910</v>
      </c>
      <c r="J509" s="332" t="s">
        <v>323</v>
      </c>
      <c r="K509" s="332" t="s">
        <v>324</v>
      </c>
      <c r="L509" s="194" t="s">
        <v>1180</v>
      </c>
      <c r="M509" s="344" t="s">
        <v>19</v>
      </c>
      <c r="N509" s="203">
        <v>42888</v>
      </c>
      <c r="O509" s="203">
        <v>42644</v>
      </c>
      <c r="P509" s="203">
        <v>43008</v>
      </c>
      <c r="Q509" s="28">
        <v>1907090.91</v>
      </c>
      <c r="R509" s="29">
        <v>0.7</v>
      </c>
      <c r="S509" s="28" t="s">
        <v>228</v>
      </c>
      <c r="T509" s="33">
        <v>1334963.6399999999</v>
      </c>
    </row>
    <row r="510" spans="2:20" s="11" customFormat="1" ht="134.25" customHeight="1" x14ac:dyDescent="0.2">
      <c r="B510" s="381"/>
      <c r="C510" s="382"/>
      <c r="D510" s="419"/>
      <c r="E510" s="399"/>
      <c r="F510" s="332" t="s">
        <v>1470</v>
      </c>
      <c r="G510" s="137" t="s">
        <v>1918</v>
      </c>
      <c r="H510" s="152" t="s">
        <v>611</v>
      </c>
      <c r="I510" s="187" t="s">
        <v>614</v>
      </c>
      <c r="J510" s="332" t="s">
        <v>323</v>
      </c>
      <c r="K510" s="332" t="s">
        <v>324</v>
      </c>
      <c r="L510" s="194" t="s">
        <v>2802</v>
      </c>
      <c r="M510" s="344" t="s">
        <v>1</v>
      </c>
      <c r="N510" s="203">
        <v>42703</v>
      </c>
      <c r="O510" s="203">
        <v>42675</v>
      </c>
      <c r="P510" s="203">
        <v>43039</v>
      </c>
      <c r="Q510" s="28">
        <v>256744.55</v>
      </c>
      <c r="R510" s="29">
        <v>0.70000000615903601</v>
      </c>
      <c r="S510" s="28" t="s">
        <v>228</v>
      </c>
      <c r="T510" s="33">
        <v>179721.19</v>
      </c>
    </row>
    <row r="511" spans="2:20" s="11" customFormat="1" ht="196.5" customHeight="1" x14ac:dyDescent="0.2">
      <c r="B511" s="381"/>
      <c r="C511" s="382"/>
      <c r="D511" s="419"/>
      <c r="E511" s="399"/>
      <c r="F511" s="332" t="s">
        <v>1470</v>
      </c>
      <c r="G511" s="137" t="s">
        <v>1097</v>
      </c>
      <c r="H511" s="152" t="s">
        <v>613</v>
      </c>
      <c r="I511" s="187" t="s">
        <v>616</v>
      </c>
      <c r="J511" s="332" t="s">
        <v>323</v>
      </c>
      <c r="K511" s="332" t="s">
        <v>324</v>
      </c>
      <c r="L511" s="194" t="s">
        <v>1181</v>
      </c>
      <c r="M511" s="344" t="s">
        <v>55</v>
      </c>
      <c r="N511" s="203">
        <v>42703</v>
      </c>
      <c r="O511" s="203">
        <v>42675</v>
      </c>
      <c r="P511" s="203">
        <v>43033</v>
      </c>
      <c r="Q511" s="28">
        <v>1592512.5</v>
      </c>
      <c r="R511" s="29">
        <v>0.6</v>
      </c>
      <c r="S511" s="28" t="s">
        <v>228</v>
      </c>
      <c r="T511" s="33">
        <v>955507.5</v>
      </c>
    </row>
    <row r="512" spans="2:20" s="11" customFormat="1" ht="196.5" customHeight="1" x14ac:dyDescent="0.2">
      <c r="B512" s="381"/>
      <c r="C512" s="382"/>
      <c r="D512" s="419"/>
      <c r="E512" s="399"/>
      <c r="F512" s="332" t="s">
        <v>1470</v>
      </c>
      <c r="G512" s="137" t="s">
        <v>1048</v>
      </c>
      <c r="H512" s="152" t="s">
        <v>612</v>
      </c>
      <c r="I512" s="187" t="s">
        <v>615</v>
      </c>
      <c r="J512" s="332" t="s">
        <v>323</v>
      </c>
      <c r="K512" s="332" t="s">
        <v>324</v>
      </c>
      <c r="L512" s="194" t="s">
        <v>2803</v>
      </c>
      <c r="M512" s="344" t="s">
        <v>29</v>
      </c>
      <c r="N512" s="203">
        <v>42703</v>
      </c>
      <c r="O512" s="203">
        <v>42720</v>
      </c>
      <c r="P512" s="203">
        <v>43084</v>
      </c>
      <c r="Q512" s="28">
        <v>319921.78000000003</v>
      </c>
      <c r="R512" s="29">
        <v>0.70000000615903601</v>
      </c>
      <c r="S512" s="28" t="s">
        <v>228</v>
      </c>
      <c r="T512" s="33">
        <v>223945.25</v>
      </c>
    </row>
    <row r="513" spans="2:20" s="11" customFormat="1" ht="196.5" customHeight="1" x14ac:dyDescent="0.2">
      <c r="B513" s="381"/>
      <c r="C513" s="382"/>
      <c r="D513" s="419"/>
      <c r="E513" s="399"/>
      <c r="F513" s="332" t="s">
        <v>1470</v>
      </c>
      <c r="G513" s="137" t="s">
        <v>1919</v>
      </c>
      <c r="H513" s="152" t="s">
        <v>2528</v>
      </c>
      <c r="I513" s="187" t="s">
        <v>618</v>
      </c>
      <c r="J513" s="332" t="s">
        <v>323</v>
      </c>
      <c r="K513" s="332" t="s">
        <v>324</v>
      </c>
      <c r="L513" s="194" t="s">
        <v>2804</v>
      </c>
      <c r="M513" s="344" t="s">
        <v>29</v>
      </c>
      <c r="N513" s="203">
        <v>42703</v>
      </c>
      <c r="O513" s="203">
        <v>42705</v>
      </c>
      <c r="P513" s="203">
        <v>43069</v>
      </c>
      <c r="Q513" s="31">
        <v>2225395.7400000002</v>
      </c>
      <c r="R513" s="29">
        <v>0.70000000615903601</v>
      </c>
      <c r="S513" s="28" t="s">
        <v>228</v>
      </c>
      <c r="T513" s="122">
        <v>1557777.02</v>
      </c>
    </row>
    <row r="514" spans="2:20" s="11" customFormat="1" ht="196.5" customHeight="1" x14ac:dyDescent="0.2">
      <c r="B514" s="381"/>
      <c r="C514" s="382"/>
      <c r="D514" s="419"/>
      <c r="E514" s="399"/>
      <c r="F514" s="332" t="s">
        <v>1471</v>
      </c>
      <c r="G514" s="130" t="s">
        <v>1920</v>
      </c>
      <c r="H514" s="152" t="s">
        <v>912</v>
      </c>
      <c r="I514" s="187" t="s">
        <v>913</v>
      </c>
      <c r="J514" s="332" t="s">
        <v>323</v>
      </c>
      <c r="K514" s="332" t="s">
        <v>324</v>
      </c>
      <c r="L514" s="194" t="s">
        <v>3252</v>
      </c>
      <c r="M514" s="344" t="s">
        <v>22</v>
      </c>
      <c r="N514" s="203">
        <v>42914</v>
      </c>
      <c r="O514" s="203">
        <v>42823</v>
      </c>
      <c r="P514" s="203">
        <v>43736</v>
      </c>
      <c r="Q514" s="28">
        <v>134856.91</v>
      </c>
      <c r="R514" s="29">
        <v>0.6</v>
      </c>
      <c r="S514" s="28" t="s">
        <v>228</v>
      </c>
      <c r="T514" s="33">
        <v>80914.149999999994</v>
      </c>
    </row>
    <row r="515" spans="2:20" s="11" customFormat="1" ht="196.5" customHeight="1" x14ac:dyDescent="0.2">
      <c r="B515" s="381"/>
      <c r="C515" s="382"/>
      <c r="D515" s="419"/>
      <c r="E515" s="399"/>
      <c r="F515" s="332" t="s">
        <v>1471</v>
      </c>
      <c r="G515" s="137" t="s">
        <v>1921</v>
      </c>
      <c r="H515" s="152" t="s">
        <v>852</v>
      </c>
      <c r="I515" s="187" t="s">
        <v>851</v>
      </c>
      <c r="J515" s="332" t="s">
        <v>323</v>
      </c>
      <c r="K515" s="332" t="s">
        <v>324</v>
      </c>
      <c r="L515" s="194" t="s">
        <v>853</v>
      </c>
      <c r="M515" s="344" t="s">
        <v>1</v>
      </c>
      <c r="N515" s="203">
        <v>42831</v>
      </c>
      <c r="O515" s="203">
        <v>42779</v>
      </c>
      <c r="P515" s="203">
        <v>43509</v>
      </c>
      <c r="Q515" s="28">
        <v>10115800</v>
      </c>
      <c r="R515" s="29">
        <v>0.6</v>
      </c>
      <c r="S515" s="28" t="s">
        <v>228</v>
      </c>
      <c r="T515" s="33">
        <v>6069480</v>
      </c>
    </row>
    <row r="516" spans="2:20" s="11" customFormat="1" ht="196.5" customHeight="1" x14ac:dyDescent="0.2">
      <c r="B516" s="381"/>
      <c r="C516" s="382"/>
      <c r="D516" s="419"/>
      <c r="E516" s="399"/>
      <c r="F516" s="332" t="s">
        <v>1471</v>
      </c>
      <c r="G516" s="137" t="s">
        <v>1922</v>
      </c>
      <c r="H516" s="152" t="s">
        <v>1146</v>
      </c>
      <c r="I516" s="187" t="s">
        <v>1147</v>
      </c>
      <c r="J516" s="332" t="s">
        <v>323</v>
      </c>
      <c r="K516" s="332" t="s">
        <v>324</v>
      </c>
      <c r="L516" s="194" t="s">
        <v>1182</v>
      </c>
      <c r="M516" s="344" t="s">
        <v>1</v>
      </c>
      <c r="N516" s="203">
        <v>42970</v>
      </c>
      <c r="O516" s="203">
        <v>42644</v>
      </c>
      <c r="P516" s="203">
        <v>43039</v>
      </c>
      <c r="Q516" s="28">
        <v>1304746.02</v>
      </c>
      <c r="R516" s="29">
        <v>0.6</v>
      </c>
      <c r="S516" s="28" t="s">
        <v>228</v>
      </c>
      <c r="T516" s="33">
        <v>782847.61</v>
      </c>
    </row>
    <row r="517" spans="2:20" s="11" customFormat="1" ht="196.5" customHeight="1" x14ac:dyDescent="0.2">
      <c r="B517" s="381"/>
      <c r="C517" s="382"/>
      <c r="D517" s="419"/>
      <c r="E517" s="399"/>
      <c r="F517" s="332" t="s">
        <v>1471</v>
      </c>
      <c r="G517" s="137" t="s">
        <v>1923</v>
      </c>
      <c r="H517" s="152" t="s">
        <v>2520</v>
      </c>
      <c r="I517" s="187" t="s">
        <v>1547</v>
      </c>
      <c r="J517" s="332" t="s">
        <v>323</v>
      </c>
      <c r="K517" s="332" t="s">
        <v>324</v>
      </c>
      <c r="L517" s="194" t="s">
        <v>2805</v>
      </c>
      <c r="M517" s="344" t="s">
        <v>19</v>
      </c>
      <c r="N517" s="203">
        <v>43216</v>
      </c>
      <c r="O517" s="203">
        <v>42865</v>
      </c>
      <c r="P517" s="203">
        <v>43960</v>
      </c>
      <c r="Q517" s="28">
        <v>183158.22</v>
      </c>
      <c r="R517" s="29">
        <v>0.6</v>
      </c>
      <c r="S517" s="28" t="s">
        <v>228</v>
      </c>
      <c r="T517" s="33">
        <v>109894.93</v>
      </c>
    </row>
    <row r="518" spans="2:20" s="11" customFormat="1" ht="196.5" customHeight="1" x14ac:dyDescent="0.2">
      <c r="B518" s="381"/>
      <c r="C518" s="382"/>
      <c r="D518" s="419"/>
      <c r="E518" s="399"/>
      <c r="F518" s="332" t="s">
        <v>1471</v>
      </c>
      <c r="G518" s="137" t="s">
        <v>1924</v>
      </c>
      <c r="H518" s="152" t="s">
        <v>1236</v>
      </c>
      <c r="I518" s="187" t="s">
        <v>1237</v>
      </c>
      <c r="J518" s="332" t="s">
        <v>323</v>
      </c>
      <c r="K518" s="332" t="s">
        <v>324</v>
      </c>
      <c r="L518" s="194" t="s">
        <v>2529</v>
      </c>
      <c r="M518" s="344" t="s">
        <v>19</v>
      </c>
      <c r="N518" s="203">
        <v>43012</v>
      </c>
      <c r="O518" s="203">
        <v>42761</v>
      </c>
      <c r="P518" s="203">
        <v>43549</v>
      </c>
      <c r="Q518" s="28">
        <v>4126109.44</v>
      </c>
      <c r="R518" s="29">
        <v>0.5</v>
      </c>
      <c r="S518" s="28" t="s">
        <v>228</v>
      </c>
      <c r="T518" s="33">
        <v>2063054.72</v>
      </c>
    </row>
    <row r="519" spans="2:20" s="11" customFormat="1" ht="196.5" customHeight="1" x14ac:dyDescent="0.2">
      <c r="B519" s="381"/>
      <c r="C519" s="382"/>
      <c r="D519" s="419"/>
      <c r="E519" s="399"/>
      <c r="F519" s="332" t="s">
        <v>1345</v>
      </c>
      <c r="G519" s="137" t="s">
        <v>2059</v>
      </c>
      <c r="H519" s="152" t="s">
        <v>1148</v>
      </c>
      <c r="I519" s="187" t="s">
        <v>1149</v>
      </c>
      <c r="J519" s="332" t="s">
        <v>323</v>
      </c>
      <c r="K519" s="332" t="s">
        <v>324</v>
      </c>
      <c r="L519" s="194" t="s">
        <v>1183</v>
      </c>
      <c r="M519" s="344" t="s">
        <v>13</v>
      </c>
      <c r="N519" s="203">
        <v>42948</v>
      </c>
      <c r="O519" s="203">
        <v>42670</v>
      </c>
      <c r="P519" s="203">
        <v>43399</v>
      </c>
      <c r="Q519" s="28">
        <v>367479.39</v>
      </c>
      <c r="R519" s="29">
        <v>0.45</v>
      </c>
      <c r="S519" s="28" t="s">
        <v>228</v>
      </c>
      <c r="T519" s="33">
        <v>165365.73000000001</v>
      </c>
    </row>
    <row r="520" spans="2:20" s="11" customFormat="1" ht="196.5" customHeight="1" x14ac:dyDescent="0.2">
      <c r="B520" s="381"/>
      <c r="C520" s="382"/>
      <c r="D520" s="419"/>
      <c r="E520" s="399"/>
      <c r="F520" s="332" t="s">
        <v>1345</v>
      </c>
      <c r="G520" s="137" t="s">
        <v>1859</v>
      </c>
      <c r="H520" s="152" t="s">
        <v>2521</v>
      </c>
      <c r="I520" s="187" t="s">
        <v>1332</v>
      </c>
      <c r="J520" s="332" t="s">
        <v>323</v>
      </c>
      <c r="K520" s="332" t="s">
        <v>324</v>
      </c>
      <c r="L520" s="194" t="s">
        <v>1346</v>
      </c>
      <c r="M520" s="344" t="s">
        <v>13</v>
      </c>
      <c r="N520" s="203">
        <v>43119</v>
      </c>
      <c r="O520" s="203">
        <v>43191</v>
      </c>
      <c r="P520" s="203">
        <v>44104</v>
      </c>
      <c r="Q520" s="28">
        <v>160611.9</v>
      </c>
      <c r="R520" s="29">
        <v>0.45</v>
      </c>
      <c r="S520" s="28" t="s">
        <v>228</v>
      </c>
      <c r="T520" s="33">
        <v>72275.360000000001</v>
      </c>
    </row>
    <row r="521" spans="2:20" s="11" customFormat="1" ht="196.5" customHeight="1" x14ac:dyDescent="0.2">
      <c r="B521" s="381"/>
      <c r="C521" s="382"/>
      <c r="D521" s="419"/>
      <c r="E521" s="399"/>
      <c r="F521" s="332" t="s">
        <v>1345</v>
      </c>
      <c r="G521" s="137" t="s">
        <v>2095</v>
      </c>
      <c r="H521" s="152" t="s">
        <v>2096</v>
      </c>
      <c r="I521" s="187" t="s">
        <v>2094</v>
      </c>
      <c r="J521" s="332" t="s">
        <v>323</v>
      </c>
      <c r="K521" s="332" t="s">
        <v>324</v>
      </c>
      <c r="L521" s="194" t="s">
        <v>2806</v>
      </c>
      <c r="M521" s="344" t="s">
        <v>13</v>
      </c>
      <c r="N521" s="203">
        <v>42948</v>
      </c>
      <c r="O521" s="203">
        <v>43019</v>
      </c>
      <c r="P521" s="203">
        <v>44165</v>
      </c>
      <c r="Q521" s="28">
        <v>382917.5</v>
      </c>
      <c r="R521" s="29">
        <v>0.45</v>
      </c>
      <c r="S521" s="28" t="s">
        <v>228</v>
      </c>
      <c r="T521" s="33">
        <v>172312.88</v>
      </c>
    </row>
    <row r="522" spans="2:20" s="11" customFormat="1" ht="196.5" customHeight="1" x14ac:dyDescent="0.2">
      <c r="B522" s="381"/>
      <c r="C522" s="382"/>
      <c r="D522" s="419"/>
      <c r="E522" s="399"/>
      <c r="F522" s="332" t="s">
        <v>1472</v>
      </c>
      <c r="G522" s="137" t="s">
        <v>974</v>
      </c>
      <c r="H522" s="152" t="s">
        <v>3923</v>
      </c>
      <c r="I522" s="187" t="s">
        <v>1150</v>
      </c>
      <c r="J522" s="332" t="s">
        <v>323</v>
      </c>
      <c r="K522" s="332" t="s">
        <v>324</v>
      </c>
      <c r="L522" s="194" t="s">
        <v>1184</v>
      </c>
      <c r="M522" s="344" t="s">
        <v>4826</v>
      </c>
      <c r="N522" s="203">
        <v>42949</v>
      </c>
      <c r="O522" s="203">
        <v>43009</v>
      </c>
      <c r="P522" s="203">
        <v>43921</v>
      </c>
      <c r="Q522" s="28">
        <v>618484.27</v>
      </c>
      <c r="R522" s="29">
        <v>0.7</v>
      </c>
      <c r="S522" s="28" t="s">
        <v>228</v>
      </c>
      <c r="T522" s="33">
        <v>432938.99</v>
      </c>
    </row>
    <row r="523" spans="2:20" s="11" customFormat="1" ht="120.75" customHeight="1" x14ac:dyDescent="0.2">
      <c r="B523" s="381"/>
      <c r="C523" s="382"/>
      <c r="D523" s="419"/>
      <c r="E523" s="399"/>
      <c r="F523" s="332" t="s">
        <v>1316</v>
      </c>
      <c r="G523" s="137" t="s">
        <v>1866</v>
      </c>
      <c r="H523" s="152" t="s">
        <v>1347</v>
      </c>
      <c r="I523" s="187" t="s">
        <v>1333</v>
      </c>
      <c r="J523" s="332" t="s">
        <v>323</v>
      </c>
      <c r="K523" s="332" t="s">
        <v>324</v>
      </c>
      <c r="L523" s="194" t="s">
        <v>2807</v>
      </c>
      <c r="M523" s="344" t="s">
        <v>13</v>
      </c>
      <c r="N523" s="203">
        <v>43108</v>
      </c>
      <c r="O523" s="203">
        <v>43116</v>
      </c>
      <c r="P523" s="203">
        <v>43845</v>
      </c>
      <c r="Q523" s="28">
        <v>687754.87</v>
      </c>
      <c r="R523" s="29">
        <v>0.5</v>
      </c>
      <c r="S523" s="28" t="s">
        <v>228</v>
      </c>
      <c r="T523" s="33">
        <v>343877.44</v>
      </c>
    </row>
    <row r="524" spans="2:20" s="11" customFormat="1" ht="181.5" customHeight="1" x14ac:dyDescent="0.2">
      <c r="B524" s="381"/>
      <c r="C524" s="382"/>
      <c r="D524" s="419"/>
      <c r="E524" s="399"/>
      <c r="F524" s="332" t="s">
        <v>1316</v>
      </c>
      <c r="G524" s="137" t="s">
        <v>1865</v>
      </c>
      <c r="H524" s="152" t="s">
        <v>1348</v>
      </c>
      <c r="I524" s="187" t="s">
        <v>1334</v>
      </c>
      <c r="J524" s="332" t="s">
        <v>323</v>
      </c>
      <c r="K524" s="332" t="s">
        <v>324</v>
      </c>
      <c r="L524" s="194" t="s">
        <v>1349</v>
      </c>
      <c r="M524" s="344" t="s">
        <v>22</v>
      </c>
      <c r="N524" s="203">
        <v>43108</v>
      </c>
      <c r="O524" s="203">
        <v>43024</v>
      </c>
      <c r="P524" s="203">
        <v>43933</v>
      </c>
      <c r="Q524" s="28">
        <v>348125</v>
      </c>
      <c r="R524" s="29">
        <v>0.5</v>
      </c>
      <c r="S524" s="28" t="s">
        <v>228</v>
      </c>
      <c r="T524" s="33">
        <v>174062.5</v>
      </c>
    </row>
    <row r="525" spans="2:20" s="11" customFormat="1" ht="168.75" customHeight="1" x14ac:dyDescent="0.2">
      <c r="B525" s="381"/>
      <c r="C525" s="382"/>
      <c r="D525" s="419"/>
      <c r="E525" s="399"/>
      <c r="F525" s="332" t="s">
        <v>1247</v>
      </c>
      <c r="G525" s="89" t="s">
        <v>1866</v>
      </c>
      <c r="H525" s="70" t="s">
        <v>1248</v>
      </c>
      <c r="I525" s="329" t="s">
        <v>1249</v>
      </c>
      <c r="J525" s="332" t="s">
        <v>323</v>
      </c>
      <c r="K525" s="332" t="s">
        <v>324</v>
      </c>
      <c r="L525" s="70" t="s">
        <v>2808</v>
      </c>
      <c r="M525" s="329" t="s">
        <v>13</v>
      </c>
      <c r="N525" s="203">
        <v>43059</v>
      </c>
      <c r="O525" s="203">
        <v>43052</v>
      </c>
      <c r="P525" s="203">
        <v>44147</v>
      </c>
      <c r="Q525" s="28">
        <v>141339.24</v>
      </c>
      <c r="R525" s="29">
        <v>0.45</v>
      </c>
      <c r="S525" s="28" t="s">
        <v>228</v>
      </c>
      <c r="T525" s="33">
        <v>63602.66</v>
      </c>
    </row>
    <row r="526" spans="2:20" s="11" customFormat="1" ht="168.75" customHeight="1" x14ac:dyDescent="0.2">
      <c r="B526" s="381"/>
      <c r="C526" s="382"/>
      <c r="D526" s="419"/>
      <c r="E526" s="399"/>
      <c r="F526" s="332" t="s">
        <v>1316</v>
      </c>
      <c r="G526" s="89" t="s">
        <v>1093</v>
      </c>
      <c r="H526" s="70" t="s">
        <v>1350</v>
      </c>
      <c r="I526" s="329" t="s">
        <v>1335</v>
      </c>
      <c r="J526" s="332" t="s">
        <v>323</v>
      </c>
      <c r="K526" s="332" t="s">
        <v>324</v>
      </c>
      <c r="L526" s="70" t="s">
        <v>1352</v>
      </c>
      <c r="M526" s="329" t="s">
        <v>15</v>
      </c>
      <c r="N526" s="203">
        <v>43108</v>
      </c>
      <c r="O526" s="203">
        <v>43070</v>
      </c>
      <c r="P526" s="203">
        <v>44165</v>
      </c>
      <c r="Q526" s="28">
        <v>489127.58</v>
      </c>
      <c r="R526" s="29">
        <v>0.6</v>
      </c>
      <c r="S526" s="28" t="s">
        <v>228</v>
      </c>
      <c r="T526" s="33">
        <v>293476.55</v>
      </c>
    </row>
    <row r="527" spans="2:20" s="11" customFormat="1" ht="168.75" customHeight="1" x14ac:dyDescent="0.2">
      <c r="B527" s="381"/>
      <c r="C527" s="382"/>
      <c r="D527" s="419"/>
      <c r="E527" s="399"/>
      <c r="F527" s="332" t="s">
        <v>1316</v>
      </c>
      <c r="G527" s="89" t="s">
        <v>1925</v>
      </c>
      <c r="H527" s="70" t="s">
        <v>1684</v>
      </c>
      <c r="I527" s="329" t="s">
        <v>1685</v>
      </c>
      <c r="J527" s="332" t="s">
        <v>323</v>
      </c>
      <c r="K527" s="332" t="s">
        <v>324</v>
      </c>
      <c r="L527" s="70" t="s">
        <v>1686</v>
      </c>
      <c r="M527" s="329" t="s">
        <v>13</v>
      </c>
      <c r="N527" s="203">
        <v>43299</v>
      </c>
      <c r="O527" s="203">
        <v>43073</v>
      </c>
      <c r="P527" s="203">
        <v>44167</v>
      </c>
      <c r="Q527" s="28">
        <v>3508036.3</v>
      </c>
      <c r="R527" s="29">
        <v>0.5</v>
      </c>
      <c r="S527" s="28" t="s">
        <v>228</v>
      </c>
      <c r="T527" s="33">
        <v>1754018.15</v>
      </c>
    </row>
    <row r="528" spans="2:20" s="11" customFormat="1" ht="87.75" customHeight="1" x14ac:dyDescent="0.2">
      <c r="B528" s="381"/>
      <c r="C528" s="382"/>
      <c r="D528" s="419"/>
      <c r="E528" s="399"/>
      <c r="F528" s="332" t="s">
        <v>1316</v>
      </c>
      <c r="G528" s="89" t="s">
        <v>2060</v>
      </c>
      <c r="H528" s="70" t="s">
        <v>1351</v>
      </c>
      <c r="I528" s="329" t="s">
        <v>1336</v>
      </c>
      <c r="J528" s="332" t="s">
        <v>323</v>
      </c>
      <c r="K528" s="332" t="s">
        <v>324</v>
      </c>
      <c r="L528" s="70" t="s">
        <v>1353</v>
      </c>
      <c r="M528" s="329" t="s">
        <v>55</v>
      </c>
      <c r="N528" s="203">
        <v>43108</v>
      </c>
      <c r="O528" s="203">
        <v>43160</v>
      </c>
      <c r="P528" s="203">
        <v>43889</v>
      </c>
      <c r="Q528" s="28">
        <v>657306.46</v>
      </c>
      <c r="R528" s="29">
        <v>0.6</v>
      </c>
      <c r="S528" s="28" t="s">
        <v>228</v>
      </c>
      <c r="T528" s="33">
        <v>394383.88</v>
      </c>
    </row>
    <row r="529" spans="2:20" s="11" customFormat="1" ht="135.75" customHeight="1" x14ac:dyDescent="0.2">
      <c r="B529" s="381"/>
      <c r="C529" s="382"/>
      <c r="D529" s="419"/>
      <c r="E529" s="399"/>
      <c r="F529" s="332" t="s">
        <v>2673</v>
      </c>
      <c r="G529" s="89" t="s">
        <v>2696</v>
      </c>
      <c r="H529" s="70" t="s">
        <v>2697</v>
      </c>
      <c r="I529" s="329" t="s">
        <v>2695</v>
      </c>
      <c r="J529" s="332" t="s">
        <v>323</v>
      </c>
      <c r="K529" s="332" t="s">
        <v>324</v>
      </c>
      <c r="L529" s="70" t="s">
        <v>2698</v>
      </c>
      <c r="M529" s="329" t="s">
        <v>1</v>
      </c>
      <c r="N529" s="203">
        <v>43845</v>
      </c>
      <c r="O529" s="203">
        <v>42948</v>
      </c>
      <c r="P529" s="203">
        <v>44012</v>
      </c>
      <c r="Q529" s="28">
        <v>44706250</v>
      </c>
      <c r="R529" s="29">
        <v>7.0699999999999999E-2</v>
      </c>
      <c r="S529" s="28" t="s">
        <v>228</v>
      </c>
      <c r="T529" s="33">
        <v>3162687.5</v>
      </c>
    </row>
    <row r="530" spans="2:20" s="11" customFormat="1" ht="135.75" customHeight="1" x14ac:dyDescent="0.2">
      <c r="B530" s="381"/>
      <c r="C530" s="382"/>
      <c r="D530" s="419"/>
      <c r="E530" s="399"/>
      <c r="F530" s="332" t="s">
        <v>1247</v>
      </c>
      <c r="G530" s="89" t="s">
        <v>1858</v>
      </c>
      <c r="H530" s="70" t="s">
        <v>1250</v>
      </c>
      <c r="I530" s="329" t="s">
        <v>1251</v>
      </c>
      <c r="J530" s="332" t="s">
        <v>323</v>
      </c>
      <c r="K530" s="332" t="s">
        <v>324</v>
      </c>
      <c r="L530" s="70" t="s">
        <v>2809</v>
      </c>
      <c r="M530" s="329" t="s">
        <v>13</v>
      </c>
      <c r="N530" s="203">
        <v>43059</v>
      </c>
      <c r="O530" s="203">
        <v>43191</v>
      </c>
      <c r="P530" s="203">
        <v>44104</v>
      </c>
      <c r="Q530" s="28">
        <v>136002.5</v>
      </c>
      <c r="R530" s="29">
        <v>0.45</v>
      </c>
      <c r="S530" s="28" t="s">
        <v>228</v>
      </c>
      <c r="T530" s="33">
        <v>61201.13</v>
      </c>
    </row>
    <row r="531" spans="2:20" s="11" customFormat="1" ht="135.75" customHeight="1" x14ac:dyDescent="0.2">
      <c r="B531" s="381"/>
      <c r="C531" s="382"/>
      <c r="D531" s="419"/>
      <c r="E531" s="399"/>
      <c r="F531" s="332" t="s">
        <v>1247</v>
      </c>
      <c r="G531" s="89" t="s">
        <v>1869</v>
      </c>
      <c r="H531" s="70" t="s">
        <v>2530</v>
      </c>
      <c r="I531" s="329" t="s">
        <v>1252</v>
      </c>
      <c r="J531" s="332" t="s">
        <v>323</v>
      </c>
      <c r="K531" s="332" t="s">
        <v>324</v>
      </c>
      <c r="L531" s="70" t="s">
        <v>2810</v>
      </c>
      <c r="M531" s="329" t="s">
        <v>13</v>
      </c>
      <c r="N531" s="203">
        <v>43059</v>
      </c>
      <c r="O531" s="203">
        <v>43082</v>
      </c>
      <c r="P531" s="203">
        <v>44177</v>
      </c>
      <c r="Q531" s="28">
        <v>202758.58</v>
      </c>
      <c r="R531" s="29">
        <v>0.45</v>
      </c>
      <c r="S531" s="28" t="s">
        <v>228</v>
      </c>
      <c r="T531" s="33">
        <v>91241.36</v>
      </c>
    </row>
    <row r="532" spans="2:20" s="11" customFormat="1" ht="135.75" customHeight="1" x14ac:dyDescent="0.2">
      <c r="B532" s="381"/>
      <c r="C532" s="382"/>
      <c r="D532" s="419"/>
      <c r="E532" s="399"/>
      <c r="F532" s="332" t="s">
        <v>1247</v>
      </c>
      <c r="G532" s="89" t="s">
        <v>1354</v>
      </c>
      <c r="H532" s="70" t="s">
        <v>2811</v>
      </c>
      <c r="I532" s="329" t="s">
        <v>1337</v>
      </c>
      <c r="J532" s="332" t="s">
        <v>323</v>
      </c>
      <c r="K532" s="332" t="s">
        <v>324</v>
      </c>
      <c r="L532" s="70" t="s">
        <v>2812</v>
      </c>
      <c r="M532" s="329" t="s">
        <v>7</v>
      </c>
      <c r="N532" s="203">
        <v>43108</v>
      </c>
      <c r="O532" s="203">
        <v>42977</v>
      </c>
      <c r="P532" s="203">
        <v>44255</v>
      </c>
      <c r="Q532" s="28">
        <v>196776.4</v>
      </c>
      <c r="R532" s="29">
        <v>0.45</v>
      </c>
      <c r="S532" s="28" t="s">
        <v>228</v>
      </c>
      <c r="T532" s="33">
        <v>88549.38</v>
      </c>
    </row>
    <row r="533" spans="2:20" s="11" customFormat="1" ht="135.75" customHeight="1" x14ac:dyDescent="0.2">
      <c r="B533" s="381"/>
      <c r="C533" s="382"/>
      <c r="D533" s="419"/>
      <c r="E533" s="399"/>
      <c r="F533" s="332" t="s">
        <v>1247</v>
      </c>
      <c r="G533" s="89" t="s">
        <v>1089</v>
      </c>
      <c r="H533" s="70" t="s">
        <v>1355</v>
      </c>
      <c r="I533" s="329" t="s">
        <v>1338</v>
      </c>
      <c r="J533" s="332" t="s">
        <v>323</v>
      </c>
      <c r="K533" s="332" t="s">
        <v>324</v>
      </c>
      <c r="L533" s="70" t="s">
        <v>1357</v>
      </c>
      <c r="M533" s="329" t="s">
        <v>29</v>
      </c>
      <c r="N533" s="203">
        <v>43108</v>
      </c>
      <c r="O533" s="203">
        <v>43160</v>
      </c>
      <c r="P533" s="203">
        <v>44074</v>
      </c>
      <c r="Q533" s="28">
        <v>287423.06</v>
      </c>
      <c r="R533" s="29">
        <v>0.45</v>
      </c>
      <c r="S533" s="28" t="s">
        <v>228</v>
      </c>
      <c r="T533" s="33">
        <v>129340.38</v>
      </c>
    </row>
    <row r="534" spans="2:20" s="11" customFormat="1" ht="135.75" customHeight="1" x14ac:dyDescent="0.2">
      <c r="B534" s="381"/>
      <c r="C534" s="382"/>
      <c r="D534" s="419"/>
      <c r="E534" s="399"/>
      <c r="F534" s="332" t="s">
        <v>1247</v>
      </c>
      <c r="G534" s="89" t="s">
        <v>2036</v>
      </c>
      <c r="H534" s="70" t="s">
        <v>1356</v>
      </c>
      <c r="I534" s="329" t="s">
        <v>1339</v>
      </c>
      <c r="J534" s="332" t="s">
        <v>323</v>
      </c>
      <c r="K534" s="332" t="s">
        <v>324</v>
      </c>
      <c r="L534" s="70" t="s">
        <v>3924</v>
      </c>
      <c r="M534" s="329" t="s">
        <v>13</v>
      </c>
      <c r="N534" s="203">
        <v>43108</v>
      </c>
      <c r="O534" s="203">
        <v>43164</v>
      </c>
      <c r="P534" s="203">
        <v>44178</v>
      </c>
      <c r="Q534" s="28">
        <v>150651.09</v>
      </c>
      <c r="R534" s="29">
        <v>0.45</v>
      </c>
      <c r="S534" s="28" t="s">
        <v>228</v>
      </c>
      <c r="T534" s="33">
        <v>67792.990000000005</v>
      </c>
    </row>
    <row r="535" spans="2:20" s="11" customFormat="1" ht="118.5" customHeight="1" x14ac:dyDescent="0.2">
      <c r="B535" s="381"/>
      <c r="C535" s="382"/>
      <c r="D535" s="419"/>
      <c r="E535" s="399"/>
      <c r="F535" s="332" t="s">
        <v>1473</v>
      </c>
      <c r="G535" s="137" t="s">
        <v>1044</v>
      </c>
      <c r="H535" s="152" t="s">
        <v>3245</v>
      </c>
      <c r="I535" s="187" t="s">
        <v>1210</v>
      </c>
      <c r="J535" s="332" t="s">
        <v>323</v>
      </c>
      <c r="K535" s="332" t="s">
        <v>324</v>
      </c>
      <c r="L535" s="194" t="s">
        <v>3245</v>
      </c>
      <c r="M535" s="344" t="s">
        <v>308</v>
      </c>
      <c r="N535" s="203">
        <v>42978</v>
      </c>
      <c r="O535" s="203">
        <v>42979</v>
      </c>
      <c r="P535" s="203">
        <v>44926</v>
      </c>
      <c r="Q535" s="28">
        <v>4000000</v>
      </c>
      <c r="R535" s="29">
        <v>0.5</v>
      </c>
      <c r="S535" s="28" t="s">
        <v>228</v>
      </c>
      <c r="T535" s="33">
        <v>2000000</v>
      </c>
    </row>
    <row r="536" spans="2:20" s="11" customFormat="1" ht="150" customHeight="1" x14ac:dyDescent="0.2">
      <c r="B536" s="381"/>
      <c r="C536" s="382"/>
      <c r="D536" s="419"/>
      <c r="E536" s="399"/>
      <c r="F536" s="332" t="s">
        <v>1358</v>
      </c>
      <c r="G536" s="137" t="s">
        <v>1872</v>
      </c>
      <c r="H536" s="152" t="s">
        <v>1359</v>
      </c>
      <c r="I536" s="187" t="s">
        <v>1340</v>
      </c>
      <c r="J536" s="332" t="s">
        <v>323</v>
      </c>
      <c r="K536" s="332" t="s">
        <v>324</v>
      </c>
      <c r="L536" s="194" t="s">
        <v>3925</v>
      </c>
      <c r="M536" s="344" t="s">
        <v>29</v>
      </c>
      <c r="N536" s="203">
        <v>43105</v>
      </c>
      <c r="O536" s="203">
        <v>43134</v>
      </c>
      <c r="P536" s="203">
        <v>43498</v>
      </c>
      <c r="Q536" s="28">
        <v>9990</v>
      </c>
      <c r="R536" s="29">
        <v>0.75</v>
      </c>
      <c r="S536" s="28" t="s">
        <v>228</v>
      </c>
      <c r="T536" s="33">
        <v>7492.5</v>
      </c>
    </row>
    <row r="537" spans="2:20" s="11" customFormat="1" ht="150" customHeight="1" x14ac:dyDescent="0.2">
      <c r="B537" s="381"/>
      <c r="C537" s="382"/>
      <c r="D537" s="419"/>
      <c r="E537" s="399"/>
      <c r="F537" s="332" t="s">
        <v>1358</v>
      </c>
      <c r="G537" s="137" t="s">
        <v>1926</v>
      </c>
      <c r="H537" s="152" t="s">
        <v>1360</v>
      </c>
      <c r="I537" s="187" t="s">
        <v>1341</v>
      </c>
      <c r="J537" s="332" t="s">
        <v>323</v>
      </c>
      <c r="K537" s="332" t="s">
        <v>324</v>
      </c>
      <c r="L537" s="194" t="s">
        <v>1363</v>
      </c>
      <c r="M537" s="344" t="s">
        <v>27</v>
      </c>
      <c r="N537" s="203">
        <v>43105</v>
      </c>
      <c r="O537" s="203">
        <v>43140</v>
      </c>
      <c r="P537" s="203">
        <v>43504</v>
      </c>
      <c r="Q537" s="28">
        <v>10000</v>
      </c>
      <c r="R537" s="29">
        <v>0.75</v>
      </c>
      <c r="S537" s="28" t="s">
        <v>228</v>
      </c>
      <c r="T537" s="33">
        <v>7500</v>
      </c>
    </row>
    <row r="538" spans="2:20" s="11" customFormat="1" ht="150" customHeight="1" x14ac:dyDescent="0.2">
      <c r="B538" s="381"/>
      <c r="C538" s="382"/>
      <c r="D538" s="419"/>
      <c r="E538" s="399"/>
      <c r="F538" s="332" t="s">
        <v>1358</v>
      </c>
      <c r="G538" s="137" t="s">
        <v>2062</v>
      </c>
      <c r="H538" s="152" t="s">
        <v>1361</v>
      </c>
      <c r="I538" s="187" t="s">
        <v>1342</v>
      </c>
      <c r="J538" s="332" t="s">
        <v>323</v>
      </c>
      <c r="K538" s="332" t="s">
        <v>324</v>
      </c>
      <c r="L538" s="194" t="s">
        <v>1364</v>
      </c>
      <c r="M538" s="344" t="s">
        <v>7</v>
      </c>
      <c r="N538" s="203">
        <v>43105</v>
      </c>
      <c r="O538" s="203">
        <v>43151</v>
      </c>
      <c r="P538" s="203">
        <v>43515</v>
      </c>
      <c r="Q538" s="28">
        <v>10000</v>
      </c>
      <c r="R538" s="29">
        <v>0.75</v>
      </c>
      <c r="S538" s="28" t="s">
        <v>228</v>
      </c>
      <c r="T538" s="33">
        <v>7500</v>
      </c>
    </row>
    <row r="539" spans="2:20" s="11" customFormat="1" ht="150" customHeight="1" x14ac:dyDescent="0.2">
      <c r="B539" s="381"/>
      <c r="C539" s="382"/>
      <c r="D539" s="419"/>
      <c r="E539" s="399"/>
      <c r="F539" s="332" t="s">
        <v>1358</v>
      </c>
      <c r="G539" s="137" t="s">
        <v>1927</v>
      </c>
      <c r="H539" s="152" t="s">
        <v>1362</v>
      </c>
      <c r="I539" s="187" t="s">
        <v>1343</v>
      </c>
      <c r="J539" s="332" t="s">
        <v>323</v>
      </c>
      <c r="K539" s="332" t="s">
        <v>324</v>
      </c>
      <c r="L539" s="194" t="s">
        <v>1365</v>
      </c>
      <c r="M539" s="344" t="s">
        <v>1</v>
      </c>
      <c r="N539" s="203">
        <v>43105</v>
      </c>
      <c r="O539" s="203">
        <v>43131</v>
      </c>
      <c r="P539" s="203">
        <v>43495</v>
      </c>
      <c r="Q539" s="28">
        <v>9900</v>
      </c>
      <c r="R539" s="29">
        <v>0.75</v>
      </c>
      <c r="S539" s="28" t="s">
        <v>228</v>
      </c>
      <c r="T539" s="33">
        <v>7425</v>
      </c>
    </row>
    <row r="540" spans="2:20" s="11" customFormat="1" ht="150" customHeight="1" x14ac:dyDescent="0.2">
      <c r="B540" s="381"/>
      <c r="C540" s="382"/>
      <c r="D540" s="419"/>
      <c r="E540" s="399"/>
      <c r="F540" s="332" t="s">
        <v>1358</v>
      </c>
      <c r="G540" s="137" t="s">
        <v>2017</v>
      </c>
      <c r="H540" s="152" t="s">
        <v>2813</v>
      </c>
      <c r="I540" s="187" t="s">
        <v>1344</v>
      </c>
      <c r="J540" s="332" t="s">
        <v>323</v>
      </c>
      <c r="K540" s="332" t="s">
        <v>324</v>
      </c>
      <c r="L540" s="194" t="s">
        <v>3253</v>
      </c>
      <c r="M540" s="344" t="s">
        <v>1</v>
      </c>
      <c r="N540" s="203">
        <v>43105</v>
      </c>
      <c r="O540" s="203">
        <v>43146</v>
      </c>
      <c r="P540" s="203">
        <v>43510</v>
      </c>
      <c r="Q540" s="28">
        <v>10000</v>
      </c>
      <c r="R540" s="29">
        <v>0.75</v>
      </c>
      <c r="S540" s="28" t="s">
        <v>228</v>
      </c>
      <c r="T540" s="33">
        <v>7500</v>
      </c>
    </row>
    <row r="541" spans="2:20" s="11" customFormat="1" ht="150" customHeight="1" x14ac:dyDescent="0.2">
      <c r="B541" s="381"/>
      <c r="C541" s="382"/>
      <c r="D541" s="419"/>
      <c r="E541" s="399"/>
      <c r="F541" s="332" t="s">
        <v>2673</v>
      </c>
      <c r="G541" s="137" t="s">
        <v>2675</v>
      </c>
      <c r="H541" s="152" t="s">
        <v>2674</v>
      </c>
      <c r="I541" s="187" t="s">
        <v>2676</v>
      </c>
      <c r="J541" s="332" t="s">
        <v>323</v>
      </c>
      <c r="K541" s="332" t="s">
        <v>324</v>
      </c>
      <c r="L541" s="194" t="s">
        <v>2677</v>
      </c>
      <c r="M541" s="344" t="s">
        <v>22</v>
      </c>
      <c r="N541" s="203">
        <v>43819</v>
      </c>
      <c r="O541" s="203">
        <v>43056</v>
      </c>
      <c r="P541" s="203">
        <v>44529</v>
      </c>
      <c r="Q541" s="28">
        <v>22361627.93</v>
      </c>
      <c r="R541" s="29">
        <v>0.16139999999999999</v>
      </c>
      <c r="S541" s="28" t="s">
        <v>228</v>
      </c>
      <c r="T541" s="33">
        <v>3609236.87</v>
      </c>
    </row>
    <row r="542" spans="2:20" s="11" customFormat="1" ht="150" customHeight="1" x14ac:dyDescent="0.2">
      <c r="B542" s="381"/>
      <c r="C542" s="382"/>
      <c r="D542" s="419"/>
      <c r="E542" s="399"/>
      <c r="F542" s="332" t="s">
        <v>2198</v>
      </c>
      <c r="G542" s="89" t="s">
        <v>2199</v>
      </c>
      <c r="H542" s="152" t="s">
        <v>2200</v>
      </c>
      <c r="I542" s="329" t="s">
        <v>2194</v>
      </c>
      <c r="J542" s="332" t="s">
        <v>323</v>
      </c>
      <c r="K542" s="332" t="s">
        <v>324</v>
      </c>
      <c r="L542" s="70" t="s">
        <v>2201</v>
      </c>
      <c r="M542" s="329" t="s">
        <v>13</v>
      </c>
      <c r="N542" s="203">
        <v>43508</v>
      </c>
      <c r="O542" s="203">
        <v>43374</v>
      </c>
      <c r="P542" s="203">
        <v>44104</v>
      </c>
      <c r="Q542" s="28">
        <v>29285</v>
      </c>
      <c r="R542" s="29">
        <v>0.45</v>
      </c>
      <c r="S542" s="28" t="s">
        <v>228</v>
      </c>
      <c r="T542" s="33">
        <v>13178.25</v>
      </c>
    </row>
    <row r="543" spans="2:20" s="11" customFormat="1" ht="150" customHeight="1" x14ac:dyDescent="0.2">
      <c r="B543" s="381"/>
      <c r="C543" s="382"/>
      <c r="D543" s="419"/>
      <c r="E543" s="399"/>
      <c r="F543" s="332" t="s">
        <v>2177</v>
      </c>
      <c r="G543" s="137" t="s">
        <v>2369</v>
      </c>
      <c r="H543" s="152" t="s">
        <v>2814</v>
      </c>
      <c r="I543" s="187" t="s">
        <v>2180</v>
      </c>
      <c r="J543" s="332" t="s">
        <v>323</v>
      </c>
      <c r="K543" s="332" t="s">
        <v>324</v>
      </c>
      <c r="L543" s="194" t="s">
        <v>2183</v>
      </c>
      <c r="M543" s="344" t="s">
        <v>15</v>
      </c>
      <c r="N543" s="203">
        <v>43460</v>
      </c>
      <c r="O543" s="203">
        <v>43501</v>
      </c>
      <c r="P543" s="203">
        <v>43865</v>
      </c>
      <c r="Q543" s="28">
        <v>6750</v>
      </c>
      <c r="R543" s="29">
        <v>0.74070000000000003</v>
      </c>
      <c r="S543" s="28" t="s">
        <v>228</v>
      </c>
      <c r="T543" s="33">
        <v>5000</v>
      </c>
    </row>
    <row r="544" spans="2:20" s="11" customFormat="1" ht="150" customHeight="1" x14ac:dyDescent="0.2">
      <c r="B544" s="381"/>
      <c r="C544" s="382"/>
      <c r="D544" s="419"/>
      <c r="E544" s="399"/>
      <c r="F544" s="332" t="s">
        <v>2177</v>
      </c>
      <c r="G544" s="137" t="s">
        <v>2178</v>
      </c>
      <c r="H544" s="152" t="s">
        <v>2185</v>
      </c>
      <c r="I544" s="187" t="s">
        <v>2181</v>
      </c>
      <c r="J544" s="332" t="s">
        <v>323</v>
      </c>
      <c r="K544" s="332" t="s">
        <v>324</v>
      </c>
      <c r="L544" s="194" t="s">
        <v>2183</v>
      </c>
      <c r="M544" s="344" t="s">
        <v>13</v>
      </c>
      <c r="N544" s="203">
        <v>43460</v>
      </c>
      <c r="O544" s="203">
        <v>43494</v>
      </c>
      <c r="P544" s="203">
        <v>43858</v>
      </c>
      <c r="Q544" s="28">
        <v>6750</v>
      </c>
      <c r="R544" s="29">
        <v>0.74070000000000003</v>
      </c>
      <c r="S544" s="28" t="s">
        <v>228</v>
      </c>
      <c r="T544" s="33">
        <v>5000</v>
      </c>
    </row>
    <row r="545" spans="2:20" s="11" customFormat="1" ht="150" customHeight="1" x14ac:dyDescent="0.2">
      <c r="B545" s="381"/>
      <c r="C545" s="382"/>
      <c r="D545" s="419"/>
      <c r="E545" s="399"/>
      <c r="F545" s="332" t="s">
        <v>2177</v>
      </c>
      <c r="G545" s="137" t="s">
        <v>2179</v>
      </c>
      <c r="H545" s="152" t="s">
        <v>2184</v>
      </c>
      <c r="I545" s="187" t="s">
        <v>2182</v>
      </c>
      <c r="J545" s="332" t="s">
        <v>323</v>
      </c>
      <c r="K545" s="332" t="s">
        <v>324</v>
      </c>
      <c r="L545" s="194" t="s">
        <v>2815</v>
      </c>
      <c r="M545" s="344" t="s">
        <v>29</v>
      </c>
      <c r="N545" s="203">
        <v>43460</v>
      </c>
      <c r="O545" s="203">
        <v>43510</v>
      </c>
      <c r="P545" s="203">
        <v>43874</v>
      </c>
      <c r="Q545" s="28">
        <v>6689</v>
      </c>
      <c r="R545" s="29">
        <v>0.74629999999999996</v>
      </c>
      <c r="S545" s="28" t="s">
        <v>228</v>
      </c>
      <c r="T545" s="33">
        <v>5000</v>
      </c>
    </row>
    <row r="546" spans="2:20" s="11" customFormat="1" ht="150" customHeight="1" x14ac:dyDescent="0.2">
      <c r="B546" s="381"/>
      <c r="C546" s="382"/>
      <c r="D546" s="419"/>
      <c r="E546" s="399"/>
      <c r="F546" s="321" t="s">
        <v>2427</v>
      </c>
      <c r="G546" s="137" t="s">
        <v>2053</v>
      </c>
      <c r="H546" s="152" t="s">
        <v>2428</v>
      </c>
      <c r="I546" s="187" t="s">
        <v>2429</v>
      </c>
      <c r="J546" s="332" t="s">
        <v>323</v>
      </c>
      <c r="K546" s="332" t="s">
        <v>324</v>
      </c>
      <c r="L546" s="194" t="s">
        <v>2431</v>
      </c>
      <c r="M546" s="344" t="s">
        <v>5018</v>
      </c>
      <c r="N546" s="203">
        <v>43679</v>
      </c>
      <c r="O546" s="203">
        <v>43795</v>
      </c>
      <c r="P546" s="203">
        <v>44890</v>
      </c>
      <c r="Q546" s="28">
        <v>185508.38</v>
      </c>
      <c r="R546" s="29">
        <v>0.6</v>
      </c>
      <c r="S546" s="28" t="s">
        <v>228</v>
      </c>
      <c r="T546" s="33">
        <v>111305.03</v>
      </c>
    </row>
    <row r="547" spans="2:20" s="11" customFormat="1" ht="150" customHeight="1" x14ac:dyDescent="0.2">
      <c r="B547" s="381"/>
      <c r="C547" s="382"/>
      <c r="D547" s="419"/>
      <c r="E547" s="399"/>
      <c r="F547" s="321" t="s">
        <v>2427</v>
      </c>
      <c r="G547" s="137" t="s">
        <v>974</v>
      </c>
      <c r="H547" s="152" t="s">
        <v>3754</v>
      </c>
      <c r="I547" s="187" t="s">
        <v>2430</v>
      </c>
      <c r="J547" s="332" t="s">
        <v>323</v>
      </c>
      <c r="K547" s="332" t="s">
        <v>324</v>
      </c>
      <c r="L547" s="194" t="s">
        <v>3755</v>
      </c>
      <c r="M547" s="344" t="s">
        <v>22</v>
      </c>
      <c r="N547" s="203">
        <v>43679</v>
      </c>
      <c r="O547" s="203">
        <v>43770</v>
      </c>
      <c r="P547" s="203">
        <v>44681</v>
      </c>
      <c r="Q547" s="28">
        <v>563915.92000000004</v>
      </c>
      <c r="R547" s="29">
        <v>0.7</v>
      </c>
      <c r="S547" s="28" t="s">
        <v>228</v>
      </c>
      <c r="T547" s="33">
        <v>394741.15</v>
      </c>
    </row>
    <row r="548" spans="2:20" s="11" customFormat="1" ht="150" customHeight="1" x14ac:dyDescent="0.2">
      <c r="B548" s="381"/>
      <c r="C548" s="382"/>
      <c r="D548" s="419"/>
      <c r="E548" s="399"/>
      <c r="F548" s="321" t="s">
        <v>2427</v>
      </c>
      <c r="G548" s="137" t="s">
        <v>1046</v>
      </c>
      <c r="H548" s="152" t="s">
        <v>2432</v>
      </c>
      <c r="I548" s="187" t="s">
        <v>2433</v>
      </c>
      <c r="J548" s="332" t="s">
        <v>323</v>
      </c>
      <c r="K548" s="332" t="s">
        <v>324</v>
      </c>
      <c r="L548" s="194" t="s">
        <v>2434</v>
      </c>
      <c r="M548" s="344" t="s">
        <v>13</v>
      </c>
      <c r="N548" s="203">
        <v>43679</v>
      </c>
      <c r="O548" s="203">
        <v>43719</v>
      </c>
      <c r="P548" s="203">
        <v>44691</v>
      </c>
      <c r="Q548" s="28">
        <v>249036.62</v>
      </c>
      <c r="R548" s="29">
        <v>0.6</v>
      </c>
      <c r="S548" s="28" t="s">
        <v>228</v>
      </c>
      <c r="T548" s="33">
        <v>149421.97</v>
      </c>
    </row>
    <row r="549" spans="2:20" s="11" customFormat="1" ht="150" customHeight="1" x14ac:dyDescent="0.2">
      <c r="B549" s="381"/>
      <c r="C549" s="382"/>
      <c r="D549" s="419"/>
      <c r="E549" s="399"/>
      <c r="F549" s="332" t="s">
        <v>2202</v>
      </c>
      <c r="G549" s="89" t="s">
        <v>2311</v>
      </c>
      <c r="H549" s="152" t="s">
        <v>2531</v>
      </c>
      <c r="I549" s="187" t="s">
        <v>2195</v>
      </c>
      <c r="J549" s="332" t="s">
        <v>323</v>
      </c>
      <c r="K549" s="332" t="s">
        <v>324</v>
      </c>
      <c r="L549" s="194" t="s">
        <v>2203</v>
      </c>
      <c r="M549" s="344" t="s">
        <v>22</v>
      </c>
      <c r="N549" s="203">
        <v>43515</v>
      </c>
      <c r="O549" s="203">
        <v>43539</v>
      </c>
      <c r="P549" s="203">
        <v>43904</v>
      </c>
      <c r="Q549" s="28">
        <v>3500</v>
      </c>
      <c r="R549" s="29">
        <v>0.71430000000000005</v>
      </c>
      <c r="S549" s="28" t="s">
        <v>228</v>
      </c>
      <c r="T549" s="33">
        <v>2500</v>
      </c>
    </row>
    <row r="550" spans="2:20" s="11" customFormat="1" ht="150" customHeight="1" x14ac:dyDescent="0.2">
      <c r="B550" s="381"/>
      <c r="C550" s="382"/>
      <c r="D550" s="419"/>
      <c r="E550" s="399"/>
      <c r="F550" s="332" t="s">
        <v>2202</v>
      </c>
      <c r="G550" s="89" t="s">
        <v>2312</v>
      </c>
      <c r="H550" s="152" t="s">
        <v>2532</v>
      </c>
      <c r="I550" s="187" t="s">
        <v>2196</v>
      </c>
      <c r="J550" s="332" t="s">
        <v>323</v>
      </c>
      <c r="K550" s="332" t="s">
        <v>324</v>
      </c>
      <c r="L550" s="194" t="s">
        <v>2203</v>
      </c>
      <c r="M550" s="344" t="s">
        <v>15</v>
      </c>
      <c r="N550" s="203">
        <v>43515</v>
      </c>
      <c r="O550" s="203">
        <v>43543</v>
      </c>
      <c r="P550" s="203">
        <v>43908</v>
      </c>
      <c r="Q550" s="28">
        <v>3350</v>
      </c>
      <c r="R550" s="29">
        <v>0.74629999999999996</v>
      </c>
      <c r="S550" s="28" t="s">
        <v>228</v>
      </c>
      <c r="T550" s="33">
        <v>2500</v>
      </c>
    </row>
    <row r="551" spans="2:20" s="11" customFormat="1" ht="150" customHeight="1" x14ac:dyDescent="0.2">
      <c r="B551" s="381"/>
      <c r="C551" s="382"/>
      <c r="D551" s="419"/>
      <c r="E551" s="399"/>
      <c r="F551" s="332" t="s">
        <v>2202</v>
      </c>
      <c r="G551" s="89" t="s">
        <v>2313</v>
      </c>
      <c r="H551" s="152" t="s">
        <v>2533</v>
      </c>
      <c r="I551" s="187" t="s">
        <v>2197</v>
      </c>
      <c r="J551" s="332" t="s">
        <v>323</v>
      </c>
      <c r="K551" s="332" t="s">
        <v>324</v>
      </c>
      <c r="L551" s="194" t="s">
        <v>2203</v>
      </c>
      <c r="M551" s="344" t="s">
        <v>13</v>
      </c>
      <c r="N551" s="203">
        <v>43515</v>
      </c>
      <c r="O551" s="203">
        <v>43544</v>
      </c>
      <c r="P551" s="203">
        <v>43909</v>
      </c>
      <c r="Q551" s="28">
        <v>3500</v>
      </c>
      <c r="R551" s="29">
        <v>0.71430000000000005</v>
      </c>
      <c r="S551" s="28" t="s">
        <v>228</v>
      </c>
      <c r="T551" s="33">
        <v>2500</v>
      </c>
    </row>
    <row r="552" spans="2:20" s="11" customFormat="1" ht="150" customHeight="1" x14ac:dyDescent="0.2">
      <c r="B552" s="381"/>
      <c r="C552" s="382"/>
      <c r="D552" s="419"/>
      <c r="E552" s="399"/>
      <c r="F552" s="332" t="s">
        <v>2413</v>
      </c>
      <c r="G552" s="89" t="s">
        <v>2414</v>
      </c>
      <c r="H552" s="152" t="s">
        <v>2418</v>
      </c>
      <c r="I552" s="187" t="s">
        <v>2410</v>
      </c>
      <c r="J552" s="332" t="s">
        <v>323</v>
      </c>
      <c r="K552" s="332" t="s">
        <v>324</v>
      </c>
      <c r="L552" s="194" t="s">
        <v>2816</v>
      </c>
      <c r="M552" s="344" t="s">
        <v>22</v>
      </c>
      <c r="N552" s="203">
        <v>43665</v>
      </c>
      <c r="O552" s="203">
        <v>43322</v>
      </c>
      <c r="P552" s="203">
        <v>44228</v>
      </c>
      <c r="Q552" s="28">
        <v>12625199.220000001</v>
      </c>
      <c r="R552" s="29">
        <v>0.2024</v>
      </c>
      <c r="S552" s="28" t="s">
        <v>228</v>
      </c>
      <c r="T552" s="33">
        <v>2555538.12</v>
      </c>
    </row>
    <row r="553" spans="2:20" s="11" customFormat="1" ht="150" customHeight="1" x14ac:dyDescent="0.2">
      <c r="B553" s="381"/>
      <c r="C553" s="382"/>
      <c r="D553" s="419"/>
      <c r="E553" s="399"/>
      <c r="F553" s="332" t="s">
        <v>2413</v>
      </c>
      <c r="G553" s="89" t="s">
        <v>2415</v>
      </c>
      <c r="H553" s="152" t="s">
        <v>2419</v>
      </c>
      <c r="I553" s="187" t="s">
        <v>2411</v>
      </c>
      <c r="J553" s="332" t="s">
        <v>323</v>
      </c>
      <c r="K553" s="332" t="s">
        <v>324</v>
      </c>
      <c r="L553" s="194" t="s">
        <v>2817</v>
      </c>
      <c r="M553" s="344" t="s">
        <v>15</v>
      </c>
      <c r="N553" s="203">
        <v>43665</v>
      </c>
      <c r="O553" s="203">
        <v>43556</v>
      </c>
      <c r="P553" s="203">
        <v>44286</v>
      </c>
      <c r="Q553" s="28">
        <v>178113.31</v>
      </c>
      <c r="R553" s="29">
        <v>0.37930000000000003</v>
      </c>
      <c r="S553" s="28" t="s">
        <v>228</v>
      </c>
      <c r="T553" s="33">
        <v>53721.49</v>
      </c>
    </row>
    <row r="554" spans="2:20" s="11" customFormat="1" ht="150" customHeight="1" x14ac:dyDescent="0.2">
      <c r="B554" s="381"/>
      <c r="C554" s="382"/>
      <c r="D554" s="419"/>
      <c r="E554" s="399"/>
      <c r="F554" s="332" t="s">
        <v>2413</v>
      </c>
      <c r="G554" s="89" t="s">
        <v>2416</v>
      </c>
      <c r="H554" s="152" t="s">
        <v>2417</v>
      </c>
      <c r="I554" s="187" t="s">
        <v>2412</v>
      </c>
      <c r="J554" s="332" t="s">
        <v>323</v>
      </c>
      <c r="K554" s="332" t="s">
        <v>324</v>
      </c>
      <c r="L554" s="194" t="s">
        <v>2420</v>
      </c>
      <c r="M554" s="344" t="s">
        <v>30</v>
      </c>
      <c r="N554" s="203">
        <v>43665</v>
      </c>
      <c r="O554" s="203">
        <v>43709</v>
      </c>
      <c r="P554" s="203">
        <v>44392</v>
      </c>
      <c r="Q554" s="28">
        <v>266326.78999999998</v>
      </c>
      <c r="R554" s="29">
        <v>0.37930000000000003</v>
      </c>
      <c r="S554" s="28" t="s">
        <v>228</v>
      </c>
      <c r="T554" s="33">
        <v>78985.16</v>
      </c>
    </row>
    <row r="555" spans="2:20" s="11" customFormat="1" ht="150" customHeight="1" x14ac:dyDescent="0.2">
      <c r="B555" s="381"/>
      <c r="C555" s="382"/>
      <c r="D555" s="419"/>
      <c r="E555" s="399"/>
      <c r="F555" s="321" t="s">
        <v>2413</v>
      </c>
      <c r="G555" s="89" t="s">
        <v>2464</v>
      </c>
      <c r="H555" s="152" t="s">
        <v>2435</v>
      </c>
      <c r="I555" s="187" t="s">
        <v>2436</v>
      </c>
      <c r="J555" s="332" t="s">
        <v>323</v>
      </c>
      <c r="K555" s="332" t="s">
        <v>324</v>
      </c>
      <c r="L555" s="194" t="s">
        <v>3254</v>
      </c>
      <c r="M555" s="344" t="s">
        <v>19</v>
      </c>
      <c r="N555" s="203">
        <v>43682</v>
      </c>
      <c r="O555" s="203">
        <v>43634</v>
      </c>
      <c r="P555" s="203">
        <v>44364</v>
      </c>
      <c r="Q555" s="28">
        <v>4711460.96</v>
      </c>
      <c r="R555" s="29">
        <v>0.25869999999999999</v>
      </c>
      <c r="S555" s="28" t="s">
        <v>228</v>
      </c>
      <c r="T555" s="33">
        <v>951503.07</v>
      </c>
    </row>
    <row r="556" spans="2:20" s="11" customFormat="1" ht="150" customHeight="1" x14ac:dyDescent="0.2">
      <c r="B556" s="381"/>
      <c r="C556" s="382"/>
      <c r="D556" s="419"/>
      <c r="E556" s="399"/>
      <c r="F556" s="321" t="s">
        <v>2568</v>
      </c>
      <c r="G556" s="89" t="s">
        <v>2569</v>
      </c>
      <c r="H556" s="152" t="s">
        <v>2572</v>
      </c>
      <c r="I556" s="187" t="s">
        <v>2565</v>
      </c>
      <c r="J556" s="332" t="s">
        <v>323</v>
      </c>
      <c r="K556" s="332" t="s">
        <v>324</v>
      </c>
      <c r="L556" s="194" t="s">
        <v>2575</v>
      </c>
      <c r="M556" s="344" t="s">
        <v>22</v>
      </c>
      <c r="N556" s="203">
        <v>43767</v>
      </c>
      <c r="O556" s="203">
        <v>44033</v>
      </c>
      <c r="P556" s="203">
        <v>44762</v>
      </c>
      <c r="Q556" s="28">
        <v>354059.46</v>
      </c>
      <c r="R556" s="29">
        <v>0.45</v>
      </c>
      <c r="S556" s="28" t="s">
        <v>228</v>
      </c>
      <c r="T556" s="33">
        <v>159326.76</v>
      </c>
    </row>
    <row r="557" spans="2:20" s="11" customFormat="1" ht="150" customHeight="1" x14ac:dyDescent="0.2">
      <c r="B557" s="381"/>
      <c r="C557" s="382"/>
      <c r="D557" s="419"/>
      <c r="E557" s="399"/>
      <c r="F557" s="321" t="s">
        <v>2568</v>
      </c>
      <c r="G557" s="89" t="s">
        <v>2570</v>
      </c>
      <c r="H557" s="152" t="s">
        <v>2573</v>
      </c>
      <c r="I557" s="187" t="s">
        <v>2566</v>
      </c>
      <c r="J557" s="332" t="s">
        <v>323</v>
      </c>
      <c r="K557" s="332" t="s">
        <v>324</v>
      </c>
      <c r="L557" s="194" t="s">
        <v>2576</v>
      </c>
      <c r="M557" s="344" t="s">
        <v>10</v>
      </c>
      <c r="N557" s="203">
        <v>43767</v>
      </c>
      <c r="O557" s="203">
        <v>43819</v>
      </c>
      <c r="P557" s="203">
        <v>44457</v>
      </c>
      <c r="Q557" s="28">
        <v>76990.63</v>
      </c>
      <c r="R557" s="29">
        <v>0.45</v>
      </c>
      <c r="S557" s="28" t="s">
        <v>228</v>
      </c>
      <c r="T557" s="33">
        <v>34645.78</v>
      </c>
    </row>
    <row r="558" spans="2:20" s="11" customFormat="1" ht="150" customHeight="1" x14ac:dyDescent="0.2">
      <c r="B558" s="381"/>
      <c r="C558" s="382"/>
      <c r="D558" s="419"/>
      <c r="E558" s="399"/>
      <c r="F558" s="126" t="s">
        <v>2568</v>
      </c>
      <c r="G558" s="90" t="s">
        <v>2571</v>
      </c>
      <c r="H558" s="218" t="s">
        <v>2574</v>
      </c>
      <c r="I558" s="219" t="s">
        <v>2567</v>
      </c>
      <c r="J558" s="339" t="s">
        <v>323</v>
      </c>
      <c r="K558" s="339" t="s">
        <v>324</v>
      </c>
      <c r="L558" s="220" t="s">
        <v>2577</v>
      </c>
      <c r="M558" s="343" t="s">
        <v>15</v>
      </c>
      <c r="N558" s="204">
        <v>43767</v>
      </c>
      <c r="O558" s="204">
        <v>43709</v>
      </c>
      <c r="P558" s="204">
        <v>44196</v>
      </c>
      <c r="Q558" s="46">
        <v>204930.16</v>
      </c>
      <c r="R558" s="41">
        <v>0.45</v>
      </c>
      <c r="S558" s="40" t="s">
        <v>228</v>
      </c>
      <c r="T558" s="221">
        <v>92218.57</v>
      </c>
    </row>
    <row r="559" spans="2:20" s="11" customFormat="1" ht="150" customHeight="1" x14ac:dyDescent="0.2">
      <c r="B559" s="381"/>
      <c r="C559" s="382"/>
      <c r="D559" s="419"/>
      <c r="E559" s="399"/>
      <c r="F559" s="126" t="s">
        <v>2753</v>
      </c>
      <c r="G559" s="90" t="s">
        <v>2857</v>
      </c>
      <c r="H559" s="218" t="s">
        <v>2858</v>
      </c>
      <c r="I559" s="219" t="s">
        <v>2852</v>
      </c>
      <c r="J559" s="339" t="s">
        <v>323</v>
      </c>
      <c r="K559" s="339" t="s">
        <v>324</v>
      </c>
      <c r="L559" s="220" t="s">
        <v>2859</v>
      </c>
      <c r="M559" s="343" t="s">
        <v>29</v>
      </c>
      <c r="N559" s="204">
        <v>43922</v>
      </c>
      <c r="O559" s="204">
        <v>44005</v>
      </c>
      <c r="P559" s="204">
        <v>44735</v>
      </c>
      <c r="Q559" s="40">
        <v>605385.44999999995</v>
      </c>
      <c r="R559" s="41">
        <v>0.58760000000000001</v>
      </c>
      <c r="S559" s="40" t="s">
        <v>228</v>
      </c>
      <c r="T559" s="221">
        <v>355735.07</v>
      </c>
    </row>
    <row r="560" spans="2:20" s="11" customFormat="1" ht="150" customHeight="1" x14ac:dyDescent="0.2">
      <c r="B560" s="381"/>
      <c r="C560" s="382"/>
      <c r="D560" s="419"/>
      <c r="E560" s="399"/>
      <c r="F560" s="126" t="s">
        <v>2753</v>
      </c>
      <c r="G560" s="90" t="s">
        <v>2818</v>
      </c>
      <c r="H560" s="218" t="s">
        <v>2819</v>
      </c>
      <c r="I560" s="219" t="s">
        <v>2730</v>
      </c>
      <c r="J560" s="339" t="s">
        <v>323</v>
      </c>
      <c r="K560" s="339" t="s">
        <v>324</v>
      </c>
      <c r="L560" s="220" t="s">
        <v>2820</v>
      </c>
      <c r="M560" s="343" t="s">
        <v>29</v>
      </c>
      <c r="N560" s="204">
        <v>43903</v>
      </c>
      <c r="O560" s="204">
        <v>43983</v>
      </c>
      <c r="P560" s="204">
        <v>44621</v>
      </c>
      <c r="Q560" s="40">
        <v>1170468.3899999999</v>
      </c>
      <c r="R560" s="41">
        <v>0.55000000000000004</v>
      </c>
      <c r="S560" s="40" t="s">
        <v>228</v>
      </c>
      <c r="T560" s="221">
        <v>643757.62</v>
      </c>
    </row>
    <row r="561" spans="2:20" s="11" customFormat="1" ht="150" customHeight="1" x14ac:dyDescent="0.2">
      <c r="B561" s="381"/>
      <c r="C561" s="382"/>
      <c r="D561" s="419"/>
      <c r="E561" s="399"/>
      <c r="F561" s="126" t="s">
        <v>2753</v>
      </c>
      <c r="G561" s="90" t="s">
        <v>2646</v>
      </c>
      <c r="H561" s="218" t="s">
        <v>2860</v>
      </c>
      <c r="I561" s="219" t="s">
        <v>2853</v>
      </c>
      <c r="J561" s="339" t="s">
        <v>323</v>
      </c>
      <c r="K561" s="339" t="s">
        <v>324</v>
      </c>
      <c r="L561" s="220" t="s">
        <v>2861</v>
      </c>
      <c r="M561" s="343" t="s">
        <v>29</v>
      </c>
      <c r="N561" s="204">
        <v>43922</v>
      </c>
      <c r="O561" s="204">
        <v>44133</v>
      </c>
      <c r="P561" s="204">
        <v>44530</v>
      </c>
      <c r="Q561" s="40">
        <v>472325.5</v>
      </c>
      <c r="R561" s="41">
        <v>0.55000000000000004</v>
      </c>
      <c r="S561" s="40" t="s">
        <v>228</v>
      </c>
      <c r="T561" s="221">
        <v>259779.02</v>
      </c>
    </row>
    <row r="562" spans="2:20" s="11" customFormat="1" ht="87.75" customHeight="1" x14ac:dyDescent="0.2">
      <c r="B562" s="381"/>
      <c r="C562" s="382"/>
      <c r="D562" s="419"/>
      <c r="E562" s="399"/>
      <c r="F562" s="126" t="s">
        <v>2753</v>
      </c>
      <c r="G562" s="90" t="s">
        <v>3756</v>
      </c>
      <c r="H562" s="218" t="s">
        <v>3756</v>
      </c>
      <c r="I562" s="219" t="s">
        <v>2854</v>
      </c>
      <c r="J562" s="339" t="s">
        <v>323</v>
      </c>
      <c r="K562" s="339" t="s">
        <v>324</v>
      </c>
      <c r="L562" s="220" t="s">
        <v>3757</v>
      </c>
      <c r="M562" s="343" t="s">
        <v>15</v>
      </c>
      <c r="N562" s="204">
        <v>43922</v>
      </c>
      <c r="O562" s="204">
        <v>43753</v>
      </c>
      <c r="P562" s="204">
        <v>44211</v>
      </c>
      <c r="Q562" s="40">
        <v>363759.41</v>
      </c>
      <c r="R562" s="41">
        <v>0.58819999999999995</v>
      </c>
      <c r="S562" s="40" t="s">
        <v>228</v>
      </c>
      <c r="T562" s="221">
        <v>213958.57</v>
      </c>
    </row>
    <row r="563" spans="2:20" s="11" customFormat="1" ht="144.75" customHeight="1" x14ac:dyDescent="0.2">
      <c r="B563" s="381"/>
      <c r="C563" s="382"/>
      <c r="D563" s="419"/>
      <c r="E563" s="399"/>
      <c r="F563" s="126" t="s">
        <v>2177</v>
      </c>
      <c r="G563" s="90" t="s">
        <v>2715</v>
      </c>
      <c r="H563" s="218" t="s">
        <v>2716</v>
      </c>
      <c r="I563" s="219" t="s">
        <v>2714</v>
      </c>
      <c r="J563" s="339" t="s">
        <v>323</v>
      </c>
      <c r="K563" s="339" t="s">
        <v>324</v>
      </c>
      <c r="L563" s="220" t="s">
        <v>2183</v>
      </c>
      <c r="M563" s="343" t="s">
        <v>22</v>
      </c>
      <c r="N563" s="204">
        <v>43879</v>
      </c>
      <c r="O563" s="204">
        <v>43925</v>
      </c>
      <c r="P563" s="204">
        <v>44289</v>
      </c>
      <c r="Q563" s="40">
        <v>6750</v>
      </c>
      <c r="R563" s="41">
        <v>0.74070000000000003</v>
      </c>
      <c r="S563" s="40" t="s">
        <v>228</v>
      </c>
      <c r="T563" s="221">
        <v>5000</v>
      </c>
    </row>
    <row r="564" spans="2:20" s="11" customFormat="1" ht="144.75" customHeight="1" x14ac:dyDescent="0.2">
      <c r="B564" s="381"/>
      <c r="C564" s="382"/>
      <c r="D564" s="419"/>
      <c r="E564" s="399"/>
      <c r="F564" s="126" t="s">
        <v>2753</v>
      </c>
      <c r="G564" s="90" t="s">
        <v>2912</v>
      </c>
      <c r="H564" s="218" t="s">
        <v>2862</v>
      </c>
      <c r="I564" s="219" t="s">
        <v>2855</v>
      </c>
      <c r="J564" s="339" t="s">
        <v>323</v>
      </c>
      <c r="K564" s="339" t="s">
        <v>324</v>
      </c>
      <c r="L564" s="220" t="s">
        <v>2864</v>
      </c>
      <c r="M564" s="343" t="s">
        <v>10</v>
      </c>
      <c r="N564" s="204">
        <v>43922</v>
      </c>
      <c r="O564" s="204">
        <v>43789</v>
      </c>
      <c r="P564" s="204">
        <v>44519</v>
      </c>
      <c r="Q564" s="40">
        <v>528976.92000000004</v>
      </c>
      <c r="R564" s="41">
        <v>0.55000000000000004</v>
      </c>
      <c r="S564" s="40" t="s">
        <v>228</v>
      </c>
      <c r="T564" s="221">
        <v>290937.3</v>
      </c>
    </row>
    <row r="565" spans="2:20" s="11" customFormat="1" ht="144.75" customHeight="1" x14ac:dyDescent="0.2">
      <c r="B565" s="381"/>
      <c r="C565" s="382"/>
      <c r="D565" s="419"/>
      <c r="E565" s="399"/>
      <c r="F565" s="126" t="s">
        <v>2753</v>
      </c>
      <c r="G565" s="90" t="s">
        <v>2913</v>
      </c>
      <c r="H565" s="218" t="s">
        <v>2863</v>
      </c>
      <c r="I565" s="219" t="s">
        <v>2856</v>
      </c>
      <c r="J565" s="339" t="s">
        <v>323</v>
      </c>
      <c r="K565" s="339" t="s">
        <v>324</v>
      </c>
      <c r="L565" s="220" t="s">
        <v>2865</v>
      </c>
      <c r="M565" s="343" t="s">
        <v>7</v>
      </c>
      <c r="N565" s="204">
        <v>43922</v>
      </c>
      <c r="O565" s="204">
        <v>43954</v>
      </c>
      <c r="P565" s="204">
        <v>44684</v>
      </c>
      <c r="Q565" s="40">
        <v>143206.51999999999</v>
      </c>
      <c r="R565" s="41">
        <v>0.55000000000000004</v>
      </c>
      <c r="S565" s="40" t="s">
        <v>228</v>
      </c>
      <c r="T565" s="221">
        <v>78763.58</v>
      </c>
    </row>
    <row r="566" spans="2:20" s="11" customFormat="1" ht="144.75" customHeight="1" x14ac:dyDescent="0.2">
      <c r="B566" s="381"/>
      <c r="C566" s="382"/>
      <c r="D566" s="419"/>
      <c r="E566" s="399"/>
      <c r="F566" s="321" t="s">
        <v>2753</v>
      </c>
      <c r="G566" s="89" t="s">
        <v>2822</v>
      </c>
      <c r="H566" s="152" t="s">
        <v>2823</v>
      </c>
      <c r="I566" s="187" t="s">
        <v>2731</v>
      </c>
      <c r="J566" s="332" t="s">
        <v>323</v>
      </c>
      <c r="K566" s="332" t="s">
        <v>324</v>
      </c>
      <c r="L566" s="194" t="s">
        <v>2821</v>
      </c>
      <c r="M566" s="344" t="s">
        <v>19</v>
      </c>
      <c r="N566" s="203">
        <v>43903</v>
      </c>
      <c r="O566" s="203">
        <v>43922</v>
      </c>
      <c r="P566" s="203">
        <v>44376</v>
      </c>
      <c r="Q566" s="28">
        <v>466595</v>
      </c>
      <c r="R566" s="29">
        <v>0.55000000000000004</v>
      </c>
      <c r="S566" s="40" t="s">
        <v>228</v>
      </c>
      <c r="T566" s="33">
        <v>256627.26</v>
      </c>
    </row>
    <row r="567" spans="2:20" s="11" customFormat="1" ht="144.75" customHeight="1" x14ac:dyDescent="0.2">
      <c r="B567" s="381"/>
      <c r="C567" s="382"/>
      <c r="D567" s="419"/>
      <c r="E567" s="399"/>
      <c r="F567" s="126" t="s">
        <v>2753</v>
      </c>
      <c r="G567" s="90" t="s">
        <v>2824</v>
      </c>
      <c r="H567" s="218" t="s">
        <v>2754</v>
      </c>
      <c r="I567" s="219" t="s">
        <v>2732</v>
      </c>
      <c r="J567" s="339" t="s">
        <v>323</v>
      </c>
      <c r="K567" s="339" t="s">
        <v>324</v>
      </c>
      <c r="L567" s="220" t="s">
        <v>2755</v>
      </c>
      <c r="M567" s="343" t="s">
        <v>22</v>
      </c>
      <c r="N567" s="204">
        <v>43903</v>
      </c>
      <c r="O567" s="204">
        <v>43816</v>
      </c>
      <c r="P567" s="204">
        <v>44226</v>
      </c>
      <c r="Q567" s="40">
        <v>812585.61</v>
      </c>
      <c r="R567" s="41">
        <v>0.55000000000000004</v>
      </c>
      <c r="S567" s="40" t="s">
        <v>228</v>
      </c>
      <c r="T567" s="221">
        <v>446922.08</v>
      </c>
    </row>
    <row r="568" spans="2:20" s="11" customFormat="1" ht="144.75" customHeight="1" x14ac:dyDescent="0.2">
      <c r="B568" s="381"/>
      <c r="C568" s="382"/>
      <c r="D568" s="419"/>
      <c r="E568" s="399"/>
      <c r="F568" s="126" t="s">
        <v>3996</v>
      </c>
      <c r="G568" s="90" t="s">
        <v>3997</v>
      </c>
      <c r="H568" s="218" t="s">
        <v>3998</v>
      </c>
      <c r="I568" s="219" t="s">
        <v>3991</v>
      </c>
      <c r="J568" s="339" t="s">
        <v>323</v>
      </c>
      <c r="K568" s="339" t="s">
        <v>324</v>
      </c>
      <c r="L568" s="220" t="s">
        <v>3999</v>
      </c>
      <c r="M568" s="343" t="s">
        <v>822</v>
      </c>
      <c r="N568" s="204">
        <v>44091</v>
      </c>
      <c r="O568" s="204">
        <v>44089</v>
      </c>
      <c r="P568" s="204">
        <v>44636</v>
      </c>
      <c r="Q568" s="40">
        <v>490176</v>
      </c>
      <c r="R568" s="41">
        <v>0.29270000000000002</v>
      </c>
      <c r="S568" s="40" t="s">
        <v>228</v>
      </c>
      <c r="T568" s="221">
        <v>143497.69</v>
      </c>
    </row>
    <row r="569" spans="2:20" s="11" customFormat="1" ht="144.75" customHeight="1" x14ac:dyDescent="0.2">
      <c r="B569" s="381"/>
      <c r="C569" s="382"/>
      <c r="D569" s="419"/>
      <c r="E569" s="399"/>
      <c r="F569" s="126" t="s">
        <v>4578</v>
      </c>
      <c r="G569" s="90" t="s">
        <v>4579</v>
      </c>
      <c r="H569" s="218" t="s">
        <v>4584</v>
      </c>
      <c r="I569" s="219" t="s">
        <v>4565</v>
      </c>
      <c r="J569" s="339" t="s">
        <v>323</v>
      </c>
      <c r="K569" s="339" t="s">
        <v>324</v>
      </c>
      <c r="L569" s="220" t="s">
        <v>4589</v>
      </c>
      <c r="M569" s="343" t="s">
        <v>22</v>
      </c>
      <c r="N569" s="204">
        <v>44200</v>
      </c>
      <c r="O569" s="204">
        <v>44242</v>
      </c>
      <c r="P569" s="204">
        <v>44971</v>
      </c>
      <c r="Q569" s="40">
        <v>301078</v>
      </c>
      <c r="R569" s="41">
        <v>0.30099999999999999</v>
      </c>
      <c r="S569" s="40" t="s">
        <v>228</v>
      </c>
      <c r="T569" s="221">
        <v>90610.9</v>
      </c>
    </row>
    <row r="570" spans="2:20" s="11" customFormat="1" ht="144.75" customHeight="1" x14ac:dyDescent="0.2">
      <c r="B570" s="381"/>
      <c r="C570" s="382"/>
      <c r="D570" s="419"/>
      <c r="E570" s="399"/>
      <c r="F570" s="126" t="s">
        <v>4578</v>
      </c>
      <c r="G570" s="90" t="s">
        <v>4580</v>
      </c>
      <c r="H570" s="218" t="s">
        <v>4585</v>
      </c>
      <c r="I570" s="219" t="s">
        <v>4566</v>
      </c>
      <c r="J570" s="339" t="s">
        <v>323</v>
      </c>
      <c r="K570" s="339" t="s">
        <v>324</v>
      </c>
      <c r="L570" s="220" t="s">
        <v>4590</v>
      </c>
      <c r="M570" s="343" t="s">
        <v>27</v>
      </c>
      <c r="N570" s="204">
        <v>44200</v>
      </c>
      <c r="O570" s="204">
        <v>44200</v>
      </c>
      <c r="P570" s="204">
        <v>44564</v>
      </c>
      <c r="Q570" s="40">
        <v>373911.5</v>
      </c>
      <c r="R570" s="41">
        <v>0.3019</v>
      </c>
      <c r="S570" s="40" t="s">
        <v>228</v>
      </c>
      <c r="T570" s="221">
        <v>112892.2</v>
      </c>
    </row>
    <row r="571" spans="2:20" s="11" customFormat="1" ht="144.75" customHeight="1" x14ac:dyDescent="0.2">
      <c r="B571" s="381"/>
      <c r="C571" s="382"/>
      <c r="D571" s="419"/>
      <c r="E571" s="399"/>
      <c r="F571" s="126" t="s">
        <v>4578</v>
      </c>
      <c r="G571" s="90" t="s">
        <v>4581</v>
      </c>
      <c r="H571" s="218" t="s">
        <v>4586</v>
      </c>
      <c r="I571" s="219" t="s">
        <v>4567</v>
      </c>
      <c r="J571" s="339" t="s">
        <v>323</v>
      </c>
      <c r="K571" s="339" t="s">
        <v>324</v>
      </c>
      <c r="L571" s="220" t="s">
        <v>4591</v>
      </c>
      <c r="M571" s="343" t="s">
        <v>15</v>
      </c>
      <c r="N571" s="204">
        <v>44200</v>
      </c>
      <c r="O571" s="204">
        <v>44105</v>
      </c>
      <c r="P571" s="204">
        <v>44561</v>
      </c>
      <c r="Q571" s="40">
        <v>578912.5</v>
      </c>
      <c r="R571" s="41">
        <v>0.30149999999999999</v>
      </c>
      <c r="S571" s="40" t="s">
        <v>228</v>
      </c>
      <c r="T571" s="221">
        <v>174565</v>
      </c>
    </row>
    <row r="572" spans="2:20" s="11" customFormat="1" ht="144.75" customHeight="1" x14ac:dyDescent="0.2">
      <c r="B572" s="381"/>
      <c r="C572" s="382"/>
      <c r="D572" s="419"/>
      <c r="E572" s="399"/>
      <c r="F572" s="126" t="s">
        <v>4578</v>
      </c>
      <c r="G572" s="90" t="s">
        <v>5226</v>
      </c>
      <c r="H572" s="218" t="s">
        <v>5227</v>
      </c>
      <c r="I572" s="219" t="s">
        <v>5225</v>
      </c>
      <c r="J572" s="339" t="s">
        <v>323</v>
      </c>
      <c r="K572" s="339" t="s">
        <v>324</v>
      </c>
      <c r="L572" s="220" t="s">
        <v>5228</v>
      </c>
      <c r="M572" s="343" t="s">
        <v>55</v>
      </c>
      <c r="N572" s="204">
        <v>44322</v>
      </c>
      <c r="O572" s="204">
        <v>43997</v>
      </c>
      <c r="P572" s="204">
        <v>44726</v>
      </c>
      <c r="Q572" s="40">
        <v>7197354.7599999998</v>
      </c>
      <c r="R572" s="41">
        <v>0.3</v>
      </c>
      <c r="S572" s="40" t="s">
        <v>228</v>
      </c>
      <c r="T572" s="221">
        <v>2159206.4300000002</v>
      </c>
    </row>
    <row r="573" spans="2:20" s="11" customFormat="1" ht="144.75" customHeight="1" x14ac:dyDescent="0.2">
      <c r="B573" s="381"/>
      <c r="C573" s="382"/>
      <c r="D573" s="419"/>
      <c r="E573" s="399"/>
      <c r="F573" s="126" t="s">
        <v>4578</v>
      </c>
      <c r="G573" s="90" t="s">
        <v>4582</v>
      </c>
      <c r="H573" s="218" t="s">
        <v>4587</v>
      </c>
      <c r="I573" s="219" t="s">
        <v>4568</v>
      </c>
      <c r="J573" s="339" t="s">
        <v>323</v>
      </c>
      <c r="K573" s="339" t="s">
        <v>324</v>
      </c>
      <c r="L573" s="220" t="s">
        <v>4592</v>
      </c>
      <c r="M573" s="343" t="s">
        <v>19</v>
      </c>
      <c r="N573" s="204">
        <v>44200</v>
      </c>
      <c r="O573" s="204">
        <v>43985</v>
      </c>
      <c r="P573" s="204">
        <v>44409</v>
      </c>
      <c r="Q573" s="40">
        <v>94220.83</v>
      </c>
      <c r="R573" s="41">
        <v>0.2903</v>
      </c>
      <c r="S573" s="40" t="s">
        <v>228</v>
      </c>
      <c r="T573" s="221">
        <v>27354.44</v>
      </c>
    </row>
    <row r="574" spans="2:20" s="11" customFormat="1" ht="144.75" customHeight="1" x14ac:dyDescent="0.2">
      <c r="B574" s="381"/>
      <c r="C574" s="382"/>
      <c r="D574" s="419"/>
      <c r="E574" s="399"/>
      <c r="F574" s="126" t="s">
        <v>4578</v>
      </c>
      <c r="G574" s="90" t="s">
        <v>4583</v>
      </c>
      <c r="H574" s="218" t="s">
        <v>4588</v>
      </c>
      <c r="I574" s="219" t="s">
        <v>4569</v>
      </c>
      <c r="J574" s="339" t="s">
        <v>323</v>
      </c>
      <c r="K574" s="339" t="s">
        <v>324</v>
      </c>
      <c r="L574" s="220" t="s">
        <v>4593</v>
      </c>
      <c r="M574" s="343" t="s">
        <v>22</v>
      </c>
      <c r="N574" s="204">
        <v>44200</v>
      </c>
      <c r="O574" s="204">
        <v>44115</v>
      </c>
      <c r="P574" s="204">
        <v>44844</v>
      </c>
      <c r="Q574" s="40">
        <v>101319.45</v>
      </c>
      <c r="R574" s="41">
        <v>0.3044</v>
      </c>
      <c r="S574" s="40" t="s">
        <v>228</v>
      </c>
      <c r="T574" s="221">
        <v>30845.83</v>
      </c>
    </row>
    <row r="575" spans="2:20" s="11" customFormat="1" ht="144.75" customHeight="1" x14ac:dyDescent="0.2">
      <c r="B575" s="381"/>
      <c r="C575" s="382"/>
      <c r="D575" s="419"/>
      <c r="E575" s="399"/>
      <c r="F575" s="126" t="s">
        <v>2202</v>
      </c>
      <c r="G575" s="90" t="s">
        <v>3625</v>
      </c>
      <c r="H575" s="218" t="s">
        <v>3758</v>
      </c>
      <c r="I575" s="219" t="s">
        <v>3621</v>
      </c>
      <c r="J575" s="339" t="s">
        <v>323</v>
      </c>
      <c r="K575" s="339" t="s">
        <v>324</v>
      </c>
      <c r="L575" s="220" t="s">
        <v>3761</v>
      </c>
      <c r="M575" s="343" t="s">
        <v>1</v>
      </c>
      <c r="N575" s="204">
        <v>44068</v>
      </c>
      <c r="O575" s="204">
        <v>44105</v>
      </c>
      <c r="P575" s="204">
        <v>44469</v>
      </c>
      <c r="Q575" s="40">
        <v>9990</v>
      </c>
      <c r="R575" s="41">
        <v>0.75</v>
      </c>
      <c r="S575" s="40" t="s">
        <v>228</v>
      </c>
      <c r="T575" s="221">
        <v>7492.5</v>
      </c>
    </row>
    <row r="576" spans="2:20" s="11" customFormat="1" ht="144.75" customHeight="1" x14ac:dyDescent="0.2">
      <c r="B576" s="381"/>
      <c r="C576" s="382"/>
      <c r="D576" s="419"/>
      <c r="E576" s="399"/>
      <c r="F576" s="126" t="s">
        <v>2202</v>
      </c>
      <c r="G576" s="90" t="s">
        <v>3626</v>
      </c>
      <c r="H576" s="218" t="s">
        <v>3759</v>
      </c>
      <c r="I576" s="219" t="s">
        <v>3622</v>
      </c>
      <c r="J576" s="339" t="s">
        <v>323</v>
      </c>
      <c r="K576" s="339" t="s">
        <v>324</v>
      </c>
      <c r="L576" s="220" t="s">
        <v>3760</v>
      </c>
      <c r="M576" s="343" t="s">
        <v>29</v>
      </c>
      <c r="N576" s="204">
        <v>44068</v>
      </c>
      <c r="O576" s="204">
        <v>44105</v>
      </c>
      <c r="P576" s="204">
        <v>44469</v>
      </c>
      <c r="Q576" s="40">
        <v>9990</v>
      </c>
      <c r="R576" s="41">
        <v>0.75</v>
      </c>
      <c r="S576" s="40" t="s">
        <v>228</v>
      </c>
      <c r="T576" s="221">
        <v>7492.5</v>
      </c>
    </row>
    <row r="577" spans="2:20" s="11" customFormat="1" ht="144.75" customHeight="1" x14ac:dyDescent="0.2">
      <c r="B577" s="381"/>
      <c r="C577" s="382"/>
      <c r="D577" s="419"/>
      <c r="E577" s="399"/>
      <c r="F577" s="126" t="s">
        <v>2202</v>
      </c>
      <c r="G577" s="90" t="s">
        <v>4000</v>
      </c>
      <c r="H577" s="218" t="s">
        <v>4001</v>
      </c>
      <c r="I577" s="219" t="s">
        <v>3992</v>
      </c>
      <c r="J577" s="339" t="s">
        <v>323</v>
      </c>
      <c r="K577" s="339" t="s">
        <v>324</v>
      </c>
      <c r="L577" s="220" t="s">
        <v>4002</v>
      </c>
      <c r="M577" s="343" t="s">
        <v>13</v>
      </c>
      <c r="N577" s="204">
        <v>44097</v>
      </c>
      <c r="O577" s="204">
        <v>44137</v>
      </c>
      <c r="P577" s="204">
        <v>44501</v>
      </c>
      <c r="Q577" s="40">
        <v>9999</v>
      </c>
      <c r="R577" s="41">
        <v>0.75</v>
      </c>
      <c r="S577" s="40" t="s">
        <v>228</v>
      </c>
      <c r="T577" s="221">
        <v>7499.25</v>
      </c>
    </row>
    <row r="578" spans="2:20" s="11" customFormat="1" ht="144.75" customHeight="1" x14ac:dyDescent="0.2">
      <c r="B578" s="381"/>
      <c r="C578" s="382"/>
      <c r="D578" s="419"/>
      <c r="E578" s="399"/>
      <c r="F578" s="126" t="s">
        <v>2202</v>
      </c>
      <c r="G578" s="90" t="s">
        <v>4097</v>
      </c>
      <c r="H578" s="218" t="s">
        <v>4098</v>
      </c>
      <c r="I578" s="219" t="s">
        <v>4043</v>
      </c>
      <c r="J578" s="339" t="s">
        <v>323</v>
      </c>
      <c r="K578" s="339" t="s">
        <v>324</v>
      </c>
      <c r="L578" s="220" t="s">
        <v>4099</v>
      </c>
      <c r="M578" s="343" t="s">
        <v>19</v>
      </c>
      <c r="N578" s="204">
        <v>44126</v>
      </c>
      <c r="O578" s="204">
        <v>44166</v>
      </c>
      <c r="P578" s="204">
        <v>44530</v>
      </c>
      <c r="Q578" s="40">
        <v>9990</v>
      </c>
      <c r="R578" s="41">
        <v>0.75</v>
      </c>
      <c r="S578" s="40" t="s">
        <v>228</v>
      </c>
      <c r="T578" s="221">
        <v>7492.5</v>
      </c>
    </row>
    <row r="579" spans="2:20" s="11" customFormat="1" ht="144.75" customHeight="1" x14ac:dyDescent="0.2">
      <c r="B579" s="381"/>
      <c r="C579" s="382"/>
      <c r="D579" s="419"/>
      <c r="E579" s="399"/>
      <c r="F579" s="126" t="s">
        <v>2202</v>
      </c>
      <c r="G579" s="90" t="s">
        <v>4594</v>
      </c>
      <c r="H579" s="218" t="s">
        <v>4600</v>
      </c>
      <c r="I579" s="219" t="s">
        <v>4570</v>
      </c>
      <c r="J579" s="339" t="s">
        <v>323</v>
      </c>
      <c r="K579" s="339" t="s">
        <v>324</v>
      </c>
      <c r="L579" s="220" t="s">
        <v>4608</v>
      </c>
      <c r="M579" s="343" t="s">
        <v>22</v>
      </c>
      <c r="N579" s="204">
        <v>44224</v>
      </c>
      <c r="O579" s="204">
        <v>44265</v>
      </c>
      <c r="P579" s="204">
        <v>44629</v>
      </c>
      <c r="Q579" s="40">
        <v>9990</v>
      </c>
      <c r="R579" s="41">
        <v>0.75</v>
      </c>
      <c r="S579" s="40" t="s">
        <v>228</v>
      </c>
      <c r="T579" s="221">
        <v>7492.5</v>
      </c>
    </row>
    <row r="580" spans="2:20" s="11" customFormat="1" ht="144.75" customHeight="1" x14ac:dyDescent="0.2">
      <c r="B580" s="381"/>
      <c r="C580" s="382"/>
      <c r="D580" s="419"/>
      <c r="E580" s="399"/>
      <c r="F580" s="126" t="s">
        <v>2202</v>
      </c>
      <c r="G580" s="90" t="s">
        <v>4595</v>
      </c>
      <c r="H580" s="218" t="s">
        <v>4601</v>
      </c>
      <c r="I580" s="219" t="s">
        <v>4571</v>
      </c>
      <c r="J580" s="339" t="s">
        <v>323</v>
      </c>
      <c r="K580" s="339" t="s">
        <v>324</v>
      </c>
      <c r="L580" s="220" t="s">
        <v>4609</v>
      </c>
      <c r="M580" s="343" t="s">
        <v>19</v>
      </c>
      <c r="N580" s="204">
        <v>44224</v>
      </c>
      <c r="O580" s="204">
        <v>44261</v>
      </c>
      <c r="P580" s="204">
        <v>44625</v>
      </c>
      <c r="Q580" s="40">
        <v>9990</v>
      </c>
      <c r="R580" s="41">
        <v>0.75</v>
      </c>
      <c r="S580" s="40" t="s">
        <v>228</v>
      </c>
      <c r="T580" s="221">
        <v>7492.5</v>
      </c>
    </row>
    <row r="581" spans="2:20" s="11" customFormat="1" ht="144.75" customHeight="1" x14ac:dyDescent="0.2">
      <c r="B581" s="381"/>
      <c r="C581" s="382"/>
      <c r="D581" s="419"/>
      <c r="E581" s="399"/>
      <c r="F581" s="126" t="s">
        <v>2202</v>
      </c>
      <c r="G581" s="90" t="s">
        <v>4487</v>
      </c>
      <c r="H581" s="218" t="s">
        <v>4675</v>
      </c>
      <c r="I581" s="219" t="s">
        <v>4673</v>
      </c>
      <c r="J581" s="339" t="s">
        <v>323</v>
      </c>
      <c r="K581" s="339" t="s">
        <v>324</v>
      </c>
      <c r="L581" s="220" t="s">
        <v>4760</v>
      </c>
      <c r="M581" s="343" t="s">
        <v>4</v>
      </c>
      <c r="N581" s="204">
        <v>44251</v>
      </c>
      <c r="O581" s="204">
        <v>44252</v>
      </c>
      <c r="P581" s="204">
        <v>44616</v>
      </c>
      <c r="Q581" s="40">
        <v>9990</v>
      </c>
      <c r="R581" s="41">
        <v>0.75</v>
      </c>
      <c r="S581" s="40" t="s">
        <v>228</v>
      </c>
      <c r="T581" s="221">
        <v>7492.5</v>
      </c>
    </row>
    <row r="582" spans="2:20" s="11" customFormat="1" ht="144.75" customHeight="1" x14ac:dyDescent="0.2">
      <c r="B582" s="381"/>
      <c r="C582" s="382"/>
      <c r="D582" s="419"/>
      <c r="E582" s="399"/>
      <c r="F582" s="126" t="s">
        <v>2202</v>
      </c>
      <c r="G582" s="90" t="s">
        <v>4488</v>
      </c>
      <c r="H582" s="218" t="s">
        <v>4676</v>
      </c>
      <c r="I582" s="219" t="s">
        <v>4674</v>
      </c>
      <c r="J582" s="339" t="s">
        <v>323</v>
      </c>
      <c r="K582" s="339" t="s">
        <v>324</v>
      </c>
      <c r="L582" s="220" t="s">
        <v>4761</v>
      </c>
      <c r="M582" s="343" t="s">
        <v>13</v>
      </c>
      <c r="N582" s="204">
        <v>44251</v>
      </c>
      <c r="O582" s="204">
        <v>44299</v>
      </c>
      <c r="P582" s="204">
        <v>44663</v>
      </c>
      <c r="Q582" s="40">
        <v>9990</v>
      </c>
      <c r="R582" s="41">
        <v>0.75</v>
      </c>
      <c r="S582" s="40" t="s">
        <v>228</v>
      </c>
      <c r="T582" s="221">
        <v>7492.5</v>
      </c>
    </row>
    <row r="583" spans="2:20" s="11" customFormat="1" ht="144.75" customHeight="1" x14ac:dyDescent="0.2">
      <c r="B583" s="381"/>
      <c r="C583" s="382"/>
      <c r="D583" s="419"/>
      <c r="E583" s="399"/>
      <c r="F583" s="126" t="s">
        <v>2202</v>
      </c>
      <c r="G583" s="90" t="s">
        <v>4596</v>
      </c>
      <c r="H583" s="218" t="s">
        <v>4602</v>
      </c>
      <c r="I583" s="219" t="s">
        <v>4572</v>
      </c>
      <c r="J583" s="339" t="s">
        <v>323</v>
      </c>
      <c r="K583" s="339" t="s">
        <v>324</v>
      </c>
      <c r="L583" s="220" t="s">
        <v>2203</v>
      </c>
      <c r="M583" s="343" t="s">
        <v>13</v>
      </c>
      <c r="N583" s="204">
        <v>44224</v>
      </c>
      <c r="O583" s="204">
        <v>44246</v>
      </c>
      <c r="P583" s="204">
        <v>44610</v>
      </c>
      <c r="Q583" s="40">
        <v>3500</v>
      </c>
      <c r="R583" s="41">
        <v>0.71430000000000005</v>
      </c>
      <c r="S583" s="40" t="s">
        <v>228</v>
      </c>
      <c r="T583" s="221">
        <v>2500</v>
      </c>
    </row>
    <row r="584" spans="2:20" s="11" customFormat="1" ht="144.75" customHeight="1" x14ac:dyDescent="0.2">
      <c r="B584" s="381"/>
      <c r="C584" s="382"/>
      <c r="D584" s="419"/>
      <c r="E584" s="399"/>
      <c r="F584" s="126" t="s">
        <v>2202</v>
      </c>
      <c r="G584" s="90" t="s">
        <v>4559</v>
      </c>
      <c r="H584" s="218" t="s">
        <v>4603</v>
      </c>
      <c r="I584" s="219" t="s">
        <v>4573</v>
      </c>
      <c r="J584" s="339" t="s">
        <v>323</v>
      </c>
      <c r="K584" s="339" t="s">
        <v>324</v>
      </c>
      <c r="L584" s="220" t="s">
        <v>4610</v>
      </c>
      <c r="M584" s="343" t="s">
        <v>22</v>
      </c>
      <c r="N584" s="204">
        <v>44224</v>
      </c>
      <c r="O584" s="204">
        <v>44266</v>
      </c>
      <c r="P584" s="204">
        <v>44630</v>
      </c>
      <c r="Q584" s="40">
        <v>9990</v>
      </c>
      <c r="R584" s="41">
        <v>0.75</v>
      </c>
      <c r="S584" s="40" t="s">
        <v>228</v>
      </c>
      <c r="T584" s="221">
        <v>7492.5</v>
      </c>
    </row>
    <row r="585" spans="2:20" s="11" customFormat="1" ht="144.75" customHeight="1" x14ac:dyDescent="0.2">
      <c r="B585" s="381"/>
      <c r="C585" s="382"/>
      <c r="D585" s="419"/>
      <c r="E585" s="399"/>
      <c r="F585" s="126" t="s">
        <v>2202</v>
      </c>
      <c r="G585" s="90" t="s">
        <v>4328</v>
      </c>
      <c r="H585" s="218" t="s">
        <v>4604</v>
      </c>
      <c r="I585" s="219" t="s">
        <v>4574</v>
      </c>
      <c r="J585" s="339" t="s">
        <v>323</v>
      </c>
      <c r="K585" s="339" t="s">
        <v>324</v>
      </c>
      <c r="L585" s="220" t="s">
        <v>4611</v>
      </c>
      <c r="M585" s="343" t="s">
        <v>22</v>
      </c>
      <c r="N585" s="204">
        <v>44224</v>
      </c>
      <c r="O585" s="204">
        <v>44265</v>
      </c>
      <c r="P585" s="204">
        <v>44629</v>
      </c>
      <c r="Q585" s="40">
        <v>9990</v>
      </c>
      <c r="R585" s="41">
        <v>0.75</v>
      </c>
      <c r="S585" s="40" t="s">
        <v>228</v>
      </c>
      <c r="T585" s="221">
        <v>7492.5</v>
      </c>
    </row>
    <row r="586" spans="2:20" s="11" customFormat="1" ht="144.75" customHeight="1" x14ac:dyDescent="0.2">
      <c r="B586" s="381"/>
      <c r="C586" s="382"/>
      <c r="D586" s="419"/>
      <c r="E586" s="399"/>
      <c r="F586" s="126" t="s">
        <v>2202</v>
      </c>
      <c r="G586" s="90" t="s">
        <v>4597</v>
      </c>
      <c r="H586" s="218" t="s">
        <v>4605</v>
      </c>
      <c r="I586" s="219" t="s">
        <v>4575</v>
      </c>
      <c r="J586" s="339" t="s">
        <v>323</v>
      </c>
      <c r="K586" s="339" t="s">
        <v>324</v>
      </c>
      <c r="L586" s="220" t="s">
        <v>4612</v>
      </c>
      <c r="M586" s="343" t="s">
        <v>15</v>
      </c>
      <c r="N586" s="204">
        <v>44224</v>
      </c>
      <c r="O586" s="204">
        <v>44265</v>
      </c>
      <c r="P586" s="204">
        <v>44629</v>
      </c>
      <c r="Q586" s="40">
        <v>9990</v>
      </c>
      <c r="R586" s="41">
        <v>0.75</v>
      </c>
      <c r="S586" s="40" t="s">
        <v>228</v>
      </c>
      <c r="T586" s="221">
        <v>7492.5</v>
      </c>
    </row>
    <row r="587" spans="2:20" s="11" customFormat="1" ht="144.75" customHeight="1" x14ac:dyDescent="0.2">
      <c r="B587" s="381"/>
      <c r="C587" s="382"/>
      <c r="D587" s="419"/>
      <c r="E587" s="399"/>
      <c r="F587" s="126" t="s">
        <v>2202</v>
      </c>
      <c r="G587" s="90" t="s">
        <v>4598</v>
      </c>
      <c r="H587" s="218" t="s">
        <v>4606</v>
      </c>
      <c r="I587" s="219" t="s">
        <v>4576</v>
      </c>
      <c r="J587" s="339" t="s">
        <v>323</v>
      </c>
      <c r="K587" s="339" t="s">
        <v>324</v>
      </c>
      <c r="L587" s="220" t="s">
        <v>4613</v>
      </c>
      <c r="M587" s="343" t="s">
        <v>13</v>
      </c>
      <c r="N587" s="204">
        <v>44224</v>
      </c>
      <c r="O587" s="204">
        <v>44259</v>
      </c>
      <c r="P587" s="204">
        <v>44623</v>
      </c>
      <c r="Q587" s="40">
        <v>9990</v>
      </c>
      <c r="R587" s="41">
        <v>0.75</v>
      </c>
      <c r="S587" s="40" t="s">
        <v>228</v>
      </c>
      <c r="T587" s="221">
        <v>7492.5</v>
      </c>
    </row>
    <row r="588" spans="2:20" s="11" customFormat="1" ht="144.75" customHeight="1" x14ac:dyDescent="0.2">
      <c r="B588" s="381"/>
      <c r="C588" s="382"/>
      <c r="D588" s="419"/>
      <c r="E588" s="399"/>
      <c r="F588" s="126" t="s">
        <v>2202</v>
      </c>
      <c r="G588" s="90" t="s">
        <v>4599</v>
      </c>
      <c r="H588" s="218" t="s">
        <v>4607</v>
      </c>
      <c r="I588" s="219" t="s">
        <v>4577</v>
      </c>
      <c r="J588" s="339" t="s">
        <v>323</v>
      </c>
      <c r="K588" s="339" t="s">
        <v>324</v>
      </c>
      <c r="L588" s="220" t="s">
        <v>4614</v>
      </c>
      <c r="M588" s="343" t="s">
        <v>19</v>
      </c>
      <c r="N588" s="204">
        <v>44224</v>
      </c>
      <c r="O588" s="204">
        <v>44265</v>
      </c>
      <c r="P588" s="204">
        <v>44629</v>
      </c>
      <c r="Q588" s="40">
        <v>9990</v>
      </c>
      <c r="R588" s="41">
        <v>0.75</v>
      </c>
      <c r="S588" s="40" t="s">
        <v>228</v>
      </c>
      <c r="T588" s="221">
        <v>7492.5</v>
      </c>
    </row>
    <row r="589" spans="2:20" s="11" customFormat="1" ht="144.75" customHeight="1" x14ac:dyDescent="0.2">
      <c r="B589" s="381"/>
      <c r="C589" s="382"/>
      <c r="D589" s="419"/>
      <c r="E589" s="423"/>
      <c r="F589" s="126" t="s">
        <v>3996</v>
      </c>
      <c r="G589" s="90" t="s">
        <v>5387</v>
      </c>
      <c r="H589" s="218" t="s">
        <v>5388</v>
      </c>
      <c r="I589" s="219" t="s">
        <v>5386</v>
      </c>
      <c r="J589" s="339" t="s">
        <v>323</v>
      </c>
      <c r="K589" s="339" t="s">
        <v>324</v>
      </c>
      <c r="L589" s="220" t="s">
        <v>5389</v>
      </c>
      <c r="M589" s="343" t="s">
        <v>179</v>
      </c>
      <c r="N589" s="204">
        <v>44406</v>
      </c>
      <c r="O589" s="204">
        <v>44564</v>
      </c>
      <c r="P589" s="204">
        <v>45107</v>
      </c>
      <c r="Q589" s="40">
        <v>10359918</v>
      </c>
      <c r="R589" s="41">
        <v>30</v>
      </c>
      <c r="S589" s="40" t="s">
        <v>228</v>
      </c>
      <c r="T589" s="221">
        <v>3107975.4</v>
      </c>
    </row>
    <row r="590" spans="2:20" s="11" customFormat="1" ht="144.75" customHeight="1" x14ac:dyDescent="0.2">
      <c r="B590" s="381"/>
      <c r="C590" s="382"/>
      <c r="D590" s="419"/>
      <c r="E590" s="329" t="s">
        <v>2914</v>
      </c>
      <c r="F590" s="321" t="s">
        <v>2915</v>
      </c>
      <c r="G590" s="89" t="s">
        <v>2918</v>
      </c>
      <c r="H590" s="152" t="s">
        <v>2916</v>
      </c>
      <c r="I590" s="187" t="s">
        <v>2910</v>
      </c>
      <c r="J590" s="332" t="s">
        <v>323</v>
      </c>
      <c r="K590" s="332" t="s">
        <v>324</v>
      </c>
      <c r="L590" s="194" t="s">
        <v>2920</v>
      </c>
      <c r="M590" s="344" t="s">
        <v>7</v>
      </c>
      <c r="N590" s="203">
        <v>43962</v>
      </c>
      <c r="O590" s="203">
        <v>43966</v>
      </c>
      <c r="P590" s="203">
        <v>44146</v>
      </c>
      <c r="Q590" s="28">
        <v>487616</v>
      </c>
      <c r="R590" s="29">
        <v>0.95</v>
      </c>
      <c r="S590" s="28" t="s">
        <v>228</v>
      </c>
      <c r="T590" s="33">
        <v>463235.2</v>
      </c>
    </row>
    <row r="591" spans="2:20" s="11" customFormat="1" ht="87.75" customHeight="1" x14ac:dyDescent="0.2">
      <c r="B591" s="381"/>
      <c r="C591" s="382"/>
      <c r="D591" s="419"/>
      <c r="E591" s="315" t="s">
        <v>2914</v>
      </c>
      <c r="F591" s="126" t="s">
        <v>2915</v>
      </c>
      <c r="G591" s="90" t="s">
        <v>2919</v>
      </c>
      <c r="H591" s="218" t="s">
        <v>2917</v>
      </c>
      <c r="I591" s="219" t="s">
        <v>2911</v>
      </c>
      <c r="J591" s="339" t="s">
        <v>323</v>
      </c>
      <c r="K591" s="339" t="s">
        <v>324</v>
      </c>
      <c r="L591" s="220" t="s">
        <v>2921</v>
      </c>
      <c r="M591" s="343" t="s">
        <v>1</v>
      </c>
      <c r="N591" s="204">
        <v>43966</v>
      </c>
      <c r="O591" s="204">
        <v>43966</v>
      </c>
      <c r="P591" s="204">
        <v>44148</v>
      </c>
      <c r="Q591" s="40">
        <v>444000</v>
      </c>
      <c r="R591" s="41">
        <v>0.8</v>
      </c>
      <c r="S591" s="40" t="s">
        <v>228</v>
      </c>
      <c r="T591" s="221">
        <v>355200</v>
      </c>
    </row>
    <row r="592" spans="2:20" s="61" customFormat="1" ht="109.5" customHeight="1" x14ac:dyDescent="0.2">
      <c r="B592" s="381"/>
      <c r="C592" s="382"/>
      <c r="D592" s="419"/>
      <c r="E592" s="329" t="s">
        <v>2914</v>
      </c>
      <c r="F592" s="321" t="s">
        <v>2915</v>
      </c>
      <c r="G592" s="89" t="s">
        <v>3483</v>
      </c>
      <c r="H592" s="152" t="s">
        <v>3018</v>
      </c>
      <c r="I592" s="187" t="s">
        <v>2952</v>
      </c>
      <c r="J592" s="332" t="s">
        <v>323</v>
      </c>
      <c r="K592" s="332" t="s">
        <v>324</v>
      </c>
      <c r="L592" s="194" t="s">
        <v>3031</v>
      </c>
      <c r="M592" s="344" t="s">
        <v>1</v>
      </c>
      <c r="N592" s="203">
        <v>43987</v>
      </c>
      <c r="O592" s="203">
        <v>43976</v>
      </c>
      <c r="P592" s="203">
        <v>44174</v>
      </c>
      <c r="Q592" s="28">
        <v>108343.95</v>
      </c>
      <c r="R592" s="29">
        <v>0.8</v>
      </c>
      <c r="S592" s="28" t="s">
        <v>228</v>
      </c>
      <c r="T592" s="33">
        <v>86675.16</v>
      </c>
    </row>
    <row r="593" spans="2:20" s="61" customFormat="1" ht="99.75" customHeight="1" x14ac:dyDescent="0.2">
      <c r="B593" s="381"/>
      <c r="C593" s="382"/>
      <c r="D593" s="419"/>
      <c r="E593" s="329" t="s">
        <v>2914</v>
      </c>
      <c r="F593" s="321" t="s">
        <v>2915</v>
      </c>
      <c r="G593" s="89" t="s">
        <v>3484</v>
      </c>
      <c r="H593" s="152" t="s">
        <v>3019</v>
      </c>
      <c r="I593" s="187" t="s">
        <v>2953</v>
      </c>
      <c r="J593" s="332" t="s">
        <v>323</v>
      </c>
      <c r="K593" s="332" t="s">
        <v>324</v>
      </c>
      <c r="L593" s="194" t="s">
        <v>3032</v>
      </c>
      <c r="M593" s="344" t="s">
        <v>7</v>
      </c>
      <c r="N593" s="203">
        <v>43987</v>
      </c>
      <c r="O593" s="203">
        <v>43973</v>
      </c>
      <c r="P593" s="203">
        <v>44174</v>
      </c>
      <c r="Q593" s="28">
        <v>85753.75</v>
      </c>
      <c r="R593" s="29">
        <v>0.95</v>
      </c>
      <c r="S593" s="28" t="s">
        <v>228</v>
      </c>
      <c r="T593" s="33">
        <v>81466.06</v>
      </c>
    </row>
    <row r="594" spans="2:20" s="61" customFormat="1" ht="87.75" customHeight="1" x14ac:dyDescent="0.2">
      <c r="B594" s="381"/>
      <c r="C594" s="382"/>
      <c r="D594" s="419"/>
      <c r="E594" s="329" t="s">
        <v>2914</v>
      </c>
      <c r="F594" s="321" t="s">
        <v>3017</v>
      </c>
      <c r="G594" s="89" t="s">
        <v>3485</v>
      </c>
      <c r="H594" s="152" t="s">
        <v>3020</v>
      </c>
      <c r="I594" s="187" t="s">
        <v>2954</v>
      </c>
      <c r="J594" s="332" t="s">
        <v>323</v>
      </c>
      <c r="K594" s="332" t="s">
        <v>324</v>
      </c>
      <c r="L594" s="194" t="s">
        <v>3033</v>
      </c>
      <c r="M594" s="344" t="s">
        <v>22</v>
      </c>
      <c r="N594" s="203">
        <v>44000</v>
      </c>
      <c r="O594" s="203">
        <v>43966</v>
      </c>
      <c r="P594" s="203">
        <v>44277</v>
      </c>
      <c r="Q594" s="28">
        <v>37826</v>
      </c>
      <c r="R594" s="29">
        <v>0.5</v>
      </c>
      <c r="S594" s="28" t="s">
        <v>228</v>
      </c>
      <c r="T594" s="33">
        <v>18913</v>
      </c>
    </row>
    <row r="595" spans="2:20" s="61" customFormat="1" ht="152.25" customHeight="1" x14ac:dyDescent="0.2">
      <c r="B595" s="381"/>
      <c r="C595" s="382"/>
      <c r="D595" s="419"/>
      <c r="E595" s="329" t="s">
        <v>2914</v>
      </c>
      <c r="F595" s="321" t="s">
        <v>3017</v>
      </c>
      <c r="G595" s="89" t="s">
        <v>3486</v>
      </c>
      <c r="H595" s="152" t="s">
        <v>3255</v>
      </c>
      <c r="I595" s="187" t="s">
        <v>2955</v>
      </c>
      <c r="J595" s="332" t="s">
        <v>323</v>
      </c>
      <c r="K595" s="332" t="s">
        <v>324</v>
      </c>
      <c r="L595" s="194" t="s">
        <v>3034</v>
      </c>
      <c r="M595" s="344" t="s">
        <v>19</v>
      </c>
      <c r="N595" s="203">
        <v>44000</v>
      </c>
      <c r="O595" s="203">
        <v>43969</v>
      </c>
      <c r="P595" s="203">
        <v>44277</v>
      </c>
      <c r="Q595" s="28">
        <v>6270</v>
      </c>
      <c r="R595" s="29">
        <v>0.6</v>
      </c>
      <c r="S595" s="28" t="s">
        <v>228</v>
      </c>
      <c r="T595" s="33">
        <v>3135</v>
      </c>
    </row>
    <row r="596" spans="2:20" s="61" customFormat="1" ht="152.25" customHeight="1" x14ac:dyDescent="0.2">
      <c r="B596" s="381"/>
      <c r="C596" s="382"/>
      <c r="D596" s="419"/>
      <c r="E596" s="329" t="s">
        <v>2914</v>
      </c>
      <c r="F596" s="321" t="s">
        <v>3017</v>
      </c>
      <c r="G596" s="89" t="s">
        <v>3487</v>
      </c>
      <c r="H596" s="152" t="s">
        <v>3021</v>
      </c>
      <c r="I596" s="187" t="s">
        <v>2956</v>
      </c>
      <c r="J596" s="332" t="s">
        <v>323</v>
      </c>
      <c r="K596" s="332" t="s">
        <v>324</v>
      </c>
      <c r="L596" s="194" t="s">
        <v>3035</v>
      </c>
      <c r="M596" s="344" t="s">
        <v>15</v>
      </c>
      <c r="N596" s="203">
        <v>44000</v>
      </c>
      <c r="O596" s="203">
        <v>43967</v>
      </c>
      <c r="P596" s="203">
        <v>44277</v>
      </c>
      <c r="Q596" s="28">
        <v>39610.86</v>
      </c>
      <c r="R596" s="29">
        <v>0.5</v>
      </c>
      <c r="S596" s="28" t="s">
        <v>228</v>
      </c>
      <c r="T596" s="33">
        <v>19805.43</v>
      </c>
    </row>
    <row r="597" spans="2:20" s="61" customFormat="1" ht="87.75" customHeight="1" x14ac:dyDescent="0.2">
      <c r="B597" s="381"/>
      <c r="C597" s="382"/>
      <c r="D597" s="419"/>
      <c r="E597" s="329" t="s">
        <v>2914</v>
      </c>
      <c r="F597" s="321" t="s">
        <v>3017</v>
      </c>
      <c r="G597" s="89" t="s">
        <v>3488</v>
      </c>
      <c r="H597" s="152" t="s">
        <v>3022</v>
      </c>
      <c r="I597" s="187" t="s">
        <v>2957</v>
      </c>
      <c r="J597" s="332" t="s">
        <v>323</v>
      </c>
      <c r="K597" s="332" t="s">
        <v>324</v>
      </c>
      <c r="L597" s="194" t="s">
        <v>3036</v>
      </c>
      <c r="M597" s="344" t="s">
        <v>19</v>
      </c>
      <c r="N597" s="203">
        <v>44000</v>
      </c>
      <c r="O597" s="203">
        <v>43966</v>
      </c>
      <c r="P597" s="203">
        <v>44277</v>
      </c>
      <c r="Q597" s="28">
        <v>39030</v>
      </c>
      <c r="R597" s="29">
        <v>0.5</v>
      </c>
      <c r="S597" s="28" t="s">
        <v>228</v>
      </c>
      <c r="T597" s="33">
        <v>19515</v>
      </c>
    </row>
    <row r="598" spans="2:20" s="61" customFormat="1" ht="153.75" customHeight="1" x14ac:dyDescent="0.2">
      <c r="B598" s="381"/>
      <c r="C598" s="382"/>
      <c r="D598" s="419"/>
      <c r="E598" s="329" t="s">
        <v>2914</v>
      </c>
      <c r="F598" s="321" t="s">
        <v>3017</v>
      </c>
      <c r="G598" s="89" t="s">
        <v>3489</v>
      </c>
      <c r="H598" s="152" t="s">
        <v>3023</v>
      </c>
      <c r="I598" s="187" t="s">
        <v>2958</v>
      </c>
      <c r="J598" s="332" t="s">
        <v>323</v>
      </c>
      <c r="K598" s="332" t="s">
        <v>324</v>
      </c>
      <c r="L598" s="194" t="s">
        <v>3037</v>
      </c>
      <c r="M598" s="344" t="s">
        <v>3725</v>
      </c>
      <c r="N598" s="203">
        <v>44000</v>
      </c>
      <c r="O598" s="203">
        <v>43971</v>
      </c>
      <c r="P598" s="203">
        <v>44277</v>
      </c>
      <c r="Q598" s="28">
        <v>19450</v>
      </c>
      <c r="R598" s="29">
        <v>0.5</v>
      </c>
      <c r="S598" s="28" t="s">
        <v>228</v>
      </c>
      <c r="T598" s="33">
        <v>9725</v>
      </c>
    </row>
    <row r="599" spans="2:20" s="61" customFormat="1" ht="153.75" customHeight="1" x14ac:dyDescent="0.2">
      <c r="B599" s="381"/>
      <c r="C599" s="382"/>
      <c r="D599" s="419"/>
      <c r="E599" s="329" t="s">
        <v>2914</v>
      </c>
      <c r="F599" s="321" t="s">
        <v>3017</v>
      </c>
      <c r="G599" s="89" t="s">
        <v>3490</v>
      </c>
      <c r="H599" s="152" t="s">
        <v>3024</v>
      </c>
      <c r="I599" s="187" t="s">
        <v>2959</v>
      </c>
      <c r="J599" s="332" t="s">
        <v>323</v>
      </c>
      <c r="K599" s="332" t="s">
        <v>324</v>
      </c>
      <c r="L599" s="194" t="s">
        <v>3038</v>
      </c>
      <c r="M599" s="344" t="s">
        <v>1</v>
      </c>
      <c r="N599" s="203">
        <v>44000</v>
      </c>
      <c r="O599" s="203">
        <v>43983</v>
      </c>
      <c r="P599" s="203">
        <v>44277</v>
      </c>
      <c r="Q599" s="28">
        <v>40000</v>
      </c>
      <c r="R599" s="29">
        <v>0.5</v>
      </c>
      <c r="S599" s="28" t="s">
        <v>228</v>
      </c>
      <c r="T599" s="33">
        <v>20000</v>
      </c>
    </row>
    <row r="600" spans="2:20" s="61" customFormat="1" ht="153.75" customHeight="1" x14ac:dyDescent="0.2">
      <c r="B600" s="381"/>
      <c r="C600" s="382"/>
      <c r="D600" s="419"/>
      <c r="E600" s="329" t="s">
        <v>2914</v>
      </c>
      <c r="F600" s="321" t="s">
        <v>3017</v>
      </c>
      <c r="G600" s="89" t="s">
        <v>3491</v>
      </c>
      <c r="H600" s="152" t="s">
        <v>3025</v>
      </c>
      <c r="I600" s="187" t="s">
        <v>2960</v>
      </c>
      <c r="J600" s="332" t="s">
        <v>323</v>
      </c>
      <c r="K600" s="332" t="s">
        <v>324</v>
      </c>
      <c r="L600" s="194" t="s">
        <v>3039</v>
      </c>
      <c r="M600" s="344" t="s">
        <v>1</v>
      </c>
      <c r="N600" s="203">
        <v>44000</v>
      </c>
      <c r="O600" s="203">
        <v>43972</v>
      </c>
      <c r="P600" s="203">
        <v>44277</v>
      </c>
      <c r="Q600" s="28">
        <v>6564.5</v>
      </c>
      <c r="R600" s="29">
        <v>0.5</v>
      </c>
      <c r="S600" s="28" t="s">
        <v>228</v>
      </c>
      <c r="T600" s="33">
        <v>3282.25</v>
      </c>
    </row>
    <row r="601" spans="2:20" s="61" customFormat="1" ht="153.75" customHeight="1" x14ac:dyDescent="0.2">
      <c r="B601" s="381"/>
      <c r="C601" s="382"/>
      <c r="D601" s="419"/>
      <c r="E601" s="329" t="s">
        <v>2914</v>
      </c>
      <c r="F601" s="321" t="s">
        <v>3017</v>
      </c>
      <c r="G601" s="89" t="s">
        <v>3492</v>
      </c>
      <c r="H601" s="152" t="s">
        <v>3926</v>
      </c>
      <c r="I601" s="187" t="s">
        <v>2961</v>
      </c>
      <c r="J601" s="332" t="s">
        <v>323</v>
      </c>
      <c r="K601" s="332" t="s">
        <v>324</v>
      </c>
      <c r="L601" s="194" t="s">
        <v>3040</v>
      </c>
      <c r="M601" s="344" t="s">
        <v>19</v>
      </c>
      <c r="N601" s="203">
        <v>44000</v>
      </c>
      <c r="O601" s="203">
        <v>43983</v>
      </c>
      <c r="P601" s="203">
        <v>44187</v>
      </c>
      <c r="Q601" s="28">
        <v>10200</v>
      </c>
      <c r="R601" s="29">
        <v>0.5</v>
      </c>
      <c r="S601" s="28" t="s">
        <v>228</v>
      </c>
      <c r="T601" s="33">
        <v>5100</v>
      </c>
    </row>
    <row r="602" spans="2:20" s="61" customFormat="1" ht="153.75" customHeight="1" x14ac:dyDescent="0.2">
      <c r="B602" s="381"/>
      <c r="C602" s="382"/>
      <c r="D602" s="419"/>
      <c r="E602" s="329" t="s">
        <v>2914</v>
      </c>
      <c r="F602" s="321" t="s">
        <v>3017</v>
      </c>
      <c r="G602" s="89" t="s">
        <v>3493</v>
      </c>
      <c r="H602" s="152" t="s">
        <v>3026</v>
      </c>
      <c r="I602" s="187" t="s">
        <v>2962</v>
      </c>
      <c r="J602" s="332" t="s">
        <v>323</v>
      </c>
      <c r="K602" s="332" t="s">
        <v>324</v>
      </c>
      <c r="L602" s="194" t="s">
        <v>3256</v>
      </c>
      <c r="M602" s="344" t="s">
        <v>15</v>
      </c>
      <c r="N602" s="203">
        <v>44008</v>
      </c>
      <c r="O602" s="203">
        <v>43983</v>
      </c>
      <c r="P602" s="203">
        <v>44285</v>
      </c>
      <c r="Q602" s="28">
        <v>38600</v>
      </c>
      <c r="R602" s="29">
        <v>0.5</v>
      </c>
      <c r="S602" s="28" t="s">
        <v>228</v>
      </c>
      <c r="T602" s="33">
        <v>19300</v>
      </c>
    </row>
    <row r="603" spans="2:20" s="61" customFormat="1" ht="153.75" customHeight="1" x14ac:dyDescent="0.2">
      <c r="B603" s="381"/>
      <c r="C603" s="382"/>
      <c r="D603" s="419"/>
      <c r="E603" s="329" t="s">
        <v>2914</v>
      </c>
      <c r="F603" s="321" t="s">
        <v>3017</v>
      </c>
      <c r="G603" s="89" t="s">
        <v>3494</v>
      </c>
      <c r="H603" s="152" t="s">
        <v>3027</v>
      </c>
      <c r="I603" s="187" t="s">
        <v>2963</v>
      </c>
      <c r="J603" s="332" t="s">
        <v>323</v>
      </c>
      <c r="K603" s="332" t="s">
        <v>324</v>
      </c>
      <c r="L603" s="194" t="s">
        <v>3041</v>
      </c>
      <c r="M603" s="344" t="s">
        <v>1</v>
      </c>
      <c r="N603" s="203">
        <v>44000</v>
      </c>
      <c r="O603" s="203">
        <v>43970</v>
      </c>
      <c r="P603" s="203">
        <v>44277</v>
      </c>
      <c r="Q603" s="28">
        <v>13107.6</v>
      </c>
      <c r="R603" s="29">
        <v>0.5</v>
      </c>
      <c r="S603" s="28" t="s">
        <v>228</v>
      </c>
      <c r="T603" s="33">
        <v>6553.8</v>
      </c>
    </row>
    <row r="604" spans="2:20" s="61" customFormat="1" ht="153.75" customHeight="1" x14ac:dyDescent="0.2">
      <c r="B604" s="381"/>
      <c r="C604" s="382"/>
      <c r="D604" s="419"/>
      <c r="E604" s="329" t="s">
        <v>2914</v>
      </c>
      <c r="F604" s="321" t="s">
        <v>3017</v>
      </c>
      <c r="G604" s="89" t="s">
        <v>3495</v>
      </c>
      <c r="H604" s="152" t="s">
        <v>3028</v>
      </c>
      <c r="I604" s="187" t="s">
        <v>2964</v>
      </c>
      <c r="J604" s="332" t="s">
        <v>323</v>
      </c>
      <c r="K604" s="332" t="s">
        <v>324</v>
      </c>
      <c r="L604" s="194" t="s">
        <v>3042</v>
      </c>
      <c r="M604" s="344" t="s">
        <v>7</v>
      </c>
      <c r="N604" s="203">
        <v>44000</v>
      </c>
      <c r="O604" s="203">
        <v>43970</v>
      </c>
      <c r="P604" s="203">
        <v>44277</v>
      </c>
      <c r="Q604" s="28">
        <v>7500</v>
      </c>
      <c r="R604" s="29">
        <v>0.5</v>
      </c>
      <c r="S604" s="28" t="s">
        <v>228</v>
      </c>
      <c r="T604" s="33">
        <v>3750</v>
      </c>
    </row>
    <row r="605" spans="2:20" s="61" customFormat="1" ht="87.75" customHeight="1" x14ac:dyDescent="0.2">
      <c r="B605" s="381"/>
      <c r="C605" s="382"/>
      <c r="D605" s="419"/>
      <c r="E605" s="329" t="s">
        <v>2914</v>
      </c>
      <c r="F605" s="321" t="s">
        <v>3017</v>
      </c>
      <c r="G605" s="89" t="s">
        <v>1009</v>
      </c>
      <c r="H605" s="152" t="s">
        <v>3029</v>
      </c>
      <c r="I605" s="187" t="s">
        <v>2965</v>
      </c>
      <c r="J605" s="332" t="s">
        <v>323</v>
      </c>
      <c r="K605" s="332" t="s">
        <v>324</v>
      </c>
      <c r="L605" s="194" t="s">
        <v>3043</v>
      </c>
      <c r="M605" s="344" t="s">
        <v>13</v>
      </c>
      <c r="N605" s="203">
        <v>44000</v>
      </c>
      <c r="O605" s="203">
        <v>43971</v>
      </c>
      <c r="P605" s="203">
        <v>44277</v>
      </c>
      <c r="Q605" s="28">
        <v>39950</v>
      </c>
      <c r="R605" s="29">
        <v>0.5</v>
      </c>
      <c r="S605" s="28" t="s">
        <v>228</v>
      </c>
      <c r="T605" s="33">
        <v>19975</v>
      </c>
    </row>
    <row r="606" spans="2:20" s="61" customFormat="1" ht="101.25" customHeight="1" x14ac:dyDescent="0.2">
      <c r="B606" s="381"/>
      <c r="C606" s="382"/>
      <c r="D606" s="419"/>
      <c r="E606" s="329" t="s">
        <v>2914</v>
      </c>
      <c r="F606" s="321" t="s">
        <v>3017</v>
      </c>
      <c r="G606" s="89" t="s">
        <v>3496</v>
      </c>
      <c r="H606" s="152" t="s">
        <v>3927</v>
      </c>
      <c r="I606" s="187" t="s">
        <v>2966</v>
      </c>
      <c r="J606" s="332" t="s">
        <v>323</v>
      </c>
      <c r="K606" s="332" t="s">
        <v>324</v>
      </c>
      <c r="L606" s="194" t="s">
        <v>3044</v>
      </c>
      <c r="M606" s="344" t="s">
        <v>22</v>
      </c>
      <c r="N606" s="203">
        <v>44000</v>
      </c>
      <c r="O606" s="203">
        <v>43971</v>
      </c>
      <c r="P606" s="203">
        <v>44277</v>
      </c>
      <c r="Q606" s="28">
        <v>11358</v>
      </c>
      <c r="R606" s="29">
        <v>0.5</v>
      </c>
      <c r="S606" s="28" t="s">
        <v>228</v>
      </c>
      <c r="T606" s="33">
        <v>5679</v>
      </c>
    </row>
    <row r="607" spans="2:20" s="61" customFormat="1" ht="129" customHeight="1" x14ac:dyDescent="0.2">
      <c r="B607" s="381"/>
      <c r="C607" s="382"/>
      <c r="D607" s="419"/>
      <c r="E607" s="329" t="s">
        <v>2914</v>
      </c>
      <c r="F607" s="321" t="s">
        <v>3017</v>
      </c>
      <c r="G607" s="89" t="s">
        <v>3497</v>
      </c>
      <c r="H607" s="152" t="s">
        <v>3030</v>
      </c>
      <c r="I607" s="187" t="s">
        <v>2967</v>
      </c>
      <c r="J607" s="332" t="s">
        <v>323</v>
      </c>
      <c r="K607" s="332" t="s">
        <v>324</v>
      </c>
      <c r="L607" s="194" t="s">
        <v>3045</v>
      </c>
      <c r="M607" s="344" t="s">
        <v>1</v>
      </c>
      <c r="N607" s="203">
        <v>44008</v>
      </c>
      <c r="O607" s="203">
        <v>43971</v>
      </c>
      <c r="P607" s="203">
        <v>44285</v>
      </c>
      <c r="Q607" s="28">
        <v>16575.75</v>
      </c>
      <c r="R607" s="29">
        <v>0.5</v>
      </c>
      <c r="S607" s="28" t="s">
        <v>228</v>
      </c>
      <c r="T607" s="33">
        <v>8287.8799999999992</v>
      </c>
    </row>
    <row r="608" spans="2:20" s="61" customFormat="1" ht="87.75" customHeight="1" x14ac:dyDescent="0.2">
      <c r="B608" s="381"/>
      <c r="C608" s="382"/>
      <c r="D608" s="419"/>
      <c r="E608" s="329" t="s">
        <v>2914</v>
      </c>
      <c r="F608" s="321" t="s">
        <v>3017</v>
      </c>
      <c r="G608" s="89" t="s">
        <v>2400</v>
      </c>
      <c r="H608" s="152" t="s">
        <v>3928</v>
      </c>
      <c r="I608" s="187" t="s">
        <v>2968</v>
      </c>
      <c r="J608" s="332" t="s">
        <v>323</v>
      </c>
      <c r="K608" s="332" t="s">
        <v>324</v>
      </c>
      <c r="L608" s="194" t="s">
        <v>3046</v>
      </c>
      <c r="M608" s="344" t="s">
        <v>97</v>
      </c>
      <c r="N608" s="203">
        <v>44000</v>
      </c>
      <c r="O608" s="203">
        <v>43971</v>
      </c>
      <c r="P608" s="203">
        <v>44277</v>
      </c>
      <c r="Q608" s="28">
        <v>12450</v>
      </c>
      <c r="R608" s="29">
        <v>0.5</v>
      </c>
      <c r="S608" s="28" t="s">
        <v>228</v>
      </c>
      <c r="T608" s="33">
        <v>6225</v>
      </c>
    </row>
    <row r="609" spans="2:20" s="61" customFormat="1" ht="87.75" customHeight="1" x14ac:dyDescent="0.2">
      <c r="B609" s="381"/>
      <c r="C609" s="382"/>
      <c r="D609" s="419"/>
      <c r="E609" s="329" t="s">
        <v>2914</v>
      </c>
      <c r="F609" s="321" t="s">
        <v>3017</v>
      </c>
      <c r="G609" s="89" t="s">
        <v>3498</v>
      </c>
      <c r="H609" s="152" t="s">
        <v>3376</v>
      </c>
      <c r="I609" s="187" t="s">
        <v>2969</v>
      </c>
      <c r="J609" s="332" t="s">
        <v>323</v>
      </c>
      <c r="K609" s="332" t="s">
        <v>324</v>
      </c>
      <c r="L609" s="194" t="s">
        <v>3047</v>
      </c>
      <c r="M609" s="344" t="s">
        <v>4</v>
      </c>
      <c r="N609" s="203">
        <v>44000</v>
      </c>
      <c r="O609" s="203">
        <v>43971</v>
      </c>
      <c r="P609" s="203">
        <v>44277</v>
      </c>
      <c r="Q609" s="28">
        <v>9668.94</v>
      </c>
      <c r="R609" s="29">
        <v>0.5</v>
      </c>
      <c r="S609" s="28" t="s">
        <v>228</v>
      </c>
      <c r="T609" s="33">
        <v>4834.47</v>
      </c>
    </row>
    <row r="610" spans="2:20" s="61" customFormat="1" ht="87.75" customHeight="1" x14ac:dyDescent="0.2">
      <c r="B610" s="381"/>
      <c r="C610" s="382"/>
      <c r="D610" s="419"/>
      <c r="E610" s="329" t="s">
        <v>2914</v>
      </c>
      <c r="F610" s="321" t="s">
        <v>3017</v>
      </c>
      <c r="G610" s="89" t="s">
        <v>3499</v>
      </c>
      <c r="H610" s="152" t="s">
        <v>3376</v>
      </c>
      <c r="I610" s="187" t="s">
        <v>2970</v>
      </c>
      <c r="J610" s="332" t="s">
        <v>323</v>
      </c>
      <c r="K610" s="332" t="s">
        <v>324</v>
      </c>
      <c r="L610" s="194" t="s">
        <v>3929</v>
      </c>
      <c r="M610" s="344" t="s">
        <v>1</v>
      </c>
      <c r="N610" s="203">
        <v>44000</v>
      </c>
      <c r="O610" s="203">
        <v>43971</v>
      </c>
      <c r="P610" s="203">
        <v>44277</v>
      </c>
      <c r="Q610" s="28">
        <v>18010.53</v>
      </c>
      <c r="R610" s="29">
        <v>0.5</v>
      </c>
      <c r="S610" s="28" t="s">
        <v>228</v>
      </c>
      <c r="T610" s="33">
        <v>9005.27</v>
      </c>
    </row>
    <row r="611" spans="2:20" s="61" customFormat="1" ht="87.75" customHeight="1" x14ac:dyDescent="0.2">
      <c r="B611" s="381"/>
      <c r="C611" s="382"/>
      <c r="D611" s="419"/>
      <c r="E611" s="329" t="s">
        <v>2914</v>
      </c>
      <c r="F611" s="321" t="s">
        <v>3017</v>
      </c>
      <c r="G611" s="89" t="s">
        <v>4003</v>
      </c>
      <c r="H611" s="152" t="s">
        <v>4004</v>
      </c>
      <c r="I611" s="187" t="s">
        <v>3993</v>
      </c>
      <c r="J611" s="332" t="s">
        <v>323</v>
      </c>
      <c r="K611" s="332" t="s">
        <v>324</v>
      </c>
      <c r="L611" s="194" t="s">
        <v>4005</v>
      </c>
      <c r="M611" s="344" t="s">
        <v>13</v>
      </c>
      <c r="N611" s="203">
        <v>44097</v>
      </c>
      <c r="O611" s="203">
        <v>43983</v>
      </c>
      <c r="P611" s="203">
        <v>44286</v>
      </c>
      <c r="Q611" s="28">
        <v>7539.14</v>
      </c>
      <c r="R611" s="29">
        <v>0.5</v>
      </c>
      <c r="S611" s="28" t="s">
        <v>228</v>
      </c>
      <c r="T611" s="33">
        <v>3769.57</v>
      </c>
    </row>
    <row r="612" spans="2:20" s="61" customFormat="1" ht="142.5" customHeight="1" x14ac:dyDescent="0.2">
      <c r="B612" s="381"/>
      <c r="C612" s="382"/>
      <c r="D612" s="419"/>
      <c r="E612" s="329" t="s">
        <v>2914</v>
      </c>
      <c r="F612" s="321" t="s">
        <v>3017</v>
      </c>
      <c r="G612" s="89" t="s">
        <v>2026</v>
      </c>
      <c r="H612" s="152" t="s">
        <v>3048</v>
      </c>
      <c r="I612" s="187" t="s">
        <v>2971</v>
      </c>
      <c r="J612" s="332" t="s">
        <v>323</v>
      </c>
      <c r="K612" s="332" t="s">
        <v>324</v>
      </c>
      <c r="L612" s="194" t="s">
        <v>3078</v>
      </c>
      <c r="M612" s="344" t="s">
        <v>22</v>
      </c>
      <c r="N612" s="203">
        <v>44008</v>
      </c>
      <c r="O612" s="203">
        <v>43983</v>
      </c>
      <c r="P612" s="203">
        <v>44285</v>
      </c>
      <c r="Q612" s="28">
        <v>30300</v>
      </c>
      <c r="R612" s="29">
        <v>0.5</v>
      </c>
      <c r="S612" s="28" t="s">
        <v>228</v>
      </c>
      <c r="T612" s="33">
        <v>15150</v>
      </c>
    </row>
    <row r="613" spans="2:20" s="61" customFormat="1" ht="142.5" customHeight="1" x14ac:dyDescent="0.2">
      <c r="B613" s="381"/>
      <c r="C613" s="382"/>
      <c r="D613" s="419"/>
      <c r="E613" s="329" t="s">
        <v>2914</v>
      </c>
      <c r="F613" s="321" t="s">
        <v>3017</v>
      </c>
      <c r="G613" s="89" t="s">
        <v>3475</v>
      </c>
      <c r="H613" s="152" t="s">
        <v>3762</v>
      </c>
      <c r="I613" s="187" t="s">
        <v>2972</v>
      </c>
      <c r="J613" s="332" t="s">
        <v>323</v>
      </c>
      <c r="K613" s="332" t="s">
        <v>324</v>
      </c>
      <c r="L613" s="194" t="s">
        <v>3079</v>
      </c>
      <c r="M613" s="344" t="s">
        <v>3726</v>
      </c>
      <c r="N613" s="203">
        <v>44008</v>
      </c>
      <c r="O613" s="203">
        <v>43983</v>
      </c>
      <c r="P613" s="203">
        <v>44285</v>
      </c>
      <c r="Q613" s="28">
        <v>39700</v>
      </c>
      <c r="R613" s="29">
        <v>0.5</v>
      </c>
      <c r="S613" s="28" t="s">
        <v>228</v>
      </c>
      <c r="T613" s="33">
        <v>19850</v>
      </c>
    </row>
    <row r="614" spans="2:20" s="61" customFormat="1" ht="142.5" customHeight="1" x14ac:dyDescent="0.2">
      <c r="B614" s="381"/>
      <c r="C614" s="382"/>
      <c r="D614" s="419"/>
      <c r="E614" s="329" t="s">
        <v>2914</v>
      </c>
      <c r="F614" s="321" t="s">
        <v>3017</v>
      </c>
      <c r="G614" s="89" t="s">
        <v>3476</v>
      </c>
      <c r="H614" s="152" t="s">
        <v>3763</v>
      </c>
      <c r="I614" s="187" t="s">
        <v>2973</v>
      </c>
      <c r="J614" s="332" t="s">
        <v>323</v>
      </c>
      <c r="K614" s="332" t="s">
        <v>324</v>
      </c>
      <c r="L614" s="194" t="s">
        <v>3080</v>
      </c>
      <c r="M614" s="344" t="s">
        <v>13</v>
      </c>
      <c r="N614" s="203">
        <v>44008</v>
      </c>
      <c r="O614" s="203">
        <v>43973</v>
      </c>
      <c r="P614" s="203">
        <v>44285</v>
      </c>
      <c r="Q614" s="28">
        <v>33085</v>
      </c>
      <c r="R614" s="29">
        <v>0.5</v>
      </c>
      <c r="S614" s="28" t="s">
        <v>228</v>
      </c>
      <c r="T614" s="33">
        <v>16542.5</v>
      </c>
    </row>
    <row r="615" spans="2:20" s="61" customFormat="1" ht="142.5" customHeight="1" x14ac:dyDescent="0.2">
      <c r="B615" s="381"/>
      <c r="C615" s="382"/>
      <c r="D615" s="419"/>
      <c r="E615" s="329" t="s">
        <v>2914</v>
      </c>
      <c r="F615" s="321" t="s">
        <v>3017</v>
      </c>
      <c r="G615" s="89" t="s">
        <v>3477</v>
      </c>
      <c r="H615" s="152" t="s">
        <v>3764</v>
      </c>
      <c r="I615" s="187" t="s">
        <v>2974</v>
      </c>
      <c r="J615" s="332" t="s">
        <v>323</v>
      </c>
      <c r="K615" s="332" t="s">
        <v>324</v>
      </c>
      <c r="L615" s="194" t="s">
        <v>3081</v>
      </c>
      <c r="M615" s="344" t="s">
        <v>13</v>
      </c>
      <c r="N615" s="203">
        <v>44008</v>
      </c>
      <c r="O615" s="203">
        <v>44004</v>
      </c>
      <c r="P615" s="203">
        <v>44285</v>
      </c>
      <c r="Q615" s="28">
        <v>21403.97</v>
      </c>
      <c r="R615" s="29">
        <v>0.5</v>
      </c>
      <c r="S615" s="28" t="s">
        <v>228</v>
      </c>
      <c r="T615" s="33">
        <v>10701.99</v>
      </c>
    </row>
    <row r="616" spans="2:20" s="61" customFormat="1" ht="87.75" customHeight="1" x14ac:dyDescent="0.2">
      <c r="B616" s="381"/>
      <c r="C616" s="382"/>
      <c r="D616" s="419"/>
      <c r="E616" s="329" t="s">
        <v>2914</v>
      </c>
      <c r="F616" s="321" t="s">
        <v>3017</v>
      </c>
      <c r="G616" s="89" t="s">
        <v>3478</v>
      </c>
      <c r="H616" s="152" t="s">
        <v>3049</v>
      </c>
      <c r="I616" s="187" t="s">
        <v>2975</v>
      </c>
      <c r="J616" s="332" t="s">
        <v>323</v>
      </c>
      <c r="K616" s="332" t="s">
        <v>324</v>
      </c>
      <c r="L616" s="194" t="s">
        <v>3082</v>
      </c>
      <c r="M616" s="344" t="s">
        <v>13</v>
      </c>
      <c r="N616" s="203">
        <v>44008</v>
      </c>
      <c r="O616" s="203">
        <v>43972</v>
      </c>
      <c r="P616" s="203">
        <v>44285</v>
      </c>
      <c r="Q616" s="28">
        <v>5980</v>
      </c>
      <c r="R616" s="29">
        <v>0.5</v>
      </c>
      <c r="S616" s="28" t="s">
        <v>228</v>
      </c>
      <c r="T616" s="33">
        <v>2990</v>
      </c>
    </row>
    <row r="617" spans="2:20" s="61" customFormat="1" ht="136.5" customHeight="1" x14ac:dyDescent="0.2">
      <c r="B617" s="381"/>
      <c r="C617" s="382"/>
      <c r="D617" s="419"/>
      <c r="E617" s="329" t="s">
        <v>2914</v>
      </c>
      <c r="F617" s="321" t="s">
        <v>3017</v>
      </c>
      <c r="G617" s="89" t="s">
        <v>3479</v>
      </c>
      <c r="H617" s="152" t="s">
        <v>3050</v>
      </c>
      <c r="I617" s="187" t="s">
        <v>2976</v>
      </c>
      <c r="J617" s="332" t="s">
        <v>323</v>
      </c>
      <c r="K617" s="332" t="s">
        <v>324</v>
      </c>
      <c r="L617" s="194" t="s">
        <v>3083</v>
      </c>
      <c r="M617" s="344" t="s">
        <v>7</v>
      </c>
      <c r="N617" s="203">
        <v>44008</v>
      </c>
      <c r="O617" s="203">
        <v>43983</v>
      </c>
      <c r="P617" s="203">
        <v>44285</v>
      </c>
      <c r="Q617" s="28">
        <v>21039.9</v>
      </c>
      <c r="R617" s="29">
        <v>0.5</v>
      </c>
      <c r="S617" s="28" t="s">
        <v>228</v>
      </c>
      <c r="T617" s="33">
        <v>10519.95</v>
      </c>
    </row>
    <row r="618" spans="2:20" s="61" customFormat="1" ht="136.5" customHeight="1" x14ac:dyDescent="0.2">
      <c r="B618" s="381"/>
      <c r="C618" s="382"/>
      <c r="D618" s="419"/>
      <c r="E618" s="329" t="s">
        <v>2914</v>
      </c>
      <c r="F618" s="321" t="s">
        <v>3017</v>
      </c>
      <c r="G618" s="89" t="s">
        <v>3480</v>
      </c>
      <c r="H618" s="152" t="s">
        <v>3051</v>
      </c>
      <c r="I618" s="187" t="s">
        <v>2977</v>
      </c>
      <c r="J618" s="332" t="s">
        <v>323</v>
      </c>
      <c r="K618" s="332" t="s">
        <v>324</v>
      </c>
      <c r="L618" s="194" t="s">
        <v>3084</v>
      </c>
      <c r="M618" s="344" t="s">
        <v>22</v>
      </c>
      <c r="N618" s="203">
        <v>44000</v>
      </c>
      <c r="O618" s="203">
        <v>43980</v>
      </c>
      <c r="P618" s="203">
        <v>44277</v>
      </c>
      <c r="Q618" s="28">
        <v>16339.37</v>
      </c>
      <c r="R618" s="29">
        <v>0.5</v>
      </c>
      <c r="S618" s="28" t="s">
        <v>228</v>
      </c>
      <c r="T618" s="33">
        <v>8169.69</v>
      </c>
    </row>
    <row r="619" spans="2:20" s="61" customFormat="1" ht="136.5" customHeight="1" x14ac:dyDescent="0.2">
      <c r="B619" s="381"/>
      <c r="C619" s="382"/>
      <c r="D619" s="419"/>
      <c r="E619" s="329" t="s">
        <v>2914</v>
      </c>
      <c r="F619" s="321" t="s">
        <v>3017</v>
      </c>
      <c r="G619" s="89" t="s">
        <v>3481</v>
      </c>
      <c r="H619" s="152" t="s">
        <v>3930</v>
      </c>
      <c r="I619" s="187" t="s">
        <v>2978</v>
      </c>
      <c r="J619" s="332" t="s">
        <v>323</v>
      </c>
      <c r="K619" s="332" t="s">
        <v>324</v>
      </c>
      <c r="L619" s="194" t="s">
        <v>3085</v>
      </c>
      <c r="M619" s="344" t="s">
        <v>22</v>
      </c>
      <c r="N619" s="203">
        <v>44008</v>
      </c>
      <c r="O619" s="203">
        <v>43980</v>
      </c>
      <c r="P619" s="203">
        <v>44285</v>
      </c>
      <c r="Q619" s="28">
        <v>28574.68</v>
      </c>
      <c r="R619" s="29">
        <v>0.5</v>
      </c>
      <c r="S619" s="28" t="s">
        <v>228</v>
      </c>
      <c r="T619" s="33">
        <v>14287.34</v>
      </c>
    </row>
    <row r="620" spans="2:20" s="61" customFormat="1" ht="136.5" customHeight="1" x14ac:dyDescent="0.2">
      <c r="B620" s="381"/>
      <c r="C620" s="382"/>
      <c r="D620" s="419"/>
      <c r="E620" s="329" t="s">
        <v>2914</v>
      </c>
      <c r="F620" s="321" t="s">
        <v>3017</v>
      </c>
      <c r="G620" s="89" t="s">
        <v>3482</v>
      </c>
      <c r="H620" s="152" t="s">
        <v>3052</v>
      </c>
      <c r="I620" s="187" t="s">
        <v>2979</v>
      </c>
      <c r="J620" s="332" t="s">
        <v>323</v>
      </c>
      <c r="K620" s="332" t="s">
        <v>324</v>
      </c>
      <c r="L620" s="194" t="s">
        <v>3086</v>
      </c>
      <c r="M620" s="344" t="s">
        <v>3727</v>
      </c>
      <c r="N620" s="203">
        <v>44008</v>
      </c>
      <c r="O620" s="203">
        <v>43973</v>
      </c>
      <c r="P620" s="203">
        <v>44285</v>
      </c>
      <c r="Q620" s="28">
        <v>11325</v>
      </c>
      <c r="R620" s="29">
        <v>0.5</v>
      </c>
      <c r="S620" s="28" t="s">
        <v>228</v>
      </c>
      <c r="T620" s="33">
        <v>5662.5</v>
      </c>
    </row>
    <row r="621" spans="2:20" s="61" customFormat="1" ht="136.5" customHeight="1" x14ac:dyDescent="0.2">
      <c r="B621" s="381"/>
      <c r="C621" s="382"/>
      <c r="D621" s="419"/>
      <c r="E621" s="329" t="s">
        <v>2914</v>
      </c>
      <c r="F621" s="321" t="s">
        <v>3017</v>
      </c>
      <c r="G621" s="89" t="s">
        <v>3765</v>
      </c>
      <c r="H621" s="152" t="s">
        <v>3931</v>
      </c>
      <c r="I621" s="187" t="s">
        <v>2980</v>
      </c>
      <c r="J621" s="332" t="s">
        <v>323</v>
      </c>
      <c r="K621" s="332" t="s">
        <v>324</v>
      </c>
      <c r="L621" s="194" t="s">
        <v>3087</v>
      </c>
      <c r="M621" s="344" t="s">
        <v>22</v>
      </c>
      <c r="N621" s="203">
        <v>44008</v>
      </c>
      <c r="O621" s="203">
        <v>43986</v>
      </c>
      <c r="P621" s="203">
        <v>44285</v>
      </c>
      <c r="Q621" s="28">
        <v>23000</v>
      </c>
      <c r="R621" s="29">
        <v>0.5</v>
      </c>
      <c r="S621" s="28" t="s">
        <v>228</v>
      </c>
      <c r="T621" s="33">
        <v>11500</v>
      </c>
    </row>
    <row r="622" spans="2:20" s="61" customFormat="1" ht="136.5" customHeight="1" x14ac:dyDescent="0.2">
      <c r="B622" s="381"/>
      <c r="C622" s="382"/>
      <c r="D622" s="419"/>
      <c r="E622" s="329" t="s">
        <v>2914</v>
      </c>
      <c r="F622" s="321" t="s">
        <v>3017</v>
      </c>
      <c r="G622" s="89" t="s">
        <v>2074</v>
      </c>
      <c r="H622" s="152" t="s">
        <v>3053</v>
      </c>
      <c r="I622" s="187" t="s">
        <v>2981</v>
      </c>
      <c r="J622" s="332" t="s">
        <v>323</v>
      </c>
      <c r="K622" s="332" t="s">
        <v>324</v>
      </c>
      <c r="L622" s="194" t="s">
        <v>3088</v>
      </c>
      <c r="M622" s="344" t="s">
        <v>13</v>
      </c>
      <c r="N622" s="203">
        <v>44008</v>
      </c>
      <c r="O622" s="203">
        <v>43976</v>
      </c>
      <c r="P622" s="203">
        <v>44285</v>
      </c>
      <c r="Q622" s="28">
        <v>39150</v>
      </c>
      <c r="R622" s="29">
        <v>0.5</v>
      </c>
      <c r="S622" s="28" t="s">
        <v>228</v>
      </c>
      <c r="T622" s="33">
        <v>19575</v>
      </c>
    </row>
    <row r="623" spans="2:20" s="61" customFormat="1" ht="136.5" customHeight="1" x14ac:dyDescent="0.2">
      <c r="B623" s="381"/>
      <c r="C623" s="382"/>
      <c r="D623" s="419"/>
      <c r="E623" s="329" t="s">
        <v>2914</v>
      </c>
      <c r="F623" s="321" t="s">
        <v>3017</v>
      </c>
      <c r="G623" s="89" t="s">
        <v>3500</v>
      </c>
      <c r="H623" s="152" t="s">
        <v>3766</v>
      </c>
      <c r="I623" s="187" t="s">
        <v>2982</v>
      </c>
      <c r="J623" s="332" t="s">
        <v>323</v>
      </c>
      <c r="K623" s="332" t="s">
        <v>324</v>
      </c>
      <c r="L623" s="194" t="s">
        <v>3089</v>
      </c>
      <c r="M623" s="344" t="s">
        <v>27</v>
      </c>
      <c r="N623" s="203">
        <v>44008</v>
      </c>
      <c r="O623" s="203">
        <v>44013</v>
      </c>
      <c r="P623" s="203">
        <v>44285</v>
      </c>
      <c r="Q623" s="28">
        <v>13261</v>
      </c>
      <c r="R623" s="29">
        <v>0.5</v>
      </c>
      <c r="S623" s="28" t="s">
        <v>228</v>
      </c>
      <c r="T623" s="33">
        <v>6630.5</v>
      </c>
    </row>
    <row r="624" spans="2:20" s="61" customFormat="1" ht="87.75" customHeight="1" x14ac:dyDescent="0.2">
      <c r="B624" s="381"/>
      <c r="C624" s="382"/>
      <c r="D624" s="419"/>
      <c r="E624" s="329" t="s">
        <v>2914</v>
      </c>
      <c r="F624" s="321" t="s">
        <v>3017</v>
      </c>
      <c r="G624" s="89" t="s">
        <v>4006</v>
      </c>
      <c r="H624" s="152" t="s">
        <v>4007</v>
      </c>
      <c r="I624" s="187" t="s">
        <v>3994</v>
      </c>
      <c r="J624" s="332" t="s">
        <v>323</v>
      </c>
      <c r="K624" s="332" t="s">
        <v>324</v>
      </c>
      <c r="L624" s="194" t="s">
        <v>4008</v>
      </c>
      <c r="M624" s="344" t="s">
        <v>7</v>
      </c>
      <c r="N624" s="203">
        <v>44097</v>
      </c>
      <c r="O624" s="203">
        <v>43997</v>
      </c>
      <c r="P624" s="203">
        <v>44286</v>
      </c>
      <c r="Q624" s="28">
        <v>6300</v>
      </c>
      <c r="R624" s="29">
        <v>0.5</v>
      </c>
      <c r="S624" s="28" t="s">
        <v>228</v>
      </c>
      <c r="T624" s="33">
        <v>3150</v>
      </c>
    </row>
    <row r="625" spans="2:20" s="61" customFormat="1" ht="141" customHeight="1" x14ac:dyDescent="0.2">
      <c r="B625" s="381"/>
      <c r="C625" s="382"/>
      <c r="D625" s="419"/>
      <c r="E625" s="329" t="s">
        <v>2914</v>
      </c>
      <c r="F625" s="321" t="s">
        <v>3017</v>
      </c>
      <c r="G625" s="89" t="s">
        <v>3501</v>
      </c>
      <c r="H625" s="152" t="s">
        <v>3054</v>
      </c>
      <c r="I625" s="187" t="s">
        <v>2983</v>
      </c>
      <c r="J625" s="332" t="s">
        <v>323</v>
      </c>
      <c r="K625" s="332" t="s">
        <v>324</v>
      </c>
      <c r="L625" s="194" t="s">
        <v>3090</v>
      </c>
      <c r="M625" s="344" t="s">
        <v>13</v>
      </c>
      <c r="N625" s="203">
        <v>44008</v>
      </c>
      <c r="O625" s="203">
        <v>43973</v>
      </c>
      <c r="P625" s="203">
        <v>44285</v>
      </c>
      <c r="Q625" s="28">
        <v>7000</v>
      </c>
      <c r="R625" s="29">
        <v>0.5</v>
      </c>
      <c r="S625" s="28" t="s">
        <v>228</v>
      </c>
      <c r="T625" s="33">
        <v>3500</v>
      </c>
    </row>
    <row r="626" spans="2:20" s="61" customFormat="1" ht="87.75" customHeight="1" x14ac:dyDescent="0.2">
      <c r="B626" s="381"/>
      <c r="C626" s="382"/>
      <c r="D626" s="419"/>
      <c r="E626" s="329" t="s">
        <v>2914</v>
      </c>
      <c r="F626" s="321" t="s">
        <v>3017</v>
      </c>
      <c r="G626" s="89" t="s">
        <v>3502</v>
      </c>
      <c r="H626" s="152" t="s">
        <v>3932</v>
      </c>
      <c r="I626" s="187" t="s">
        <v>2984</v>
      </c>
      <c r="J626" s="332" t="s">
        <v>323</v>
      </c>
      <c r="K626" s="332" t="s">
        <v>324</v>
      </c>
      <c r="L626" s="194" t="s">
        <v>3091</v>
      </c>
      <c r="M626" s="344" t="s">
        <v>1</v>
      </c>
      <c r="N626" s="203">
        <v>44008</v>
      </c>
      <c r="O626" s="203">
        <v>43983</v>
      </c>
      <c r="P626" s="203">
        <v>44285</v>
      </c>
      <c r="Q626" s="28">
        <v>39800</v>
      </c>
      <c r="R626" s="29">
        <v>0.5</v>
      </c>
      <c r="S626" s="28" t="s">
        <v>228</v>
      </c>
      <c r="T626" s="33">
        <v>19900</v>
      </c>
    </row>
    <row r="627" spans="2:20" s="61" customFormat="1" ht="151.5" customHeight="1" x14ac:dyDescent="0.2">
      <c r="B627" s="381"/>
      <c r="C627" s="382"/>
      <c r="D627" s="419"/>
      <c r="E627" s="329" t="s">
        <v>2914</v>
      </c>
      <c r="F627" s="321" t="s">
        <v>2915</v>
      </c>
      <c r="G627" s="89" t="s">
        <v>3503</v>
      </c>
      <c r="H627" s="152" t="s">
        <v>3055</v>
      </c>
      <c r="I627" s="187" t="s">
        <v>2985</v>
      </c>
      <c r="J627" s="332" t="s">
        <v>323</v>
      </c>
      <c r="K627" s="332" t="s">
        <v>324</v>
      </c>
      <c r="L627" s="194" t="s">
        <v>3767</v>
      </c>
      <c r="M627" s="344" t="s">
        <v>22</v>
      </c>
      <c r="N627" s="203">
        <v>43987</v>
      </c>
      <c r="O627" s="203">
        <v>43966</v>
      </c>
      <c r="P627" s="203">
        <v>44174</v>
      </c>
      <c r="Q627" s="28">
        <v>181402.52</v>
      </c>
      <c r="R627" s="29">
        <v>0.95</v>
      </c>
      <c r="S627" s="28" t="s">
        <v>228</v>
      </c>
      <c r="T627" s="33">
        <v>172332.39</v>
      </c>
    </row>
    <row r="628" spans="2:20" s="61" customFormat="1" ht="151.5" customHeight="1" x14ac:dyDescent="0.2">
      <c r="B628" s="381"/>
      <c r="C628" s="382"/>
      <c r="D628" s="419"/>
      <c r="E628" s="329" t="s">
        <v>2914</v>
      </c>
      <c r="F628" s="321" t="s">
        <v>3017</v>
      </c>
      <c r="G628" s="89" t="s">
        <v>3504</v>
      </c>
      <c r="H628" s="152" t="s">
        <v>3240</v>
      </c>
      <c r="I628" s="187" t="s">
        <v>3128</v>
      </c>
      <c r="J628" s="332" t="s">
        <v>323</v>
      </c>
      <c r="K628" s="332" t="s">
        <v>324</v>
      </c>
      <c r="L628" s="194" t="s">
        <v>3241</v>
      </c>
      <c r="M628" s="344" t="s">
        <v>22</v>
      </c>
      <c r="N628" s="203">
        <v>44011</v>
      </c>
      <c r="O628" s="203">
        <v>43983</v>
      </c>
      <c r="P628" s="203">
        <v>44286</v>
      </c>
      <c r="Q628" s="28">
        <v>6791.4</v>
      </c>
      <c r="R628" s="29">
        <v>0.5</v>
      </c>
      <c r="S628" s="28" t="s">
        <v>228</v>
      </c>
      <c r="T628" s="33">
        <v>3395.7</v>
      </c>
    </row>
    <row r="629" spans="2:20" s="61" customFormat="1" ht="151.5" customHeight="1" x14ac:dyDescent="0.2">
      <c r="B629" s="381"/>
      <c r="C629" s="382"/>
      <c r="D629" s="419"/>
      <c r="E629" s="329" t="s">
        <v>2914</v>
      </c>
      <c r="F629" s="321" t="s">
        <v>2915</v>
      </c>
      <c r="G629" s="89" t="s">
        <v>3505</v>
      </c>
      <c r="H629" s="152" t="s">
        <v>3768</v>
      </c>
      <c r="I629" s="187" t="s">
        <v>2986</v>
      </c>
      <c r="J629" s="332" t="s">
        <v>323</v>
      </c>
      <c r="K629" s="332" t="s">
        <v>324</v>
      </c>
      <c r="L629" s="194" t="s">
        <v>3092</v>
      </c>
      <c r="M629" s="344" t="s">
        <v>22</v>
      </c>
      <c r="N629" s="203">
        <v>43994</v>
      </c>
      <c r="O629" s="203">
        <v>43983</v>
      </c>
      <c r="P629" s="203">
        <v>44181</v>
      </c>
      <c r="Q629" s="28">
        <v>95815</v>
      </c>
      <c r="R629" s="29">
        <v>0.95</v>
      </c>
      <c r="S629" s="28" t="s">
        <v>228</v>
      </c>
      <c r="T629" s="33">
        <v>91024.25</v>
      </c>
    </row>
    <row r="630" spans="2:20" s="61" customFormat="1" ht="151.5" customHeight="1" x14ac:dyDescent="0.2">
      <c r="B630" s="381"/>
      <c r="C630" s="382"/>
      <c r="D630" s="419"/>
      <c r="E630" s="329" t="s">
        <v>2914</v>
      </c>
      <c r="F630" s="321" t="s">
        <v>3017</v>
      </c>
      <c r="G630" s="89" t="s">
        <v>3506</v>
      </c>
      <c r="H630" s="152" t="s">
        <v>3056</v>
      </c>
      <c r="I630" s="187" t="s">
        <v>2987</v>
      </c>
      <c r="J630" s="332" t="s">
        <v>323</v>
      </c>
      <c r="K630" s="332" t="s">
        <v>324</v>
      </c>
      <c r="L630" s="194" t="s">
        <v>3093</v>
      </c>
      <c r="M630" s="344" t="s">
        <v>22</v>
      </c>
      <c r="N630" s="203">
        <v>44008</v>
      </c>
      <c r="O630" s="203">
        <v>43983</v>
      </c>
      <c r="P630" s="203">
        <v>44285</v>
      </c>
      <c r="Q630" s="28">
        <v>35450</v>
      </c>
      <c r="R630" s="29">
        <v>0.5</v>
      </c>
      <c r="S630" s="28" t="s">
        <v>228</v>
      </c>
      <c r="T630" s="33">
        <v>17725</v>
      </c>
    </row>
    <row r="631" spans="2:20" s="61" customFormat="1" ht="151.5" customHeight="1" x14ac:dyDescent="0.2">
      <c r="B631" s="381"/>
      <c r="C631" s="382"/>
      <c r="D631" s="419"/>
      <c r="E631" s="329" t="s">
        <v>2914</v>
      </c>
      <c r="F631" s="321" t="s">
        <v>3017</v>
      </c>
      <c r="G631" s="89" t="s">
        <v>1912</v>
      </c>
      <c r="H631" s="152" t="s">
        <v>3057</v>
      </c>
      <c r="I631" s="187" t="s">
        <v>2988</v>
      </c>
      <c r="J631" s="332" t="s">
        <v>323</v>
      </c>
      <c r="K631" s="332" t="s">
        <v>324</v>
      </c>
      <c r="L631" s="194" t="s">
        <v>3094</v>
      </c>
      <c r="M631" s="344" t="s">
        <v>4</v>
      </c>
      <c r="N631" s="203">
        <v>44008</v>
      </c>
      <c r="O631" s="203">
        <v>43976</v>
      </c>
      <c r="P631" s="203">
        <v>44285</v>
      </c>
      <c r="Q631" s="28">
        <v>39981</v>
      </c>
      <c r="R631" s="29">
        <v>0.5</v>
      </c>
      <c r="S631" s="28" t="s">
        <v>228</v>
      </c>
      <c r="T631" s="33">
        <v>19990.5</v>
      </c>
    </row>
    <row r="632" spans="2:20" s="61" customFormat="1" ht="151.5" customHeight="1" x14ac:dyDescent="0.2">
      <c r="B632" s="381"/>
      <c r="C632" s="382"/>
      <c r="D632" s="419"/>
      <c r="E632" s="329" t="s">
        <v>2914</v>
      </c>
      <c r="F632" s="321" t="s">
        <v>3017</v>
      </c>
      <c r="G632" s="89" t="s">
        <v>3507</v>
      </c>
      <c r="H632" s="152" t="s">
        <v>3058</v>
      </c>
      <c r="I632" s="187" t="s">
        <v>2989</v>
      </c>
      <c r="J632" s="332" t="s">
        <v>323</v>
      </c>
      <c r="K632" s="332" t="s">
        <v>324</v>
      </c>
      <c r="L632" s="194" t="s">
        <v>3095</v>
      </c>
      <c r="M632" s="344" t="s">
        <v>13</v>
      </c>
      <c r="N632" s="203">
        <v>44008</v>
      </c>
      <c r="O632" s="203">
        <v>43976</v>
      </c>
      <c r="P632" s="203">
        <v>44285</v>
      </c>
      <c r="Q632" s="28">
        <v>9054.7999999999993</v>
      </c>
      <c r="R632" s="29">
        <v>0.5</v>
      </c>
      <c r="S632" s="28" t="s">
        <v>228</v>
      </c>
      <c r="T632" s="33">
        <v>4527.3999999999996</v>
      </c>
    </row>
    <row r="633" spans="2:20" s="61" customFormat="1" ht="151.5" customHeight="1" x14ac:dyDescent="0.2">
      <c r="B633" s="381"/>
      <c r="C633" s="382"/>
      <c r="D633" s="419"/>
      <c r="E633" s="329" t="s">
        <v>2914</v>
      </c>
      <c r="F633" s="321" t="s">
        <v>3017</v>
      </c>
      <c r="G633" s="89" t="s">
        <v>3508</v>
      </c>
      <c r="H633" s="152" t="s">
        <v>3059</v>
      </c>
      <c r="I633" s="187" t="s">
        <v>2990</v>
      </c>
      <c r="J633" s="332" t="s">
        <v>323</v>
      </c>
      <c r="K633" s="332" t="s">
        <v>324</v>
      </c>
      <c r="L633" s="194" t="s">
        <v>3096</v>
      </c>
      <c r="M633" s="344" t="s">
        <v>3728</v>
      </c>
      <c r="N633" s="203">
        <v>44000</v>
      </c>
      <c r="O633" s="203">
        <v>43983</v>
      </c>
      <c r="P633" s="203">
        <v>44277</v>
      </c>
      <c r="Q633" s="28">
        <v>26047.01</v>
      </c>
      <c r="R633" s="29">
        <v>13023.51</v>
      </c>
      <c r="S633" s="28">
        <v>13023.51</v>
      </c>
      <c r="T633" s="33">
        <v>13023.51</v>
      </c>
    </row>
    <row r="634" spans="2:20" s="61" customFormat="1" ht="151.5" customHeight="1" x14ac:dyDescent="0.2">
      <c r="B634" s="381"/>
      <c r="C634" s="382"/>
      <c r="D634" s="419"/>
      <c r="E634" s="329" t="s">
        <v>2914</v>
      </c>
      <c r="F634" s="321" t="s">
        <v>3017</v>
      </c>
      <c r="G634" s="89" t="s">
        <v>3509</v>
      </c>
      <c r="H634" s="152" t="s">
        <v>3933</v>
      </c>
      <c r="I634" s="187" t="s">
        <v>2991</v>
      </c>
      <c r="J634" s="332" t="s">
        <v>323</v>
      </c>
      <c r="K634" s="332" t="s">
        <v>324</v>
      </c>
      <c r="L634" s="194" t="s">
        <v>3934</v>
      </c>
      <c r="M634" s="344" t="s">
        <v>22</v>
      </c>
      <c r="N634" s="203">
        <v>44008</v>
      </c>
      <c r="O634" s="203">
        <v>43983</v>
      </c>
      <c r="P634" s="203">
        <v>44285</v>
      </c>
      <c r="Q634" s="28">
        <v>35600</v>
      </c>
      <c r="R634" s="29">
        <v>0.5</v>
      </c>
      <c r="S634" s="28" t="s">
        <v>228</v>
      </c>
      <c r="T634" s="33">
        <v>17800</v>
      </c>
    </row>
    <row r="635" spans="2:20" s="61" customFormat="1" ht="151.5" customHeight="1" x14ac:dyDescent="0.2">
      <c r="B635" s="381"/>
      <c r="C635" s="382"/>
      <c r="D635" s="419"/>
      <c r="E635" s="329" t="s">
        <v>2914</v>
      </c>
      <c r="F635" s="321" t="s">
        <v>3017</v>
      </c>
      <c r="G635" s="89" t="s">
        <v>3510</v>
      </c>
      <c r="H635" s="152" t="s">
        <v>3060</v>
      </c>
      <c r="I635" s="187" t="s">
        <v>2992</v>
      </c>
      <c r="J635" s="332" t="s">
        <v>323</v>
      </c>
      <c r="K635" s="332" t="s">
        <v>324</v>
      </c>
      <c r="L635" s="194" t="s">
        <v>3097</v>
      </c>
      <c r="M635" s="344" t="s">
        <v>3729</v>
      </c>
      <c r="N635" s="203">
        <v>44008</v>
      </c>
      <c r="O635" s="203">
        <v>43983</v>
      </c>
      <c r="P635" s="203">
        <v>44285</v>
      </c>
      <c r="Q635" s="28">
        <v>7740.13</v>
      </c>
      <c r="R635" s="29">
        <v>0.5</v>
      </c>
      <c r="S635" s="28" t="s">
        <v>228</v>
      </c>
      <c r="T635" s="33">
        <v>3870.07</v>
      </c>
    </row>
    <row r="636" spans="2:20" s="61" customFormat="1" ht="151.5" customHeight="1" x14ac:dyDescent="0.2">
      <c r="B636" s="381"/>
      <c r="C636" s="382"/>
      <c r="D636" s="419"/>
      <c r="E636" s="329" t="s">
        <v>2914</v>
      </c>
      <c r="F636" s="321" t="s">
        <v>3017</v>
      </c>
      <c r="G636" s="89" t="s">
        <v>2001</v>
      </c>
      <c r="H636" s="152" t="s">
        <v>3061</v>
      </c>
      <c r="I636" s="187" t="s">
        <v>2993</v>
      </c>
      <c r="J636" s="332" t="s">
        <v>323</v>
      </c>
      <c r="K636" s="332" t="s">
        <v>324</v>
      </c>
      <c r="L636" s="194" t="s">
        <v>3098</v>
      </c>
      <c r="M636" s="344" t="s">
        <v>19</v>
      </c>
      <c r="N636" s="203">
        <v>44008</v>
      </c>
      <c r="O636" s="203">
        <v>43983</v>
      </c>
      <c r="P636" s="203">
        <v>44285</v>
      </c>
      <c r="Q636" s="28">
        <v>13343.69</v>
      </c>
      <c r="R636" s="29">
        <v>0.5</v>
      </c>
      <c r="S636" s="28" t="s">
        <v>228</v>
      </c>
      <c r="T636" s="33">
        <v>6671.85</v>
      </c>
    </row>
    <row r="637" spans="2:20" s="61" customFormat="1" ht="104.25" customHeight="1" x14ac:dyDescent="0.2">
      <c r="B637" s="381"/>
      <c r="C637" s="382"/>
      <c r="D637" s="419"/>
      <c r="E637" s="329" t="s">
        <v>2914</v>
      </c>
      <c r="F637" s="321" t="s">
        <v>3017</v>
      </c>
      <c r="G637" s="89" t="s">
        <v>3511</v>
      </c>
      <c r="H637" s="152" t="s">
        <v>3062</v>
      </c>
      <c r="I637" s="187" t="s">
        <v>2994</v>
      </c>
      <c r="J637" s="332" t="s">
        <v>323</v>
      </c>
      <c r="K637" s="332" t="s">
        <v>324</v>
      </c>
      <c r="L637" s="194" t="s">
        <v>3062</v>
      </c>
      <c r="M637" s="344" t="s">
        <v>19</v>
      </c>
      <c r="N637" s="203">
        <v>44008</v>
      </c>
      <c r="O637" s="203">
        <v>43983</v>
      </c>
      <c r="P637" s="203">
        <v>44285</v>
      </c>
      <c r="Q637" s="28">
        <v>39900</v>
      </c>
      <c r="R637" s="29">
        <v>0.5</v>
      </c>
      <c r="S637" s="28" t="s">
        <v>228</v>
      </c>
      <c r="T637" s="33">
        <v>19950</v>
      </c>
    </row>
    <row r="638" spans="2:20" s="61" customFormat="1" ht="151.5" customHeight="1" x14ac:dyDescent="0.2">
      <c r="B638" s="381"/>
      <c r="C638" s="382"/>
      <c r="D638" s="419"/>
      <c r="E638" s="329" t="s">
        <v>2914</v>
      </c>
      <c r="F638" s="321" t="s">
        <v>3017</v>
      </c>
      <c r="G638" s="89" t="s">
        <v>3512</v>
      </c>
      <c r="H638" s="152" t="s">
        <v>3769</v>
      </c>
      <c r="I638" s="187" t="s">
        <v>2995</v>
      </c>
      <c r="J638" s="332" t="s">
        <v>323</v>
      </c>
      <c r="K638" s="332" t="s">
        <v>324</v>
      </c>
      <c r="L638" s="194" t="s">
        <v>3099</v>
      </c>
      <c r="M638" s="344" t="s">
        <v>29</v>
      </c>
      <c r="N638" s="203">
        <v>44008</v>
      </c>
      <c r="O638" s="203">
        <v>43983</v>
      </c>
      <c r="P638" s="203">
        <v>44195</v>
      </c>
      <c r="Q638" s="28">
        <v>6200</v>
      </c>
      <c r="R638" s="29">
        <v>0.5</v>
      </c>
      <c r="S638" s="28" t="s">
        <v>228</v>
      </c>
      <c r="T638" s="33">
        <v>3100</v>
      </c>
    </row>
    <row r="639" spans="2:20" s="61" customFormat="1" ht="151.5" customHeight="1" x14ac:dyDescent="0.2">
      <c r="B639" s="381"/>
      <c r="C639" s="382"/>
      <c r="D639" s="419"/>
      <c r="E639" s="329" t="s">
        <v>2914</v>
      </c>
      <c r="F639" s="321" t="s">
        <v>3017</v>
      </c>
      <c r="G639" s="89" t="s">
        <v>3345</v>
      </c>
      <c r="H639" s="152" t="s">
        <v>3346</v>
      </c>
      <c r="I639" s="187" t="s">
        <v>3129</v>
      </c>
      <c r="J639" s="332" t="s">
        <v>323</v>
      </c>
      <c r="K639" s="332" t="s">
        <v>324</v>
      </c>
      <c r="L639" s="194" t="s">
        <v>3347</v>
      </c>
      <c r="M639" s="344" t="s">
        <v>3730</v>
      </c>
      <c r="N639" s="203">
        <v>44011</v>
      </c>
      <c r="O639" s="203">
        <v>43983</v>
      </c>
      <c r="P639" s="203">
        <v>44286</v>
      </c>
      <c r="Q639" s="28">
        <v>18600</v>
      </c>
      <c r="R639" s="29">
        <v>0.5</v>
      </c>
      <c r="S639" s="28" t="s">
        <v>228</v>
      </c>
      <c r="T639" s="33">
        <v>9300</v>
      </c>
    </row>
    <row r="640" spans="2:20" s="61" customFormat="1" ht="151.5" customHeight="1" x14ac:dyDescent="0.2">
      <c r="B640" s="381"/>
      <c r="C640" s="382"/>
      <c r="D640" s="419"/>
      <c r="E640" s="329" t="s">
        <v>2914</v>
      </c>
      <c r="F640" s="321" t="s">
        <v>3017</v>
      </c>
      <c r="G640" s="89" t="s">
        <v>1010</v>
      </c>
      <c r="H640" s="152" t="s">
        <v>3063</v>
      </c>
      <c r="I640" s="187" t="s">
        <v>2996</v>
      </c>
      <c r="J640" s="332" t="s">
        <v>323</v>
      </c>
      <c r="K640" s="332" t="s">
        <v>324</v>
      </c>
      <c r="L640" s="194" t="s">
        <v>3100</v>
      </c>
      <c r="M640" s="344" t="s">
        <v>3731</v>
      </c>
      <c r="N640" s="203">
        <v>44008</v>
      </c>
      <c r="O640" s="203">
        <v>43983</v>
      </c>
      <c r="P640" s="203">
        <v>44285</v>
      </c>
      <c r="Q640" s="28">
        <v>18800</v>
      </c>
      <c r="R640" s="29">
        <v>50</v>
      </c>
      <c r="S640" s="28" t="s">
        <v>228</v>
      </c>
      <c r="T640" s="33">
        <v>9400</v>
      </c>
    </row>
    <row r="641" spans="2:20" s="61" customFormat="1" ht="87.75" customHeight="1" x14ac:dyDescent="0.2">
      <c r="B641" s="381"/>
      <c r="C641" s="382"/>
      <c r="D641" s="419"/>
      <c r="E641" s="329" t="s">
        <v>2914</v>
      </c>
      <c r="F641" s="321" t="s">
        <v>3017</v>
      </c>
      <c r="G641" s="89" t="s">
        <v>3474</v>
      </c>
      <c r="H641" s="152" t="s">
        <v>3064</v>
      </c>
      <c r="I641" s="187" t="s">
        <v>2997</v>
      </c>
      <c r="J641" s="332" t="s">
        <v>323</v>
      </c>
      <c r="K641" s="332" t="s">
        <v>324</v>
      </c>
      <c r="L641" s="194" t="s">
        <v>3064</v>
      </c>
      <c r="M641" s="344" t="s">
        <v>22</v>
      </c>
      <c r="N641" s="203">
        <v>44008</v>
      </c>
      <c r="O641" s="203">
        <v>43983</v>
      </c>
      <c r="P641" s="203">
        <v>44285</v>
      </c>
      <c r="Q641" s="28">
        <v>31285</v>
      </c>
      <c r="R641" s="29">
        <v>0.5</v>
      </c>
      <c r="S641" s="28" t="s">
        <v>228</v>
      </c>
      <c r="T641" s="33">
        <v>15642.5</v>
      </c>
    </row>
    <row r="642" spans="2:20" s="61" customFormat="1" ht="87.75" customHeight="1" x14ac:dyDescent="0.2">
      <c r="B642" s="381"/>
      <c r="C642" s="382"/>
      <c r="D642" s="419"/>
      <c r="E642" s="329" t="s">
        <v>2914</v>
      </c>
      <c r="F642" s="321" t="s">
        <v>3017</v>
      </c>
      <c r="G642" s="89" t="s">
        <v>3348</v>
      </c>
      <c r="H642" s="152" t="s">
        <v>3770</v>
      </c>
      <c r="I642" s="187" t="s">
        <v>3130</v>
      </c>
      <c r="J642" s="332" t="s">
        <v>323</v>
      </c>
      <c r="K642" s="332" t="s">
        <v>324</v>
      </c>
      <c r="L642" s="194" t="s">
        <v>3349</v>
      </c>
      <c r="M642" s="344" t="s">
        <v>55</v>
      </c>
      <c r="N642" s="203">
        <v>44011</v>
      </c>
      <c r="O642" s="203">
        <v>43976</v>
      </c>
      <c r="P642" s="203">
        <v>44286</v>
      </c>
      <c r="Q642" s="28">
        <v>17958</v>
      </c>
      <c r="R642" s="29">
        <v>0.5</v>
      </c>
      <c r="S642" s="28" t="s">
        <v>228</v>
      </c>
      <c r="T642" s="33">
        <v>8979</v>
      </c>
    </row>
    <row r="643" spans="2:20" s="61" customFormat="1" ht="165" customHeight="1" x14ac:dyDescent="0.2">
      <c r="B643" s="381"/>
      <c r="C643" s="382"/>
      <c r="D643" s="419"/>
      <c r="E643" s="329" t="s">
        <v>2914</v>
      </c>
      <c r="F643" s="321" t="s">
        <v>3017</v>
      </c>
      <c r="G643" s="89" t="s">
        <v>3469</v>
      </c>
      <c r="H643" s="152" t="s">
        <v>3065</v>
      </c>
      <c r="I643" s="187" t="s">
        <v>2998</v>
      </c>
      <c r="J643" s="332" t="s">
        <v>323</v>
      </c>
      <c r="K643" s="332" t="s">
        <v>324</v>
      </c>
      <c r="L643" s="194" t="s">
        <v>3101</v>
      </c>
      <c r="M643" s="344" t="s">
        <v>22</v>
      </c>
      <c r="N643" s="203">
        <v>44008</v>
      </c>
      <c r="O643" s="203">
        <v>43997</v>
      </c>
      <c r="P643" s="203">
        <v>44285</v>
      </c>
      <c r="Q643" s="28">
        <v>39350</v>
      </c>
      <c r="R643" s="29">
        <v>0.5</v>
      </c>
      <c r="S643" s="28" t="s">
        <v>228</v>
      </c>
      <c r="T643" s="33">
        <v>19675</v>
      </c>
    </row>
    <row r="644" spans="2:20" s="61" customFormat="1" ht="165" customHeight="1" x14ac:dyDescent="0.2">
      <c r="B644" s="381"/>
      <c r="C644" s="382"/>
      <c r="D644" s="419"/>
      <c r="E644" s="329" t="s">
        <v>2914</v>
      </c>
      <c r="F644" s="321" t="s">
        <v>3017</v>
      </c>
      <c r="G644" s="89" t="s">
        <v>3470</v>
      </c>
      <c r="H644" s="152" t="s">
        <v>3350</v>
      </c>
      <c r="I644" s="187" t="s">
        <v>3131</v>
      </c>
      <c r="J644" s="332" t="s">
        <v>323</v>
      </c>
      <c r="K644" s="332" t="s">
        <v>324</v>
      </c>
      <c r="L644" s="194" t="s">
        <v>3353</v>
      </c>
      <c r="M644" s="344" t="s">
        <v>55</v>
      </c>
      <c r="N644" s="203">
        <v>44015</v>
      </c>
      <c r="O644" s="203">
        <v>43983</v>
      </c>
      <c r="P644" s="203">
        <v>44286</v>
      </c>
      <c r="Q644" s="28">
        <v>36550</v>
      </c>
      <c r="R644" s="29">
        <v>0.5</v>
      </c>
      <c r="S644" s="28" t="s">
        <v>228</v>
      </c>
      <c r="T644" s="33">
        <v>18275</v>
      </c>
    </row>
    <row r="645" spans="2:20" s="61" customFormat="1" ht="87.75" customHeight="1" x14ac:dyDescent="0.2">
      <c r="B645" s="381"/>
      <c r="C645" s="382"/>
      <c r="D645" s="419"/>
      <c r="E645" s="329" t="s">
        <v>2914</v>
      </c>
      <c r="F645" s="321" t="s">
        <v>3017</v>
      </c>
      <c r="G645" s="89" t="s">
        <v>3471</v>
      </c>
      <c r="H645" s="152" t="s">
        <v>3351</v>
      </c>
      <c r="I645" s="187" t="s">
        <v>3132</v>
      </c>
      <c r="J645" s="332" t="s">
        <v>323</v>
      </c>
      <c r="K645" s="332" t="s">
        <v>324</v>
      </c>
      <c r="L645" s="194" t="s">
        <v>3354</v>
      </c>
      <c r="M645" s="344" t="s">
        <v>1</v>
      </c>
      <c r="N645" s="203">
        <v>44015</v>
      </c>
      <c r="O645" s="203">
        <v>43977</v>
      </c>
      <c r="P645" s="203">
        <v>44286</v>
      </c>
      <c r="Q645" s="28">
        <v>19602.439999999999</v>
      </c>
      <c r="R645" s="29">
        <v>0.5</v>
      </c>
      <c r="S645" s="28" t="s">
        <v>228</v>
      </c>
      <c r="T645" s="33">
        <v>9801.2199999999993</v>
      </c>
    </row>
    <row r="646" spans="2:20" s="61" customFormat="1" ht="155.25" customHeight="1" x14ac:dyDescent="0.2">
      <c r="B646" s="381"/>
      <c r="C646" s="382"/>
      <c r="D646" s="419"/>
      <c r="E646" s="329" t="s">
        <v>2914</v>
      </c>
      <c r="F646" s="321" t="s">
        <v>3017</v>
      </c>
      <c r="G646" s="89" t="s">
        <v>3472</v>
      </c>
      <c r="H646" s="152" t="s">
        <v>3352</v>
      </c>
      <c r="I646" s="187" t="s">
        <v>3133</v>
      </c>
      <c r="J646" s="332" t="s">
        <v>323</v>
      </c>
      <c r="K646" s="332" t="s">
        <v>324</v>
      </c>
      <c r="L646" s="194" t="s">
        <v>3355</v>
      </c>
      <c r="M646" s="344" t="s">
        <v>1</v>
      </c>
      <c r="N646" s="203">
        <v>44015</v>
      </c>
      <c r="O646" s="203">
        <v>43977</v>
      </c>
      <c r="P646" s="203">
        <v>44286</v>
      </c>
      <c r="Q646" s="28">
        <v>10394</v>
      </c>
      <c r="R646" s="29">
        <v>0.5</v>
      </c>
      <c r="S646" s="28" t="s">
        <v>228</v>
      </c>
      <c r="T646" s="33">
        <v>5197</v>
      </c>
    </row>
    <row r="647" spans="2:20" s="61" customFormat="1" ht="155.25" customHeight="1" x14ac:dyDescent="0.2">
      <c r="B647" s="381"/>
      <c r="C647" s="382"/>
      <c r="D647" s="419"/>
      <c r="E647" s="329" t="s">
        <v>2914</v>
      </c>
      <c r="F647" s="321" t="s">
        <v>3017</v>
      </c>
      <c r="G647" s="89" t="s">
        <v>3473</v>
      </c>
      <c r="H647" s="152" t="s">
        <v>3771</v>
      </c>
      <c r="I647" s="187" t="s">
        <v>2999</v>
      </c>
      <c r="J647" s="332" t="s">
        <v>323</v>
      </c>
      <c r="K647" s="332" t="s">
        <v>324</v>
      </c>
      <c r="L647" s="194" t="s">
        <v>3102</v>
      </c>
      <c r="M647" s="344" t="s">
        <v>22</v>
      </c>
      <c r="N647" s="203">
        <v>44008</v>
      </c>
      <c r="O647" s="203">
        <v>43997</v>
      </c>
      <c r="P647" s="203">
        <v>44195</v>
      </c>
      <c r="Q647" s="28">
        <v>9340</v>
      </c>
      <c r="R647" s="29">
        <v>0.5</v>
      </c>
      <c r="S647" s="28" t="s">
        <v>228</v>
      </c>
      <c r="T647" s="33">
        <v>4670</v>
      </c>
    </row>
    <row r="648" spans="2:20" s="61" customFormat="1" ht="155.25" customHeight="1" x14ac:dyDescent="0.2">
      <c r="B648" s="381"/>
      <c r="C648" s="382"/>
      <c r="D648" s="419"/>
      <c r="E648" s="329" t="s">
        <v>2914</v>
      </c>
      <c r="F648" s="321" t="s">
        <v>3017</v>
      </c>
      <c r="G648" s="89" t="s">
        <v>3468</v>
      </c>
      <c r="H648" s="152" t="s">
        <v>3376</v>
      </c>
      <c r="I648" s="187" t="s">
        <v>3000</v>
      </c>
      <c r="J648" s="332" t="s">
        <v>323</v>
      </c>
      <c r="K648" s="332" t="s">
        <v>324</v>
      </c>
      <c r="L648" s="194" t="s">
        <v>3103</v>
      </c>
      <c r="M648" s="344" t="s">
        <v>29</v>
      </c>
      <c r="N648" s="203">
        <v>44008</v>
      </c>
      <c r="O648" s="203">
        <v>43983</v>
      </c>
      <c r="P648" s="203">
        <v>44285</v>
      </c>
      <c r="Q648" s="28">
        <v>16780.71</v>
      </c>
      <c r="R648" s="29">
        <v>0.5</v>
      </c>
      <c r="S648" s="28" t="s">
        <v>228</v>
      </c>
      <c r="T648" s="33">
        <v>8390.36</v>
      </c>
    </row>
    <row r="649" spans="2:20" s="61" customFormat="1" ht="155.25" customHeight="1" x14ac:dyDescent="0.2">
      <c r="B649" s="381"/>
      <c r="C649" s="382"/>
      <c r="D649" s="419"/>
      <c r="E649" s="329" t="s">
        <v>2914</v>
      </c>
      <c r="F649" s="321" t="s">
        <v>3017</v>
      </c>
      <c r="G649" s="89" t="s">
        <v>4505</v>
      </c>
      <c r="H649" s="152" t="s">
        <v>4506</v>
      </c>
      <c r="I649" s="187" t="s">
        <v>4298</v>
      </c>
      <c r="J649" s="332" t="s">
        <v>323</v>
      </c>
      <c r="K649" s="332" t="s">
        <v>324</v>
      </c>
      <c r="L649" s="194" t="s">
        <v>4507</v>
      </c>
      <c r="M649" s="344" t="s">
        <v>13</v>
      </c>
      <c r="N649" s="203">
        <v>44174</v>
      </c>
      <c r="O649" s="203">
        <v>44012</v>
      </c>
      <c r="P649" s="203">
        <v>44286</v>
      </c>
      <c r="Q649" s="28">
        <v>9125</v>
      </c>
      <c r="R649" s="29">
        <v>0.5</v>
      </c>
      <c r="S649" s="28" t="s">
        <v>228</v>
      </c>
      <c r="T649" s="33">
        <v>4562.5</v>
      </c>
    </row>
    <row r="650" spans="2:20" s="61" customFormat="1" ht="87.75" customHeight="1" x14ac:dyDescent="0.2">
      <c r="B650" s="381"/>
      <c r="C650" s="382"/>
      <c r="D650" s="419"/>
      <c r="E650" s="329" t="s">
        <v>2914</v>
      </c>
      <c r="F650" s="321" t="s">
        <v>3017</v>
      </c>
      <c r="G650" s="89" t="s">
        <v>3467</v>
      </c>
      <c r="H650" s="152" t="s">
        <v>3066</v>
      </c>
      <c r="I650" s="187" t="s">
        <v>3001</v>
      </c>
      <c r="J650" s="332" t="s">
        <v>323</v>
      </c>
      <c r="K650" s="332" t="s">
        <v>324</v>
      </c>
      <c r="L650" s="194" t="s">
        <v>3104</v>
      </c>
      <c r="M650" s="344" t="s">
        <v>1153</v>
      </c>
      <c r="N650" s="203">
        <v>44008</v>
      </c>
      <c r="O650" s="203">
        <v>43983</v>
      </c>
      <c r="P650" s="203">
        <v>44285</v>
      </c>
      <c r="Q650" s="28">
        <v>32078</v>
      </c>
      <c r="R650" s="29">
        <v>0.5</v>
      </c>
      <c r="S650" s="28" t="s">
        <v>228</v>
      </c>
      <c r="T650" s="33">
        <v>16039</v>
      </c>
    </row>
    <row r="651" spans="2:20" s="61" customFormat="1" ht="153" customHeight="1" x14ac:dyDescent="0.2">
      <c r="B651" s="381"/>
      <c r="C651" s="382"/>
      <c r="D651" s="419"/>
      <c r="E651" s="329" t="s">
        <v>2914</v>
      </c>
      <c r="F651" s="321" t="s">
        <v>3017</v>
      </c>
      <c r="G651" s="89" t="s">
        <v>2051</v>
      </c>
      <c r="H651" s="152" t="s">
        <v>3772</v>
      </c>
      <c r="I651" s="187" t="s">
        <v>3002</v>
      </c>
      <c r="J651" s="332" t="s">
        <v>323</v>
      </c>
      <c r="K651" s="332" t="s">
        <v>324</v>
      </c>
      <c r="L651" s="194" t="s">
        <v>3105</v>
      </c>
      <c r="M651" s="344" t="s">
        <v>13</v>
      </c>
      <c r="N651" s="203">
        <v>44008</v>
      </c>
      <c r="O651" s="203">
        <v>43983</v>
      </c>
      <c r="P651" s="203">
        <v>44285</v>
      </c>
      <c r="Q651" s="28">
        <v>13057.78</v>
      </c>
      <c r="R651" s="29">
        <v>0.5</v>
      </c>
      <c r="S651" s="28" t="s">
        <v>228</v>
      </c>
      <c r="T651" s="33">
        <v>6528.89</v>
      </c>
    </row>
    <row r="652" spans="2:20" s="61" customFormat="1" ht="144.75" customHeight="1" x14ac:dyDescent="0.2">
      <c r="B652" s="381"/>
      <c r="C652" s="382"/>
      <c r="D652" s="419"/>
      <c r="E652" s="329" t="s">
        <v>2914</v>
      </c>
      <c r="F652" s="321" t="s">
        <v>3017</v>
      </c>
      <c r="G652" s="89" t="s">
        <v>3356</v>
      </c>
      <c r="H652" s="152" t="s">
        <v>3357</v>
      </c>
      <c r="I652" s="187" t="s">
        <v>3134</v>
      </c>
      <c r="J652" s="332" t="s">
        <v>323</v>
      </c>
      <c r="K652" s="332" t="s">
        <v>324</v>
      </c>
      <c r="L652" s="194" t="s">
        <v>3358</v>
      </c>
      <c r="M652" s="344" t="s">
        <v>3732</v>
      </c>
      <c r="N652" s="203">
        <v>44015</v>
      </c>
      <c r="O652" s="203">
        <v>43983</v>
      </c>
      <c r="P652" s="203">
        <v>44286</v>
      </c>
      <c r="Q652" s="28">
        <v>38279.5</v>
      </c>
      <c r="R652" s="29">
        <v>0.5</v>
      </c>
      <c r="S652" s="28" t="s">
        <v>228</v>
      </c>
      <c r="T652" s="33">
        <v>19139.75</v>
      </c>
    </row>
    <row r="653" spans="2:20" s="61" customFormat="1" ht="87.75" customHeight="1" x14ac:dyDescent="0.2">
      <c r="B653" s="381"/>
      <c r="C653" s="382"/>
      <c r="D653" s="419"/>
      <c r="E653" s="329" t="s">
        <v>2914</v>
      </c>
      <c r="F653" s="321" t="s">
        <v>3017</v>
      </c>
      <c r="G653" s="89" t="s">
        <v>3466</v>
      </c>
      <c r="H653" s="152" t="s">
        <v>3067</v>
      </c>
      <c r="I653" s="187" t="s">
        <v>3003</v>
      </c>
      <c r="J653" s="332" t="s">
        <v>323</v>
      </c>
      <c r="K653" s="332" t="s">
        <v>324</v>
      </c>
      <c r="L653" s="194" t="s">
        <v>3106</v>
      </c>
      <c r="M653" s="344" t="s">
        <v>13</v>
      </c>
      <c r="N653" s="203">
        <v>44008</v>
      </c>
      <c r="O653" s="203">
        <v>44012</v>
      </c>
      <c r="P653" s="203">
        <v>44285</v>
      </c>
      <c r="Q653" s="28">
        <v>14395</v>
      </c>
      <c r="R653" s="29">
        <v>50</v>
      </c>
      <c r="S653" s="28" t="s">
        <v>228</v>
      </c>
      <c r="T653" s="33">
        <v>7197.5</v>
      </c>
    </row>
    <row r="654" spans="2:20" s="61" customFormat="1" ht="87.75" customHeight="1" x14ac:dyDescent="0.2">
      <c r="B654" s="381"/>
      <c r="C654" s="382"/>
      <c r="D654" s="419"/>
      <c r="E654" s="329" t="s">
        <v>2914</v>
      </c>
      <c r="F654" s="321" t="s">
        <v>3017</v>
      </c>
      <c r="G654" s="89" t="s">
        <v>3360</v>
      </c>
      <c r="H654" s="152" t="s">
        <v>3359</v>
      </c>
      <c r="I654" s="187" t="s">
        <v>3135</v>
      </c>
      <c r="J654" s="332" t="s">
        <v>323</v>
      </c>
      <c r="K654" s="332" t="s">
        <v>324</v>
      </c>
      <c r="L654" s="194" t="s">
        <v>3361</v>
      </c>
      <c r="M654" s="344" t="s">
        <v>1</v>
      </c>
      <c r="N654" s="203">
        <v>44015</v>
      </c>
      <c r="O654" s="203">
        <v>43978</v>
      </c>
      <c r="P654" s="203">
        <v>44196</v>
      </c>
      <c r="Q654" s="28">
        <v>8310.8799999999992</v>
      </c>
      <c r="R654" s="29">
        <v>0.5</v>
      </c>
      <c r="S654" s="28" t="s">
        <v>228</v>
      </c>
      <c r="T654" s="33">
        <v>4155.4399999999996</v>
      </c>
    </row>
    <row r="655" spans="2:20" s="61" customFormat="1" ht="159.75" customHeight="1" x14ac:dyDescent="0.2">
      <c r="B655" s="381"/>
      <c r="C655" s="382"/>
      <c r="D655" s="419"/>
      <c r="E655" s="329" t="s">
        <v>2914</v>
      </c>
      <c r="F655" s="321" t="s">
        <v>3017</v>
      </c>
      <c r="G655" s="89" t="s">
        <v>3465</v>
      </c>
      <c r="H655" s="152" t="s">
        <v>3068</v>
      </c>
      <c r="I655" s="187" t="s">
        <v>3004</v>
      </c>
      <c r="J655" s="332" t="s">
        <v>323</v>
      </c>
      <c r="K655" s="332" t="s">
        <v>324</v>
      </c>
      <c r="L655" s="194" t="s">
        <v>3107</v>
      </c>
      <c r="M655" s="344" t="s">
        <v>22</v>
      </c>
      <c r="N655" s="203">
        <v>44008</v>
      </c>
      <c r="O655" s="203">
        <v>43997</v>
      </c>
      <c r="P655" s="203">
        <v>44285</v>
      </c>
      <c r="Q655" s="28">
        <v>28175</v>
      </c>
      <c r="R655" s="29">
        <v>0.5</v>
      </c>
      <c r="S655" s="28" t="s">
        <v>228</v>
      </c>
      <c r="T655" s="33">
        <v>14087.5</v>
      </c>
    </row>
    <row r="656" spans="2:20" s="61" customFormat="1" ht="159.75" customHeight="1" x14ac:dyDescent="0.2">
      <c r="B656" s="381"/>
      <c r="C656" s="382"/>
      <c r="D656" s="419"/>
      <c r="E656" s="329" t="s">
        <v>2914</v>
      </c>
      <c r="F656" s="321" t="s">
        <v>3017</v>
      </c>
      <c r="G656" s="89" t="s">
        <v>3362</v>
      </c>
      <c r="H656" s="152" t="s">
        <v>3365</v>
      </c>
      <c r="I656" s="187" t="s">
        <v>3136</v>
      </c>
      <c r="J656" s="332" t="s">
        <v>323</v>
      </c>
      <c r="K656" s="332" t="s">
        <v>324</v>
      </c>
      <c r="L656" s="194" t="s">
        <v>3109</v>
      </c>
      <c r="M656" s="344" t="s">
        <v>13</v>
      </c>
      <c r="N656" s="203">
        <v>44011</v>
      </c>
      <c r="O656" s="203">
        <v>43983</v>
      </c>
      <c r="P656" s="203">
        <v>44286</v>
      </c>
      <c r="Q656" s="28">
        <v>18686.02</v>
      </c>
      <c r="R656" s="29">
        <v>0.5</v>
      </c>
      <c r="S656" s="28" t="s">
        <v>228</v>
      </c>
      <c r="T656" s="33">
        <v>9343.01</v>
      </c>
    </row>
    <row r="657" spans="2:20" s="61" customFormat="1" ht="87.75" customHeight="1" x14ac:dyDescent="0.2">
      <c r="B657" s="381"/>
      <c r="C657" s="382"/>
      <c r="D657" s="419"/>
      <c r="E657" s="329" t="s">
        <v>2914</v>
      </c>
      <c r="F657" s="321" t="s">
        <v>3017</v>
      </c>
      <c r="G657" s="89" t="s">
        <v>3363</v>
      </c>
      <c r="H657" s="152" t="s">
        <v>3366</v>
      </c>
      <c r="I657" s="187" t="s">
        <v>3137</v>
      </c>
      <c r="J657" s="332" t="s">
        <v>323</v>
      </c>
      <c r="K657" s="332" t="s">
        <v>324</v>
      </c>
      <c r="L657" s="194" t="s">
        <v>3368</v>
      </c>
      <c r="M657" s="344" t="s">
        <v>22</v>
      </c>
      <c r="N657" s="203">
        <v>44015</v>
      </c>
      <c r="O657" s="203">
        <v>43979</v>
      </c>
      <c r="P657" s="203">
        <v>44286</v>
      </c>
      <c r="Q657" s="28">
        <v>22925.56</v>
      </c>
      <c r="R657" s="29">
        <v>0.5</v>
      </c>
      <c r="S657" s="28" t="s">
        <v>228</v>
      </c>
      <c r="T657" s="33">
        <v>11462.78</v>
      </c>
    </row>
    <row r="658" spans="2:20" s="61" customFormat="1" ht="87.75" customHeight="1" x14ac:dyDescent="0.2">
      <c r="B658" s="381"/>
      <c r="C658" s="382"/>
      <c r="D658" s="419"/>
      <c r="E658" s="329" t="s">
        <v>2914</v>
      </c>
      <c r="F658" s="321" t="s">
        <v>3017</v>
      </c>
      <c r="G658" s="89" t="s">
        <v>3364</v>
      </c>
      <c r="H658" s="152" t="s">
        <v>3367</v>
      </c>
      <c r="I658" s="187" t="s">
        <v>3138</v>
      </c>
      <c r="J658" s="332" t="s">
        <v>323</v>
      </c>
      <c r="K658" s="332" t="s">
        <v>324</v>
      </c>
      <c r="L658" s="194" t="s">
        <v>3369</v>
      </c>
      <c r="M658" s="344" t="s">
        <v>1</v>
      </c>
      <c r="N658" s="203">
        <v>44011</v>
      </c>
      <c r="O658" s="203">
        <v>43978</v>
      </c>
      <c r="P658" s="203">
        <v>44286</v>
      </c>
      <c r="Q658" s="28">
        <v>5846.42</v>
      </c>
      <c r="R658" s="29">
        <v>0.5</v>
      </c>
      <c r="S658" s="28" t="s">
        <v>228</v>
      </c>
      <c r="T658" s="33">
        <v>2923.21</v>
      </c>
    </row>
    <row r="659" spans="2:20" s="61" customFormat="1" ht="87.75" customHeight="1" x14ac:dyDescent="0.2">
      <c r="B659" s="381"/>
      <c r="C659" s="382"/>
      <c r="D659" s="419"/>
      <c r="E659" s="329" t="s">
        <v>2914</v>
      </c>
      <c r="F659" s="321" t="s">
        <v>3017</v>
      </c>
      <c r="G659" s="89" t="s">
        <v>3935</v>
      </c>
      <c r="H659" s="152" t="s">
        <v>3069</v>
      </c>
      <c r="I659" s="187" t="s">
        <v>3005</v>
      </c>
      <c r="J659" s="332" t="s">
        <v>323</v>
      </c>
      <c r="K659" s="332" t="s">
        <v>324</v>
      </c>
      <c r="L659" s="194" t="s">
        <v>3108</v>
      </c>
      <c r="M659" s="344" t="s">
        <v>22</v>
      </c>
      <c r="N659" s="203">
        <v>44008</v>
      </c>
      <c r="O659" s="203">
        <v>43983</v>
      </c>
      <c r="P659" s="203">
        <v>44285</v>
      </c>
      <c r="Q659" s="28">
        <v>18443</v>
      </c>
      <c r="R659" s="29">
        <v>0.5</v>
      </c>
      <c r="S659" s="28" t="s">
        <v>228</v>
      </c>
      <c r="T659" s="33">
        <v>9221.5</v>
      </c>
    </row>
    <row r="660" spans="2:20" s="61" customFormat="1" ht="142.5" customHeight="1" x14ac:dyDescent="0.2">
      <c r="B660" s="381"/>
      <c r="C660" s="382"/>
      <c r="D660" s="419"/>
      <c r="E660" s="329" t="s">
        <v>2914</v>
      </c>
      <c r="F660" s="321" t="s">
        <v>3017</v>
      </c>
      <c r="G660" s="89" t="s">
        <v>3936</v>
      </c>
      <c r="H660" s="152" t="s">
        <v>3070</v>
      </c>
      <c r="I660" s="187" t="s">
        <v>3006</v>
      </c>
      <c r="J660" s="332" t="s">
        <v>323</v>
      </c>
      <c r="K660" s="332" t="s">
        <v>324</v>
      </c>
      <c r="L660" s="194" t="s">
        <v>3109</v>
      </c>
      <c r="M660" s="344" t="s">
        <v>3733</v>
      </c>
      <c r="N660" s="203">
        <v>44008</v>
      </c>
      <c r="O660" s="203">
        <v>43983</v>
      </c>
      <c r="P660" s="203">
        <v>44285</v>
      </c>
      <c r="Q660" s="28">
        <v>15113.24</v>
      </c>
      <c r="R660" s="29">
        <v>0.5</v>
      </c>
      <c r="S660" s="28" t="s">
        <v>228</v>
      </c>
      <c r="T660" s="33">
        <v>7556.62</v>
      </c>
    </row>
    <row r="661" spans="2:20" s="61" customFormat="1" ht="142.5" customHeight="1" x14ac:dyDescent="0.2">
      <c r="B661" s="381"/>
      <c r="C661" s="382"/>
      <c r="D661" s="419"/>
      <c r="E661" s="329" t="s">
        <v>2914</v>
      </c>
      <c r="F661" s="321" t="s">
        <v>3017</v>
      </c>
      <c r="G661" s="89" t="s">
        <v>2715</v>
      </c>
      <c r="H661" s="152" t="s">
        <v>3374</v>
      </c>
      <c r="I661" s="187" t="s">
        <v>3139</v>
      </c>
      <c r="J661" s="332" t="s">
        <v>323</v>
      </c>
      <c r="K661" s="332" t="s">
        <v>324</v>
      </c>
      <c r="L661" s="194" t="s">
        <v>3377</v>
      </c>
      <c r="M661" s="344" t="s">
        <v>22</v>
      </c>
      <c r="N661" s="203">
        <v>44015</v>
      </c>
      <c r="O661" s="203">
        <v>43978</v>
      </c>
      <c r="P661" s="203">
        <v>44196</v>
      </c>
      <c r="Q661" s="28">
        <v>9700</v>
      </c>
      <c r="R661" s="29">
        <v>0.5</v>
      </c>
      <c r="S661" s="28" t="s">
        <v>228</v>
      </c>
      <c r="T661" s="33">
        <v>4850</v>
      </c>
    </row>
    <row r="662" spans="2:20" s="61" customFormat="1" ht="142.5" customHeight="1" x14ac:dyDescent="0.2">
      <c r="B662" s="381"/>
      <c r="C662" s="382"/>
      <c r="D662" s="419"/>
      <c r="E662" s="329" t="s">
        <v>2914</v>
      </c>
      <c r="F662" s="321" t="s">
        <v>3017</v>
      </c>
      <c r="G662" s="89" t="s">
        <v>3370</v>
      </c>
      <c r="H662" s="152" t="s">
        <v>3375</v>
      </c>
      <c r="I662" s="187" t="s">
        <v>3140</v>
      </c>
      <c r="J662" s="332" t="s">
        <v>323</v>
      </c>
      <c r="K662" s="332" t="s">
        <v>324</v>
      </c>
      <c r="L662" s="194" t="s">
        <v>3378</v>
      </c>
      <c r="M662" s="344" t="s">
        <v>55</v>
      </c>
      <c r="N662" s="203">
        <v>44021</v>
      </c>
      <c r="O662" s="203">
        <v>43983</v>
      </c>
      <c r="P662" s="203">
        <v>44286</v>
      </c>
      <c r="Q662" s="28">
        <v>5888</v>
      </c>
      <c r="R662" s="29">
        <v>0.5</v>
      </c>
      <c r="S662" s="28" t="s">
        <v>228</v>
      </c>
      <c r="T662" s="33">
        <v>2944</v>
      </c>
    </row>
    <row r="663" spans="2:20" s="61" customFormat="1" ht="142.5" customHeight="1" x14ac:dyDescent="0.2">
      <c r="B663" s="381"/>
      <c r="C663" s="382"/>
      <c r="D663" s="419"/>
      <c r="E663" s="329" t="s">
        <v>2914</v>
      </c>
      <c r="F663" s="321" t="s">
        <v>3017</v>
      </c>
      <c r="G663" s="89" t="s">
        <v>3371</v>
      </c>
      <c r="H663" s="152" t="s">
        <v>3376</v>
      </c>
      <c r="I663" s="187" t="s">
        <v>3141</v>
      </c>
      <c r="J663" s="332" t="s">
        <v>323</v>
      </c>
      <c r="K663" s="332" t="s">
        <v>324</v>
      </c>
      <c r="L663" s="194" t="s">
        <v>3379</v>
      </c>
      <c r="M663" s="344" t="s">
        <v>19</v>
      </c>
      <c r="N663" s="203">
        <v>44015</v>
      </c>
      <c r="O663" s="203">
        <v>43983</v>
      </c>
      <c r="P663" s="203">
        <v>44286</v>
      </c>
      <c r="Q663" s="28">
        <v>11940</v>
      </c>
      <c r="R663" s="29">
        <v>0.5</v>
      </c>
      <c r="S663" s="28" t="s">
        <v>228</v>
      </c>
      <c r="T663" s="33">
        <v>5970</v>
      </c>
    </row>
    <row r="664" spans="2:20" s="61" customFormat="1" ht="142.5" customHeight="1" x14ac:dyDescent="0.2">
      <c r="B664" s="381"/>
      <c r="C664" s="382"/>
      <c r="D664" s="419"/>
      <c r="E664" s="329" t="s">
        <v>2914</v>
      </c>
      <c r="F664" s="321" t="s">
        <v>3017</v>
      </c>
      <c r="G664" s="89" t="s">
        <v>3372</v>
      </c>
      <c r="H664" s="152" t="s">
        <v>3376</v>
      </c>
      <c r="I664" s="187" t="s">
        <v>3142</v>
      </c>
      <c r="J664" s="332" t="s">
        <v>323</v>
      </c>
      <c r="K664" s="332" t="s">
        <v>324</v>
      </c>
      <c r="L664" s="194" t="s">
        <v>3379</v>
      </c>
      <c r="M664" s="344" t="s">
        <v>19</v>
      </c>
      <c r="N664" s="203">
        <v>44015</v>
      </c>
      <c r="O664" s="203">
        <v>43983</v>
      </c>
      <c r="P664" s="203">
        <v>44286</v>
      </c>
      <c r="Q664" s="28">
        <v>21755</v>
      </c>
      <c r="R664" s="29">
        <v>0.5</v>
      </c>
      <c r="S664" s="28" t="s">
        <v>228</v>
      </c>
      <c r="T664" s="33">
        <v>10877.5</v>
      </c>
    </row>
    <row r="665" spans="2:20" s="61" customFormat="1" ht="142.5" customHeight="1" x14ac:dyDescent="0.2">
      <c r="B665" s="381"/>
      <c r="C665" s="382"/>
      <c r="D665" s="419"/>
      <c r="E665" s="329" t="s">
        <v>2914</v>
      </c>
      <c r="F665" s="321" t="s">
        <v>3017</v>
      </c>
      <c r="G665" s="89" t="s">
        <v>3373</v>
      </c>
      <c r="H665" s="152" t="s">
        <v>3376</v>
      </c>
      <c r="I665" s="187" t="s">
        <v>3143</v>
      </c>
      <c r="J665" s="332" t="s">
        <v>323</v>
      </c>
      <c r="K665" s="332" t="s">
        <v>324</v>
      </c>
      <c r="L665" s="194" t="s">
        <v>3379</v>
      </c>
      <c r="M665" s="344" t="s">
        <v>19</v>
      </c>
      <c r="N665" s="203">
        <v>44015</v>
      </c>
      <c r="O665" s="203">
        <v>43983</v>
      </c>
      <c r="P665" s="203">
        <v>44286</v>
      </c>
      <c r="Q665" s="28">
        <v>14120</v>
      </c>
      <c r="R665" s="29">
        <v>0.5</v>
      </c>
      <c r="S665" s="28" t="s">
        <v>228</v>
      </c>
      <c r="T665" s="33">
        <v>7060</v>
      </c>
    </row>
    <row r="666" spans="2:20" s="61" customFormat="1" ht="142.5" customHeight="1" x14ac:dyDescent="0.2">
      <c r="B666" s="381"/>
      <c r="C666" s="382"/>
      <c r="D666" s="419"/>
      <c r="E666" s="329" t="s">
        <v>2914</v>
      </c>
      <c r="F666" s="321" t="s">
        <v>2915</v>
      </c>
      <c r="G666" s="89" t="s">
        <v>3461</v>
      </c>
      <c r="H666" s="152" t="s">
        <v>3773</v>
      </c>
      <c r="I666" s="187" t="s">
        <v>3007</v>
      </c>
      <c r="J666" s="332" t="s">
        <v>323</v>
      </c>
      <c r="K666" s="332" t="s">
        <v>324</v>
      </c>
      <c r="L666" s="194" t="s">
        <v>3774</v>
      </c>
      <c r="M666" s="344" t="s">
        <v>22</v>
      </c>
      <c r="N666" s="203">
        <v>43987</v>
      </c>
      <c r="O666" s="203">
        <v>43992</v>
      </c>
      <c r="P666" s="203">
        <v>44174</v>
      </c>
      <c r="Q666" s="28">
        <v>173900.56</v>
      </c>
      <c r="R666" s="29">
        <v>95</v>
      </c>
      <c r="S666" s="28" t="s">
        <v>228</v>
      </c>
      <c r="T666" s="33">
        <v>165205.53</v>
      </c>
    </row>
    <row r="667" spans="2:20" s="61" customFormat="1" ht="142.5" customHeight="1" x14ac:dyDescent="0.2">
      <c r="B667" s="381"/>
      <c r="C667" s="382"/>
      <c r="D667" s="419"/>
      <c r="E667" s="329" t="s">
        <v>2914</v>
      </c>
      <c r="F667" s="321" t="s">
        <v>3017</v>
      </c>
      <c r="G667" s="89" t="s">
        <v>3380</v>
      </c>
      <c r="H667" s="152" t="s">
        <v>3775</v>
      </c>
      <c r="I667" s="187" t="s">
        <v>3144</v>
      </c>
      <c r="J667" s="332" t="s">
        <v>323</v>
      </c>
      <c r="K667" s="332" t="s">
        <v>324</v>
      </c>
      <c r="L667" s="194" t="s">
        <v>3383</v>
      </c>
      <c r="M667" s="344" t="s">
        <v>29</v>
      </c>
      <c r="N667" s="203">
        <v>44011</v>
      </c>
      <c r="O667" s="203">
        <v>43983</v>
      </c>
      <c r="P667" s="203">
        <v>44196</v>
      </c>
      <c r="Q667" s="28">
        <v>13991.5</v>
      </c>
      <c r="R667" s="29">
        <v>0.5</v>
      </c>
      <c r="S667" s="28" t="s">
        <v>228</v>
      </c>
      <c r="T667" s="33">
        <v>6995.75</v>
      </c>
    </row>
    <row r="668" spans="2:20" s="61" customFormat="1" ht="87.75" customHeight="1" x14ac:dyDescent="0.2">
      <c r="B668" s="381"/>
      <c r="C668" s="382"/>
      <c r="D668" s="419"/>
      <c r="E668" s="329" t="s">
        <v>2914</v>
      </c>
      <c r="F668" s="321" t="s">
        <v>3017</v>
      </c>
      <c r="G668" s="89" t="s">
        <v>3381</v>
      </c>
      <c r="H668" s="152" t="s">
        <v>3382</v>
      </c>
      <c r="I668" s="187" t="s">
        <v>3145</v>
      </c>
      <c r="J668" s="332" t="s">
        <v>323</v>
      </c>
      <c r="K668" s="332" t="s">
        <v>324</v>
      </c>
      <c r="L668" s="194" t="s">
        <v>3384</v>
      </c>
      <c r="M668" s="344" t="s">
        <v>3734</v>
      </c>
      <c r="N668" s="203">
        <v>44011</v>
      </c>
      <c r="O668" s="203">
        <v>43979</v>
      </c>
      <c r="P668" s="203">
        <v>44286</v>
      </c>
      <c r="Q668" s="28">
        <v>14450</v>
      </c>
      <c r="R668" s="29">
        <v>0.5</v>
      </c>
      <c r="S668" s="28" t="s">
        <v>228</v>
      </c>
      <c r="T668" s="33">
        <v>7225</v>
      </c>
    </row>
    <row r="669" spans="2:20" s="61" customFormat="1" ht="87.75" customHeight="1" x14ac:dyDescent="0.2">
      <c r="B669" s="381"/>
      <c r="C669" s="382"/>
      <c r="D669" s="419"/>
      <c r="E669" s="329" t="s">
        <v>2914</v>
      </c>
      <c r="F669" s="321" t="s">
        <v>3017</v>
      </c>
      <c r="G669" s="89" t="s">
        <v>3464</v>
      </c>
      <c r="H669" s="152" t="s">
        <v>3071</v>
      </c>
      <c r="I669" s="187" t="s">
        <v>3008</v>
      </c>
      <c r="J669" s="332" t="s">
        <v>323</v>
      </c>
      <c r="K669" s="332" t="s">
        <v>324</v>
      </c>
      <c r="L669" s="194" t="s">
        <v>3110</v>
      </c>
      <c r="M669" s="344" t="s">
        <v>29</v>
      </c>
      <c r="N669" s="203">
        <v>44008</v>
      </c>
      <c r="O669" s="203">
        <v>43990</v>
      </c>
      <c r="P669" s="203">
        <v>44285</v>
      </c>
      <c r="Q669" s="28">
        <v>12244</v>
      </c>
      <c r="R669" s="29">
        <v>0.5</v>
      </c>
      <c r="S669" s="28" t="s">
        <v>228</v>
      </c>
      <c r="T669" s="33">
        <v>6122</v>
      </c>
    </row>
    <row r="670" spans="2:20" s="61" customFormat="1" ht="135" customHeight="1" x14ac:dyDescent="0.2">
      <c r="B670" s="381"/>
      <c r="C670" s="382"/>
      <c r="D670" s="419"/>
      <c r="E670" s="329" t="s">
        <v>2914</v>
      </c>
      <c r="F670" s="321" t="s">
        <v>3017</v>
      </c>
      <c r="G670" s="89" t="s">
        <v>3463</v>
      </c>
      <c r="H670" s="152" t="s">
        <v>3072</v>
      </c>
      <c r="I670" s="187" t="s">
        <v>3009</v>
      </c>
      <c r="J670" s="332" t="s">
        <v>323</v>
      </c>
      <c r="K670" s="332" t="s">
        <v>324</v>
      </c>
      <c r="L670" s="194" t="s">
        <v>3111</v>
      </c>
      <c r="M670" s="344" t="s">
        <v>55</v>
      </c>
      <c r="N670" s="203">
        <v>44008</v>
      </c>
      <c r="O670" s="203">
        <v>43980</v>
      </c>
      <c r="P670" s="203">
        <v>44285</v>
      </c>
      <c r="Q670" s="28">
        <v>6025.8</v>
      </c>
      <c r="R670" s="29">
        <v>0.5</v>
      </c>
      <c r="S670" s="28" t="s">
        <v>228</v>
      </c>
      <c r="T670" s="33">
        <v>3012.9</v>
      </c>
    </row>
    <row r="671" spans="2:20" s="61" customFormat="1" ht="159" customHeight="1" x14ac:dyDescent="0.2">
      <c r="B671" s="381"/>
      <c r="C671" s="382"/>
      <c r="D671" s="419"/>
      <c r="E671" s="329" t="s">
        <v>2914</v>
      </c>
      <c r="F671" s="321" t="s">
        <v>3017</v>
      </c>
      <c r="G671" s="89" t="s">
        <v>3398</v>
      </c>
      <c r="H671" s="152" t="s">
        <v>3385</v>
      </c>
      <c r="I671" s="187" t="s">
        <v>3146</v>
      </c>
      <c r="J671" s="332" t="s">
        <v>323</v>
      </c>
      <c r="K671" s="332" t="s">
        <v>324</v>
      </c>
      <c r="L671" s="194" t="s">
        <v>3390</v>
      </c>
      <c r="M671" s="344" t="s">
        <v>1</v>
      </c>
      <c r="N671" s="203">
        <v>44011</v>
      </c>
      <c r="O671" s="203">
        <v>43979</v>
      </c>
      <c r="P671" s="203">
        <v>44286</v>
      </c>
      <c r="Q671" s="28">
        <v>10071</v>
      </c>
      <c r="R671" s="29">
        <v>0.5</v>
      </c>
      <c r="S671" s="28" t="s">
        <v>228</v>
      </c>
      <c r="T671" s="33">
        <v>5035.5</v>
      </c>
    </row>
    <row r="672" spans="2:20" s="61" customFormat="1" ht="87.75" customHeight="1" x14ac:dyDescent="0.2">
      <c r="B672" s="381"/>
      <c r="C672" s="382"/>
      <c r="D672" s="419"/>
      <c r="E672" s="329" t="s">
        <v>2914</v>
      </c>
      <c r="F672" s="321" t="s">
        <v>3017</v>
      </c>
      <c r="G672" s="89" t="s">
        <v>3399</v>
      </c>
      <c r="H672" s="152" t="s">
        <v>3386</v>
      </c>
      <c r="I672" s="187" t="s">
        <v>3147</v>
      </c>
      <c r="J672" s="332" t="s">
        <v>323</v>
      </c>
      <c r="K672" s="332" t="s">
        <v>324</v>
      </c>
      <c r="L672" s="194" t="s">
        <v>3112</v>
      </c>
      <c r="M672" s="344" t="s">
        <v>27</v>
      </c>
      <c r="N672" s="203">
        <v>44011</v>
      </c>
      <c r="O672" s="203">
        <v>43983</v>
      </c>
      <c r="P672" s="203">
        <v>44286</v>
      </c>
      <c r="Q672" s="28">
        <v>23454.06</v>
      </c>
      <c r="R672" s="29">
        <v>0.5</v>
      </c>
      <c r="S672" s="28" t="s">
        <v>228</v>
      </c>
      <c r="T672" s="33">
        <v>11727.03</v>
      </c>
    </row>
    <row r="673" spans="2:20" s="61" customFormat="1" ht="159.75" customHeight="1" x14ac:dyDescent="0.2">
      <c r="B673" s="381"/>
      <c r="C673" s="382"/>
      <c r="D673" s="419"/>
      <c r="E673" s="329" t="s">
        <v>2914</v>
      </c>
      <c r="F673" s="321" t="s">
        <v>3017</v>
      </c>
      <c r="G673" s="89" t="s">
        <v>3400</v>
      </c>
      <c r="H673" s="152" t="s">
        <v>3387</v>
      </c>
      <c r="I673" s="187" t="s">
        <v>3148</v>
      </c>
      <c r="J673" s="332" t="s">
        <v>323</v>
      </c>
      <c r="K673" s="332" t="s">
        <v>324</v>
      </c>
      <c r="L673" s="194" t="s">
        <v>3391</v>
      </c>
      <c r="M673" s="344" t="s">
        <v>1</v>
      </c>
      <c r="N673" s="203">
        <v>44011</v>
      </c>
      <c r="O673" s="203">
        <v>43980</v>
      </c>
      <c r="P673" s="203">
        <v>44286</v>
      </c>
      <c r="Q673" s="28">
        <v>33950</v>
      </c>
      <c r="R673" s="29">
        <v>0.5</v>
      </c>
      <c r="S673" s="28" t="s">
        <v>228</v>
      </c>
      <c r="T673" s="33">
        <v>16975</v>
      </c>
    </row>
    <row r="674" spans="2:20" s="61" customFormat="1" ht="159.75" customHeight="1" x14ac:dyDescent="0.2">
      <c r="B674" s="381"/>
      <c r="C674" s="382"/>
      <c r="D674" s="419"/>
      <c r="E674" s="329" t="s">
        <v>2914</v>
      </c>
      <c r="F674" s="321" t="s">
        <v>3017</v>
      </c>
      <c r="G674" s="89" t="s">
        <v>3401</v>
      </c>
      <c r="H674" s="152" t="s">
        <v>3388</v>
      </c>
      <c r="I674" s="187" t="s">
        <v>3149</v>
      </c>
      <c r="J674" s="332" t="s">
        <v>323</v>
      </c>
      <c r="K674" s="332" t="s">
        <v>324</v>
      </c>
      <c r="L674" s="194" t="s">
        <v>3392</v>
      </c>
      <c r="M674" s="344" t="s">
        <v>13</v>
      </c>
      <c r="N674" s="203">
        <v>44011</v>
      </c>
      <c r="O674" s="203">
        <v>44013</v>
      </c>
      <c r="P674" s="203">
        <v>44286</v>
      </c>
      <c r="Q674" s="28">
        <v>39700</v>
      </c>
      <c r="R674" s="29">
        <v>0.5</v>
      </c>
      <c r="S674" s="28" t="s">
        <v>228</v>
      </c>
      <c r="T674" s="33">
        <v>19850</v>
      </c>
    </row>
    <row r="675" spans="2:20" s="61" customFormat="1" ht="159.75" customHeight="1" x14ac:dyDescent="0.2">
      <c r="B675" s="381"/>
      <c r="C675" s="382"/>
      <c r="D675" s="419"/>
      <c r="E675" s="329" t="s">
        <v>2914</v>
      </c>
      <c r="F675" s="321" t="s">
        <v>3017</v>
      </c>
      <c r="G675" s="89" t="s">
        <v>4009</v>
      </c>
      <c r="H675" s="152" t="s">
        <v>4010</v>
      </c>
      <c r="I675" s="187" t="s">
        <v>3995</v>
      </c>
      <c r="J675" s="332" t="s">
        <v>323</v>
      </c>
      <c r="K675" s="332" t="s">
        <v>324</v>
      </c>
      <c r="L675" s="194" t="s">
        <v>4011</v>
      </c>
      <c r="M675" s="344" t="s">
        <v>19</v>
      </c>
      <c r="N675" s="203">
        <v>44097</v>
      </c>
      <c r="O675" s="203">
        <v>43980</v>
      </c>
      <c r="P675" s="203">
        <v>44286</v>
      </c>
      <c r="Q675" s="28">
        <v>5540.91</v>
      </c>
      <c r="R675" s="29">
        <v>0.5</v>
      </c>
      <c r="S675" s="28" t="s">
        <v>228</v>
      </c>
      <c r="T675" s="33">
        <v>2770.46</v>
      </c>
    </row>
    <row r="676" spans="2:20" s="61" customFormat="1" ht="159.75" customHeight="1" x14ac:dyDescent="0.2">
      <c r="B676" s="381"/>
      <c r="C676" s="382"/>
      <c r="D676" s="419"/>
      <c r="E676" s="329" t="s">
        <v>2914</v>
      </c>
      <c r="F676" s="321" t="s">
        <v>3017</v>
      </c>
      <c r="G676" s="89" t="s">
        <v>3397</v>
      </c>
      <c r="H676" s="152" t="s">
        <v>3402</v>
      </c>
      <c r="I676" s="187" t="s">
        <v>3150</v>
      </c>
      <c r="J676" s="332" t="s">
        <v>323</v>
      </c>
      <c r="K676" s="332" t="s">
        <v>324</v>
      </c>
      <c r="L676" s="194" t="s">
        <v>3393</v>
      </c>
      <c r="M676" s="344" t="s">
        <v>29</v>
      </c>
      <c r="N676" s="203">
        <v>44011</v>
      </c>
      <c r="O676" s="203">
        <v>43983</v>
      </c>
      <c r="P676" s="203">
        <v>44286</v>
      </c>
      <c r="Q676" s="28">
        <v>5985.52</v>
      </c>
      <c r="R676" s="29">
        <v>0.5</v>
      </c>
      <c r="S676" s="28" t="s">
        <v>228</v>
      </c>
      <c r="T676" s="33">
        <v>2992.76</v>
      </c>
    </row>
    <row r="677" spans="2:20" s="61" customFormat="1" ht="159.75" customHeight="1" x14ac:dyDescent="0.2">
      <c r="B677" s="381"/>
      <c r="C677" s="382"/>
      <c r="D677" s="419"/>
      <c r="E677" s="329" t="s">
        <v>2914</v>
      </c>
      <c r="F677" s="321" t="s">
        <v>3017</v>
      </c>
      <c r="G677" s="89" t="s">
        <v>3396</v>
      </c>
      <c r="H677" s="152" t="s">
        <v>3389</v>
      </c>
      <c r="I677" s="187" t="s">
        <v>3151</v>
      </c>
      <c r="J677" s="332" t="s">
        <v>323</v>
      </c>
      <c r="K677" s="332" t="s">
        <v>324</v>
      </c>
      <c r="L677" s="194" t="s">
        <v>3394</v>
      </c>
      <c r="M677" s="344" t="s">
        <v>97</v>
      </c>
      <c r="N677" s="203">
        <v>44011</v>
      </c>
      <c r="O677" s="203">
        <v>43983</v>
      </c>
      <c r="P677" s="203">
        <v>44286</v>
      </c>
      <c r="Q677" s="28">
        <v>18943.43</v>
      </c>
      <c r="R677" s="29">
        <v>0.5</v>
      </c>
      <c r="S677" s="28" t="s">
        <v>228</v>
      </c>
      <c r="T677" s="33">
        <v>9471.7199999999993</v>
      </c>
    </row>
    <row r="678" spans="2:20" s="61" customFormat="1" ht="159.75" customHeight="1" x14ac:dyDescent="0.2">
      <c r="B678" s="381"/>
      <c r="C678" s="382"/>
      <c r="D678" s="419"/>
      <c r="E678" s="329" t="s">
        <v>2914</v>
      </c>
      <c r="F678" s="321" t="s">
        <v>3017</v>
      </c>
      <c r="G678" s="89" t="s">
        <v>3724</v>
      </c>
      <c r="H678" s="152" t="s">
        <v>3776</v>
      </c>
      <c r="I678" s="187" t="s">
        <v>3152</v>
      </c>
      <c r="J678" s="332" t="s">
        <v>323</v>
      </c>
      <c r="K678" s="332" t="s">
        <v>324</v>
      </c>
      <c r="L678" s="194" t="s">
        <v>3395</v>
      </c>
      <c r="M678" s="344" t="s">
        <v>7</v>
      </c>
      <c r="N678" s="203">
        <v>44011</v>
      </c>
      <c r="O678" s="203">
        <v>43983</v>
      </c>
      <c r="P678" s="203">
        <v>44286</v>
      </c>
      <c r="Q678" s="28">
        <v>26750</v>
      </c>
      <c r="R678" s="29">
        <v>0.5</v>
      </c>
      <c r="S678" s="28" t="s">
        <v>228</v>
      </c>
      <c r="T678" s="33">
        <v>13375</v>
      </c>
    </row>
    <row r="679" spans="2:20" s="61" customFormat="1" ht="87.75" customHeight="1" x14ac:dyDescent="0.2">
      <c r="B679" s="381"/>
      <c r="C679" s="382"/>
      <c r="D679" s="419"/>
      <c r="E679" s="329" t="s">
        <v>2914</v>
      </c>
      <c r="F679" s="321" t="s">
        <v>2915</v>
      </c>
      <c r="G679" s="89" t="s">
        <v>3437</v>
      </c>
      <c r="H679" s="152" t="s">
        <v>3073</v>
      </c>
      <c r="I679" s="187" t="s">
        <v>3010</v>
      </c>
      <c r="J679" s="332" t="s">
        <v>323</v>
      </c>
      <c r="K679" s="332" t="s">
        <v>324</v>
      </c>
      <c r="L679" s="194" t="s">
        <v>3112</v>
      </c>
      <c r="M679" s="344" t="s">
        <v>29</v>
      </c>
      <c r="N679" s="203">
        <v>43994</v>
      </c>
      <c r="O679" s="203">
        <v>43992</v>
      </c>
      <c r="P679" s="203">
        <v>44181</v>
      </c>
      <c r="Q679" s="28">
        <v>65700</v>
      </c>
      <c r="R679" s="29">
        <v>0.8</v>
      </c>
      <c r="S679" s="28" t="s">
        <v>228</v>
      </c>
      <c r="T679" s="33">
        <v>52560</v>
      </c>
    </row>
    <row r="680" spans="2:20" s="61" customFormat="1" ht="87.75" customHeight="1" x14ac:dyDescent="0.2">
      <c r="B680" s="381"/>
      <c r="C680" s="382"/>
      <c r="D680" s="419"/>
      <c r="E680" s="329" t="s">
        <v>2914</v>
      </c>
      <c r="F680" s="321" t="s">
        <v>3017</v>
      </c>
      <c r="G680" s="89" t="s">
        <v>3434</v>
      </c>
      <c r="H680" s="152" t="s">
        <v>3403</v>
      </c>
      <c r="I680" s="187" t="s">
        <v>3153</v>
      </c>
      <c r="J680" s="332" t="s">
        <v>323</v>
      </c>
      <c r="K680" s="332" t="s">
        <v>324</v>
      </c>
      <c r="L680" s="194" t="s">
        <v>3405</v>
      </c>
      <c r="M680" s="344" t="s">
        <v>29</v>
      </c>
      <c r="N680" s="203">
        <v>44015</v>
      </c>
      <c r="O680" s="203">
        <v>43983</v>
      </c>
      <c r="P680" s="203">
        <v>44286</v>
      </c>
      <c r="Q680" s="28">
        <v>35650</v>
      </c>
      <c r="R680" s="29">
        <v>0.5</v>
      </c>
      <c r="S680" s="28" t="s">
        <v>228</v>
      </c>
      <c r="T680" s="33">
        <v>17825</v>
      </c>
    </row>
    <row r="681" spans="2:20" s="61" customFormat="1" ht="87.75" customHeight="1" x14ac:dyDescent="0.2">
      <c r="B681" s="381"/>
      <c r="C681" s="382"/>
      <c r="D681" s="419"/>
      <c r="E681" s="329" t="s">
        <v>2914</v>
      </c>
      <c r="F681" s="321" t="s">
        <v>3017</v>
      </c>
      <c r="G681" s="89" t="s">
        <v>3435</v>
      </c>
      <c r="H681" s="152" t="s">
        <v>3404</v>
      </c>
      <c r="I681" s="187" t="s">
        <v>3154</v>
      </c>
      <c r="J681" s="332" t="s">
        <v>323</v>
      </c>
      <c r="K681" s="332" t="s">
        <v>324</v>
      </c>
      <c r="L681" s="194" t="s">
        <v>3406</v>
      </c>
      <c r="M681" s="344" t="s">
        <v>3735</v>
      </c>
      <c r="N681" s="203">
        <v>44021</v>
      </c>
      <c r="O681" s="203">
        <v>43983</v>
      </c>
      <c r="P681" s="203">
        <v>44286</v>
      </c>
      <c r="Q681" s="28">
        <v>36750</v>
      </c>
      <c r="R681" s="29">
        <v>0.5</v>
      </c>
      <c r="S681" s="28" t="s">
        <v>228</v>
      </c>
      <c r="T681" s="33">
        <v>18375</v>
      </c>
    </row>
    <row r="682" spans="2:20" s="61" customFormat="1" ht="87.75" customHeight="1" x14ac:dyDescent="0.2">
      <c r="B682" s="381"/>
      <c r="C682" s="382"/>
      <c r="D682" s="419"/>
      <c r="E682" s="329" t="s">
        <v>2914</v>
      </c>
      <c r="F682" s="321" t="s">
        <v>3017</v>
      </c>
      <c r="G682" s="89" t="s">
        <v>3436</v>
      </c>
      <c r="H682" s="152" t="s">
        <v>3937</v>
      </c>
      <c r="I682" s="187" t="s">
        <v>3155</v>
      </c>
      <c r="J682" s="332" t="s">
        <v>323</v>
      </c>
      <c r="K682" s="332" t="s">
        <v>324</v>
      </c>
      <c r="L682" s="194" t="s">
        <v>3407</v>
      </c>
      <c r="M682" s="344" t="s">
        <v>13</v>
      </c>
      <c r="N682" s="203">
        <v>44011</v>
      </c>
      <c r="O682" s="203">
        <v>43983</v>
      </c>
      <c r="P682" s="203">
        <v>44196</v>
      </c>
      <c r="Q682" s="28">
        <v>7100</v>
      </c>
      <c r="R682" s="29">
        <v>0.5</v>
      </c>
      <c r="S682" s="28" t="s">
        <v>228</v>
      </c>
      <c r="T682" s="33">
        <v>3550</v>
      </c>
    </row>
    <row r="683" spans="2:20" s="61" customFormat="1" ht="87.75" customHeight="1" x14ac:dyDescent="0.2">
      <c r="B683" s="381"/>
      <c r="C683" s="382"/>
      <c r="D683" s="419"/>
      <c r="E683" s="329" t="s">
        <v>2914</v>
      </c>
      <c r="F683" s="321" t="s">
        <v>3017</v>
      </c>
      <c r="G683" s="89" t="s">
        <v>3437</v>
      </c>
      <c r="H683" s="152" t="s">
        <v>3938</v>
      </c>
      <c r="I683" s="187" t="s">
        <v>3156</v>
      </c>
      <c r="J683" s="332" t="s">
        <v>323</v>
      </c>
      <c r="K683" s="332" t="s">
        <v>324</v>
      </c>
      <c r="L683" s="194" t="s">
        <v>3112</v>
      </c>
      <c r="M683" s="344" t="s">
        <v>29</v>
      </c>
      <c r="N683" s="203">
        <v>44015</v>
      </c>
      <c r="O683" s="203">
        <v>43983</v>
      </c>
      <c r="P683" s="203">
        <v>44286</v>
      </c>
      <c r="Q683" s="28">
        <v>19255</v>
      </c>
      <c r="R683" s="29">
        <v>0.5</v>
      </c>
      <c r="S683" s="28" t="s">
        <v>228</v>
      </c>
      <c r="T683" s="33">
        <v>9627.5</v>
      </c>
    </row>
    <row r="684" spans="2:20" s="61" customFormat="1" ht="135" customHeight="1" x14ac:dyDescent="0.2">
      <c r="B684" s="381"/>
      <c r="C684" s="382"/>
      <c r="D684" s="419"/>
      <c r="E684" s="329" t="s">
        <v>2914</v>
      </c>
      <c r="F684" s="321" t="s">
        <v>2915</v>
      </c>
      <c r="G684" s="89" t="s">
        <v>1933</v>
      </c>
      <c r="H684" s="152" t="s">
        <v>3074</v>
      </c>
      <c r="I684" s="187" t="s">
        <v>3011</v>
      </c>
      <c r="J684" s="332" t="s">
        <v>323</v>
      </c>
      <c r="K684" s="332" t="s">
        <v>324</v>
      </c>
      <c r="L684" s="194" t="s">
        <v>3777</v>
      </c>
      <c r="M684" s="344" t="s">
        <v>13</v>
      </c>
      <c r="N684" s="203">
        <v>43994</v>
      </c>
      <c r="O684" s="203">
        <v>43952</v>
      </c>
      <c r="P684" s="203">
        <v>44181</v>
      </c>
      <c r="Q684" s="28">
        <v>196674.29</v>
      </c>
      <c r="R684" s="29">
        <v>0.95</v>
      </c>
      <c r="S684" s="28" t="s">
        <v>228</v>
      </c>
      <c r="T684" s="33">
        <v>186840.58</v>
      </c>
    </row>
    <row r="685" spans="2:20" s="61" customFormat="1" ht="87.75" customHeight="1" x14ac:dyDescent="0.2">
      <c r="B685" s="381"/>
      <c r="C685" s="382"/>
      <c r="D685" s="419"/>
      <c r="E685" s="329" t="s">
        <v>2914</v>
      </c>
      <c r="F685" s="321" t="s">
        <v>3017</v>
      </c>
      <c r="G685" s="89" t="s">
        <v>3438</v>
      </c>
      <c r="H685" s="152" t="s">
        <v>3778</v>
      </c>
      <c r="I685" s="187" t="s">
        <v>3157</v>
      </c>
      <c r="J685" s="332" t="s">
        <v>323</v>
      </c>
      <c r="K685" s="332" t="s">
        <v>324</v>
      </c>
      <c r="L685" s="194" t="s">
        <v>3112</v>
      </c>
      <c r="M685" s="344" t="s">
        <v>1</v>
      </c>
      <c r="N685" s="203">
        <v>44029</v>
      </c>
      <c r="O685" s="203">
        <v>43983</v>
      </c>
      <c r="P685" s="203">
        <v>44286</v>
      </c>
      <c r="Q685" s="28">
        <v>38257.120000000003</v>
      </c>
      <c r="R685" s="29">
        <v>0.5</v>
      </c>
      <c r="S685" s="28" t="s">
        <v>228</v>
      </c>
      <c r="T685" s="33">
        <v>19128.560000000001</v>
      </c>
    </row>
    <row r="686" spans="2:20" s="61" customFormat="1" ht="159" customHeight="1" x14ac:dyDescent="0.2">
      <c r="B686" s="381"/>
      <c r="C686" s="382"/>
      <c r="D686" s="419"/>
      <c r="E686" s="329" t="s">
        <v>2914</v>
      </c>
      <c r="F686" s="321" t="s">
        <v>3017</v>
      </c>
      <c r="G686" s="89" t="s">
        <v>1860</v>
      </c>
      <c r="H686" s="152" t="s">
        <v>3779</v>
      </c>
      <c r="I686" s="187" t="s">
        <v>3158</v>
      </c>
      <c r="J686" s="332" t="s">
        <v>323</v>
      </c>
      <c r="K686" s="332" t="s">
        <v>324</v>
      </c>
      <c r="L686" s="194" t="s">
        <v>3418</v>
      </c>
      <c r="M686" s="344" t="s">
        <v>3736</v>
      </c>
      <c r="N686" s="203">
        <v>44011</v>
      </c>
      <c r="O686" s="203">
        <v>43983</v>
      </c>
      <c r="P686" s="203">
        <v>44286</v>
      </c>
      <c r="Q686" s="28">
        <v>23849</v>
      </c>
      <c r="R686" s="29">
        <v>0.5</v>
      </c>
      <c r="S686" s="28" t="s">
        <v>228</v>
      </c>
      <c r="T686" s="33">
        <v>11924.5</v>
      </c>
    </row>
    <row r="687" spans="2:20" s="61" customFormat="1" ht="159" customHeight="1" x14ac:dyDescent="0.2">
      <c r="B687" s="381"/>
      <c r="C687" s="382"/>
      <c r="D687" s="419"/>
      <c r="E687" s="329" t="s">
        <v>2914</v>
      </c>
      <c r="F687" s="321" t="s">
        <v>3017</v>
      </c>
      <c r="G687" s="89" t="s">
        <v>3439</v>
      </c>
      <c r="H687" s="152" t="s">
        <v>3376</v>
      </c>
      <c r="I687" s="187" t="s">
        <v>3159</v>
      </c>
      <c r="J687" s="332" t="s">
        <v>323</v>
      </c>
      <c r="K687" s="332" t="s">
        <v>324</v>
      </c>
      <c r="L687" s="194" t="s">
        <v>3379</v>
      </c>
      <c r="M687" s="344" t="s">
        <v>19</v>
      </c>
      <c r="N687" s="203">
        <v>44011</v>
      </c>
      <c r="O687" s="203">
        <v>43983</v>
      </c>
      <c r="P687" s="203">
        <v>44286</v>
      </c>
      <c r="Q687" s="28">
        <v>7790</v>
      </c>
      <c r="R687" s="29">
        <v>0.5</v>
      </c>
      <c r="S687" s="28" t="s">
        <v>228</v>
      </c>
      <c r="T687" s="33">
        <v>3895</v>
      </c>
    </row>
    <row r="688" spans="2:20" s="61" customFormat="1" ht="159" customHeight="1" x14ac:dyDescent="0.2">
      <c r="B688" s="381"/>
      <c r="C688" s="382"/>
      <c r="D688" s="419"/>
      <c r="E688" s="329" t="s">
        <v>2914</v>
      </c>
      <c r="F688" s="321" t="s">
        <v>3017</v>
      </c>
      <c r="G688" s="89" t="s">
        <v>3440</v>
      </c>
      <c r="H688" s="152" t="s">
        <v>3408</v>
      </c>
      <c r="I688" s="187" t="s">
        <v>3160</v>
      </c>
      <c r="J688" s="332" t="s">
        <v>323</v>
      </c>
      <c r="K688" s="332" t="s">
        <v>324</v>
      </c>
      <c r="L688" s="194" t="s">
        <v>3419</v>
      </c>
      <c r="M688" s="344" t="s">
        <v>13</v>
      </c>
      <c r="N688" s="203">
        <v>44011</v>
      </c>
      <c r="O688" s="203">
        <v>43983</v>
      </c>
      <c r="P688" s="203">
        <v>44196</v>
      </c>
      <c r="Q688" s="28">
        <v>5977</v>
      </c>
      <c r="R688" s="29">
        <v>0.5</v>
      </c>
      <c r="S688" s="28" t="s">
        <v>228</v>
      </c>
      <c r="T688" s="33">
        <v>2988.5</v>
      </c>
    </row>
    <row r="689" spans="2:20" s="61" customFormat="1" ht="159" customHeight="1" x14ac:dyDescent="0.2">
      <c r="B689" s="381"/>
      <c r="C689" s="382"/>
      <c r="D689" s="419"/>
      <c r="E689" s="329" t="s">
        <v>2914</v>
      </c>
      <c r="F689" s="321" t="s">
        <v>3017</v>
      </c>
      <c r="G689" s="89" t="s">
        <v>3441</v>
      </c>
      <c r="H689" s="152" t="s">
        <v>3409</v>
      </c>
      <c r="I689" s="187" t="s">
        <v>3161</v>
      </c>
      <c r="J689" s="332" t="s">
        <v>323</v>
      </c>
      <c r="K689" s="332" t="s">
        <v>324</v>
      </c>
      <c r="L689" s="194" t="s">
        <v>3420</v>
      </c>
      <c r="M689" s="344" t="s">
        <v>1</v>
      </c>
      <c r="N689" s="203">
        <v>44011</v>
      </c>
      <c r="O689" s="203">
        <v>43983</v>
      </c>
      <c r="P689" s="203">
        <v>44286</v>
      </c>
      <c r="Q689" s="28">
        <v>38113.82</v>
      </c>
      <c r="R689" s="29">
        <v>0.5</v>
      </c>
      <c r="S689" s="28" t="s">
        <v>228</v>
      </c>
      <c r="T689" s="33">
        <v>19056.91</v>
      </c>
    </row>
    <row r="690" spans="2:20" s="61" customFormat="1" ht="159" customHeight="1" x14ac:dyDescent="0.2">
      <c r="B690" s="381"/>
      <c r="C690" s="382"/>
      <c r="D690" s="419"/>
      <c r="E690" s="329" t="s">
        <v>2914</v>
      </c>
      <c r="F690" s="321" t="s">
        <v>3017</v>
      </c>
      <c r="G690" s="89" t="s">
        <v>3442</v>
      </c>
      <c r="H690" s="152" t="s">
        <v>3780</v>
      </c>
      <c r="I690" s="187" t="s">
        <v>3162</v>
      </c>
      <c r="J690" s="332" t="s">
        <v>323</v>
      </c>
      <c r="K690" s="332" t="s">
        <v>324</v>
      </c>
      <c r="L690" s="194" t="s">
        <v>3421</v>
      </c>
      <c r="M690" s="344" t="s">
        <v>29</v>
      </c>
      <c r="N690" s="203">
        <v>44011</v>
      </c>
      <c r="O690" s="203">
        <v>43983</v>
      </c>
      <c r="P690" s="203">
        <v>44286</v>
      </c>
      <c r="Q690" s="28">
        <v>9151.6299999999992</v>
      </c>
      <c r="R690" s="29">
        <v>0.5</v>
      </c>
      <c r="S690" s="28" t="s">
        <v>228</v>
      </c>
      <c r="T690" s="33">
        <v>4575.82</v>
      </c>
    </row>
    <row r="691" spans="2:20" s="61" customFormat="1" ht="159" customHeight="1" x14ac:dyDescent="0.2">
      <c r="B691" s="381"/>
      <c r="C691" s="382"/>
      <c r="D691" s="419"/>
      <c r="E691" s="329" t="s">
        <v>2914</v>
      </c>
      <c r="F691" s="321" t="s">
        <v>3017</v>
      </c>
      <c r="G691" s="89" t="s">
        <v>3443</v>
      </c>
      <c r="H691" s="152" t="s">
        <v>3781</v>
      </c>
      <c r="I691" s="187" t="s">
        <v>3163</v>
      </c>
      <c r="J691" s="332" t="s">
        <v>323</v>
      </c>
      <c r="K691" s="332" t="s">
        <v>324</v>
      </c>
      <c r="L691" s="194" t="s">
        <v>3422</v>
      </c>
      <c r="M691" s="344" t="s">
        <v>19</v>
      </c>
      <c r="N691" s="203">
        <v>44011</v>
      </c>
      <c r="O691" s="203">
        <v>43983</v>
      </c>
      <c r="P691" s="203">
        <v>44286</v>
      </c>
      <c r="Q691" s="28">
        <v>7567.13</v>
      </c>
      <c r="R691" s="29">
        <v>0.5</v>
      </c>
      <c r="S691" s="28" t="s">
        <v>228</v>
      </c>
      <c r="T691" s="33">
        <v>3783.57</v>
      </c>
    </row>
    <row r="692" spans="2:20" s="61" customFormat="1" ht="87.75" customHeight="1" x14ac:dyDescent="0.2">
      <c r="B692" s="381"/>
      <c r="C692" s="382"/>
      <c r="D692" s="419"/>
      <c r="E692" s="329" t="s">
        <v>2914</v>
      </c>
      <c r="F692" s="321" t="s">
        <v>3017</v>
      </c>
      <c r="G692" s="89" t="s">
        <v>3444</v>
      </c>
      <c r="H692" s="152" t="s">
        <v>3410</v>
      </c>
      <c r="I692" s="187" t="s">
        <v>3164</v>
      </c>
      <c r="J692" s="332" t="s">
        <v>323</v>
      </c>
      <c r="K692" s="332" t="s">
        <v>324</v>
      </c>
      <c r="L692" s="194" t="s">
        <v>3423</v>
      </c>
      <c r="M692" s="344" t="s">
        <v>7</v>
      </c>
      <c r="N692" s="203">
        <v>44021</v>
      </c>
      <c r="O692" s="203">
        <v>43983</v>
      </c>
      <c r="P692" s="203">
        <v>44286</v>
      </c>
      <c r="Q692" s="28">
        <v>35300</v>
      </c>
      <c r="R692" s="29">
        <v>0.5</v>
      </c>
      <c r="S692" s="28" t="s">
        <v>228</v>
      </c>
      <c r="T692" s="33">
        <v>17650</v>
      </c>
    </row>
    <row r="693" spans="2:20" s="61" customFormat="1" ht="157.5" customHeight="1" x14ac:dyDescent="0.2">
      <c r="B693" s="381"/>
      <c r="C693" s="382"/>
      <c r="D693" s="419"/>
      <c r="E693" s="329" t="s">
        <v>2914</v>
      </c>
      <c r="F693" s="321" t="s">
        <v>3017</v>
      </c>
      <c r="G693" s="89" t="s">
        <v>3445</v>
      </c>
      <c r="H693" s="152" t="s">
        <v>3352</v>
      </c>
      <c r="I693" s="187" t="s">
        <v>3165</v>
      </c>
      <c r="J693" s="332" t="s">
        <v>323</v>
      </c>
      <c r="K693" s="332" t="s">
        <v>324</v>
      </c>
      <c r="L693" s="194" t="s">
        <v>3424</v>
      </c>
      <c r="M693" s="344" t="s">
        <v>13</v>
      </c>
      <c r="N693" s="203">
        <v>44021</v>
      </c>
      <c r="O693" s="203">
        <v>43983</v>
      </c>
      <c r="P693" s="203">
        <v>44286</v>
      </c>
      <c r="Q693" s="28">
        <v>10899.82</v>
      </c>
      <c r="R693" s="29">
        <v>0.5</v>
      </c>
      <c r="S693" s="28" t="s">
        <v>228</v>
      </c>
      <c r="T693" s="33">
        <v>5449.91</v>
      </c>
    </row>
    <row r="694" spans="2:20" s="61" customFormat="1" ht="87.75" customHeight="1" x14ac:dyDescent="0.2">
      <c r="B694" s="381"/>
      <c r="C694" s="382"/>
      <c r="D694" s="419"/>
      <c r="E694" s="329" t="s">
        <v>2914</v>
      </c>
      <c r="F694" s="321" t="s">
        <v>3017</v>
      </c>
      <c r="G694" s="89" t="s">
        <v>3446</v>
      </c>
      <c r="H694" s="152" t="s">
        <v>3411</v>
      </c>
      <c r="I694" s="187" t="s">
        <v>3166</v>
      </c>
      <c r="J694" s="332" t="s">
        <v>323</v>
      </c>
      <c r="K694" s="332" t="s">
        <v>324</v>
      </c>
      <c r="L694" s="194" t="s">
        <v>3425</v>
      </c>
      <c r="M694" s="344" t="s">
        <v>27</v>
      </c>
      <c r="N694" s="203">
        <v>44011</v>
      </c>
      <c r="O694" s="203">
        <v>43983</v>
      </c>
      <c r="P694" s="203">
        <v>44286</v>
      </c>
      <c r="Q694" s="28">
        <v>7340.59</v>
      </c>
      <c r="R694" s="29">
        <v>0.5</v>
      </c>
      <c r="S694" s="28" t="s">
        <v>228</v>
      </c>
      <c r="T694" s="33">
        <v>3670.3</v>
      </c>
    </row>
    <row r="695" spans="2:20" s="61" customFormat="1" ht="142.5" customHeight="1" x14ac:dyDescent="0.2">
      <c r="B695" s="381"/>
      <c r="C695" s="382"/>
      <c r="D695" s="419"/>
      <c r="E695" s="329" t="s">
        <v>2914</v>
      </c>
      <c r="F695" s="321" t="s">
        <v>3017</v>
      </c>
      <c r="G695" s="89" t="s">
        <v>3447</v>
      </c>
      <c r="H695" s="152" t="s">
        <v>3782</v>
      </c>
      <c r="I695" s="187" t="s">
        <v>3167</v>
      </c>
      <c r="J695" s="332" t="s">
        <v>323</v>
      </c>
      <c r="K695" s="332" t="s">
        <v>324</v>
      </c>
      <c r="L695" s="194" t="s">
        <v>3426</v>
      </c>
      <c r="M695" s="344" t="s">
        <v>15</v>
      </c>
      <c r="N695" s="203">
        <v>44029</v>
      </c>
      <c r="O695" s="203">
        <v>43983</v>
      </c>
      <c r="P695" s="203">
        <v>44286</v>
      </c>
      <c r="Q695" s="28">
        <v>13362</v>
      </c>
      <c r="R695" s="29">
        <v>0.5</v>
      </c>
      <c r="S695" s="28" t="s">
        <v>228</v>
      </c>
      <c r="T695" s="33">
        <v>6681</v>
      </c>
    </row>
    <row r="696" spans="2:20" s="61" customFormat="1" ht="142.5" customHeight="1" x14ac:dyDescent="0.2">
      <c r="B696" s="381"/>
      <c r="C696" s="382"/>
      <c r="D696" s="419"/>
      <c r="E696" s="329" t="s">
        <v>2914</v>
      </c>
      <c r="F696" s="321" t="s">
        <v>3017</v>
      </c>
      <c r="G696" s="89" t="s">
        <v>3448</v>
      </c>
      <c r="H696" s="152" t="s">
        <v>3388</v>
      </c>
      <c r="I696" s="187" t="s">
        <v>3168</v>
      </c>
      <c r="J696" s="332" t="s">
        <v>323</v>
      </c>
      <c r="K696" s="332" t="s">
        <v>324</v>
      </c>
      <c r="L696" s="194" t="s">
        <v>3392</v>
      </c>
      <c r="M696" s="344" t="s">
        <v>13</v>
      </c>
      <c r="N696" s="203">
        <v>44011</v>
      </c>
      <c r="O696" s="203">
        <v>44027</v>
      </c>
      <c r="P696" s="203">
        <v>44286</v>
      </c>
      <c r="Q696" s="28">
        <v>19250</v>
      </c>
      <c r="R696" s="29">
        <v>0.5</v>
      </c>
      <c r="S696" s="28" t="s">
        <v>228</v>
      </c>
      <c r="T696" s="33">
        <v>9625</v>
      </c>
    </row>
    <row r="697" spans="2:20" s="61" customFormat="1" ht="142.5" customHeight="1" x14ac:dyDescent="0.2">
      <c r="B697" s="381"/>
      <c r="C697" s="382"/>
      <c r="D697" s="419"/>
      <c r="E697" s="329" t="s">
        <v>2914</v>
      </c>
      <c r="F697" s="321" t="s">
        <v>3017</v>
      </c>
      <c r="G697" s="89" t="s">
        <v>3449</v>
      </c>
      <c r="H697" s="152" t="s">
        <v>3412</v>
      </c>
      <c r="I697" s="187" t="s">
        <v>3169</v>
      </c>
      <c r="J697" s="332" t="s">
        <v>323</v>
      </c>
      <c r="K697" s="332" t="s">
        <v>324</v>
      </c>
      <c r="L697" s="194" t="s">
        <v>3783</v>
      </c>
      <c r="M697" s="344" t="s">
        <v>19</v>
      </c>
      <c r="N697" s="203">
        <v>44011</v>
      </c>
      <c r="O697" s="203">
        <v>44013</v>
      </c>
      <c r="P697" s="203">
        <v>44286</v>
      </c>
      <c r="Q697" s="28">
        <v>8741.5</v>
      </c>
      <c r="R697" s="29">
        <v>0.5</v>
      </c>
      <c r="S697" s="28" t="s">
        <v>228</v>
      </c>
      <c r="T697" s="33">
        <v>4370.75</v>
      </c>
    </row>
    <row r="698" spans="2:20" s="61" customFormat="1" ht="142.5" customHeight="1" x14ac:dyDescent="0.2">
      <c r="B698" s="381"/>
      <c r="C698" s="382"/>
      <c r="D698" s="419"/>
      <c r="E698" s="329" t="s">
        <v>2914</v>
      </c>
      <c r="F698" s="321" t="s">
        <v>3017</v>
      </c>
      <c r="G698" s="89" t="s">
        <v>1964</v>
      </c>
      <c r="H698" s="152" t="s">
        <v>3413</v>
      </c>
      <c r="I698" s="187" t="s">
        <v>3170</v>
      </c>
      <c r="J698" s="332" t="s">
        <v>323</v>
      </c>
      <c r="K698" s="332" t="s">
        <v>324</v>
      </c>
      <c r="L698" s="194" t="s">
        <v>3427</v>
      </c>
      <c r="M698" s="344" t="s">
        <v>16</v>
      </c>
      <c r="N698" s="203">
        <v>44015</v>
      </c>
      <c r="O698" s="203">
        <v>43984</v>
      </c>
      <c r="P698" s="203">
        <v>44286</v>
      </c>
      <c r="Q698" s="28">
        <v>16512</v>
      </c>
      <c r="R698" s="29">
        <v>0.5</v>
      </c>
      <c r="S698" s="28" t="s">
        <v>228</v>
      </c>
      <c r="T698" s="33">
        <v>8256</v>
      </c>
    </row>
    <row r="699" spans="2:20" s="61" customFormat="1" ht="142.5" customHeight="1" x14ac:dyDescent="0.2">
      <c r="B699" s="381"/>
      <c r="C699" s="382"/>
      <c r="D699" s="419"/>
      <c r="E699" s="329" t="s">
        <v>2914</v>
      </c>
      <c r="F699" s="321" t="s">
        <v>3017</v>
      </c>
      <c r="G699" s="89" t="s">
        <v>3450</v>
      </c>
      <c r="H699" s="152" t="s">
        <v>3785</v>
      </c>
      <c r="I699" s="187" t="s">
        <v>3171</v>
      </c>
      <c r="J699" s="332" t="s">
        <v>323</v>
      </c>
      <c r="K699" s="332" t="s">
        <v>324</v>
      </c>
      <c r="L699" s="194" t="s">
        <v>3939</v>
      </c>
      <c r="M699" s="344" t="s">
        <v>15</v>
      </c>
      <c r="N699" s="203">
        <v>44029</v>
      </c>
      <c r="O699" s="203">
        <v>43985</v>
      </c>
      <c r="P699" s="203">
        <v>44286</v>
      </c>
      <c r="Q699" s="28">
        <v>39981</v>
      </c>
      <c r="R699" s="29">
        <v>0.5</v>
      </c>
      <c r="S699" s="28" t="s">
        <v>228</v>
      </c>
      <c r="T699" s="33">
        <v>19990.5</v>
      </c>
    </row>
    <row r="700" spans="2:20" s="61" customFormat="1" ht="87.75" customHeight="1" x14ac:dyDescent="0.2">
      <c r="B700" s="381"/>
      <c r="C700" s="382"/>
      <c r="D700" s="419"/>
      <c r="E700" s="329" t="s">
        <v>2914</v>
      </c>
      <c r="F700" s="321" t="s">
        <v>3017</v>
      </c>
      <c r="G700" s="89" t="s">
        <v>3451</v>
      </c>
      <c r="H700" s="152" t="s">
        <v>3784</v>
      </c>
      <c r="I700" s="187" t="s">
        <v>3172</v>
      </c>
      <c r="J700" s="332" t="s">
        <v>323</v>
      </c>
      <c r="K700" s="332" t="s">
        <v>324</v>
      </c>
      <c r="L700" s="194" t="s">
        <v>3428</v>
      </c>
      <c r="M700" s="344" t="s">
        <v>22</v>
      </c>
      <c r="N700" s="203">
        <v>44011</v>
      </c>
      <c r="O700" s="203">
        <v>43997</v>
      </c>
      <c r="P700" s="203">
        <v>44286</v>
      </c>
      <c r="Q700" s="28">
        <v>5590</v>
      </c>
      <c r="R700" s="29">
        <v>0.5</v>
      </c>
      <c r="S700" s="28" t="s">
        <v>228</v>
      </c>
      <c r="T700" s="33">
        <v>2795</v>
      </c>
    </row>
    <row r="701" spans="2:20" s="61" customFormat="1" ht="122.25" customHeight="1" x14ac:dyDescent="0.2">
      <c r="B701" s="381"/>
      <c r="C701" s="382"/>
      <c r="D701" s="419"/>
      <c r="E701" s="329" t="s">
        <v>2914</v>
      </c>
      <c r="F701" s="321" t="s">
        <v>3017</v>
      </c>
      <c r="G701" s="89" t="s">
        <v>3452</v>
      </c>
      <c r="H701" s="152" t="s">
        <v>3414</v>
      </c>
      <c r="I701" s="187" t="s">
        <v>3173</v>
      </c>
      <c r="J701" s="332" t="s">
        <v>323</v>
      </c>
      <c r="K701" s="332" t="s">
        <v>324</v>
      </c>
      <c r="L701" s="194" t="s">
        <v>3429</v>
      </c>
      <c r="M701" s="344" t="s">
        <v>29</v>
      </c>
      <c r="N701" s="203">
        <v>44015</v>
      </c>
      <c r="O701" s="203">
        <v>43985</v>
      </c>
      <c r="P701" s="203">
        <v>44286</v>
      </c>
      <c r="Q701" s="28">
        <v>8512</v>
      </c>
      <c r="R701" s="29">
        <v>0.5</v>
      </c>
      <c r="S701" s="28" t="s">
        <v>228</v>
      </c>
      <c r="T701" s="33">
        <v>4256</v>
      </c>
    </row>
    <row r="702" spans="2:20" s="61" customFormat="1" ht="87.75" customHeight="1" x14ac:dyDescent="0.2">
      <c r="B702" s="381"/>
      <c r="C702" s="382"/>
      <c r="D702" s="419"/>
      <c r="E702" s="329" t="s">
        <v>2914</v>
      </c>
      <c r="F702" s="321" t="s">
        <v>3017</v>
      </c>
      <c r="G702" s="89" t="s">
        <v>2076</v>
      </c>
      <c r="H702" s="152" t="s">
        <v>3415</v>
      </c>
      <c r="I702" s="187" t="s">
        <v>3174</v>
      </c>
      <c r="J702" s="332" t="s">
        <v>323</v>
      </c>
      <c r="K702" s="332" t="s">
        <v>324</v>
      </c>
      <c r="L702" s="194" t="s">
        <v>3430</v>
      </c>
      <c r="M702" s="344" t="s">
        <v>3944</v>
      </c>
      <c r="N702" s="203">
        <v>44011</v>
      </c>
      <c r="O702" s="203">
        <v>43986</v>
      </c>
      <c r="P702" s="203">
        <v>44286</v>
      </c>
      <c r="Q702" s="28">
        <v>8422.08</v>
      </c>
      <c r="R702" s="29">
        <v>0.5</v>
      </c>
      <c r="S702" s="28" t="s">
        <v>228</v>
      </c>
      <c r="T702" s="33">
        <v>4211.04</v>
      </c>
    </row>
    <row r="703" spans="2:20" s="61" customFormat="1" ht="87.75" customHeight="1" x14ac:dyDescent="0.2">
      <c r="B703" s="381"/>
      <c r="C703" s="382"/>
      <c r="D703" s="419"/>
      <c r="E703" s="329" t="s">
        <v>2914</v>
      </c>
      <c r="F703" s="321" t="s">
        <v>3017</v>
      </c>
      <c r="G703" s="89" t="s">
        <v>3453</v>
      </c>
      <c r="H703" s="152" t="s">
        <v>3416</v>
      </c>
      <c r="I703" s="187" t="s">
        <v>3175</v>
      </c>
      <c r="J703" s="332" t="s">
        <v>323</v>
      </c>
      <c r="K703" s="332" t="s">
        <v>324</v>
      </c>
      <c r="L703" s="194" t="s">
        <v>3431</v>
      </c>
      <c r="M703" s="344" t="s">
        <v>19</v>
      </c>
      <c r="N703" s="203">
        <v>44015</v>
      </c>
      <c r="O703" s="203">
        <v>43984</v>
      </c>
      <c r="P703" s="203">
        <v>44196</v>
      </c>
      <c r="Q703" s="28">
        <v>9000</v>
      </c>
      <c r="R703" s="29">
        <v>0.5</v>
      </c>
      <c r="S703" s="28" t="s">
        <v>228</v>
      </c>
      <c r="T703" s="33">
        <v>4500</v>
      </c>
    </row>
    <row r="704" spans="2:20" s="61" customFormat="1" ht="117" customHeight="1" x14ac:dyDescent="0.2">
      <c r="B704" s="381"/>
      <c r="C704" s="382"/>
      <c r="D704" s="419"/>
      <c r="E704" s="329" t="s">
        <v>2914</v>
      </c>
      <c r="F704" s="321" t="s">
        <v>3017</v>
      </c>
      <c r="G704" s="89" t="s">
        <v>3454</v>
      </c>
      <c r="H704" s="152" t="s">
        <v>3376</v>
      </c>
      <c r="I704" s="187" t="s">
        <v>3176</v>
      </c>
      <c r="J704" s="332" t="s">
        <v>323</v>
      </c>
      <c r="K704" s="332" t="s">
        <v>324</v>
      </c>
      <c r="L704" s="194" t="s">
        <v>3432</v>
      </c>
      <c r="M704" s="344" t="s">
        <v>16</v>
      </c>
      <c r="N704" s="203">
        <v>44015</v>
      </c>
      <c r="O704" s="203">
        <v>44013</v>
      </c>
      <c r="P704" s="203">
        <v>44286</v>
      </c>
      <c r="Q704" s="28">
        <v>16721.79</v>
      </c>
      <c r="R704" s="29">
        <v>0.5</v>
      </c>
      <c r="S704" s="28" t="s">
        <v>228</v>
      </c>
      <c r="T704" s="33">
        <v>8360.9</v>
      </c>
    </row>
    <row r="705" spans="2:20" s="61" customFormat="1" ht="120.75" customHeight="1" x14ac:dyDescent="0.2">
      <c r="B705" s="381"/>
      <c r="C705" s="382"/>
      <c r="D705" s="419"/>
      <c r="E705" s="329" t="s">
        <v>2914</v>
      </c>
      <c r="F705" s="321" t="s">
        <v>3017</v>
      </c>
      <c r="G705" s="89" t="s">
        <v>3455</v>
      </c>
      <c r="H705" s="152" t="s">
        <v>3786</v>
      </c>
      <c r="I705" s="187" t="s">
        <v>3177</v>
      </c>
      <c r="J705" s="332" t="s">
        <v>323</v>
      </c>
      <c r="K705" s="332" t="s">
        <v>324</v>
      </c>
      <c r="L705" s="194" t="s">
        <v>3788</v>
      </c>
      <c r="M705" s="344" t="s">
        <v>22</v>
      </c>
      <c r="N705" s="203">
        <v>44011</v>
      </c>
      <c r="O705" s="203">
        <v>43997</v>
      </c>
      <c r="P705" s="203">
        <v>44286</v>
      </c>
      <c r="Q705" s="28">
        <v>40000</v>
      </c>
      <c r="R705" s="29">
        <v>0.5</v>
      </c>
      <c r="S705" s="28" t="s">
        <v>228</v>
      </c>
      <c r="T705" s="33">
        <v>20000</v>
      </c>
    </row>
    <row r="706" spans="2:20" s="61" customFormat="1" ht="138.75" customHeight="1" x14ac:dyDescent="0.2">
      <c r="B706" s="381"/>
      <c r="C706" s="382"/>
      <c r="D706" s="419"/>
      <c r="E706" s="329" t="s">
        <v>2914</v>
      </c>
      <c r="F706" s="321" t="s">
        <v>3017</v>
      </c>
      <c r="G706" s="89" t="s">
        <v>3456</v>
      </c>
      <c r="H706" s="152" t="s">
        <v>3417</v>
      </c>
      <c r="I706" s="187" t="s">
        <v>3178</v>
      </c>
      <c r="J706" s="332" t="s">
        <v>323</v>
      </c>
      <c r="K706" s="332" t="s">
        <v>324</v>
      </c>
      <c r="L706" s="194" t="s">
        <v>3433</v>
      </c>
      <c r="M706" s="344" t="s">
        <v>13</v>
      </c>
      <c r="N706" s="203">
        <v>44011</v>
      </c>
      <c r="O706" s="203">
        <v>44027</v>
      </c>
      <c r="P706" s="203">
        <v>44286</v>
      </c>
      <c r="Q706" s="28">
        <v>22563.7</v>
      </c>
      <c r="R706" s="29">
        <v>0.5</v>
      </c>
      <c r="S706" s="28" t="s">
        <v>228</v>
      </c>
      <c r="T706" s="33">
        <v>11281.85</v>
      </c>
    </row>
    <row r="707" spans="2:20" s="61" customFormat="1" ht="150" customHeight="1" x14ac:dyDescent="0.2">
      <c r="B707" s="381"/>
      <c r="C707" s="382"/>
      <c r="D707" s="419"/>
      <c r="E707" s="329" t="s">
        <v>2914</v>
      </c>
      <c r="F707" s="321" t="s">
        <v>3017</v>
      </c>
      <c r="G707" s="89" t="s">
        <v>3457</v>
      </c>
      <c r="H707" s="152" t="s">
        <v>3787</v>
      </c>
      <c r="I707" s="187" t="s">
        <v>3179</v>
      </c>
      <c r="J707" s="332" t="s">
        <v>323</v>
      </c>
      <c r="K707" s="332" t="s">
        <v>324</v>
      </c>
      <c r="L707" s="194" t="s">
        <v>3789</v>
      </c>
      <c r="M707" s="344" t="s">
        <v>22</v>
      </c>
      <c r="N707" s="203">
        <v>44015</v>
      </c>
      <c r="O707" s="203">
        <v>43987</v>
      </c>
      <c r="P707" s="203">
        <v>44286</v>
      </c>
      <c r="Q707" s="28">
        <v>39459.910000000003</v>
      </c>
      <c r="R707" s="29">
        <v>0.5</v>
      </c>
      <c r="S707" s="28" t="s">
        <v>228</v>
      </c>
      <c r="T707" s="33">
        <v>19729.96</v>
      </c>
    </row>
    <row r="708" spans="2:20" s="61" customFormat="1" ht="114.75" customHeight="1" x14ac:dyDescent="0.2">
      <c r="B708" s="381"/>
      <c r="C708" s="382"/>
      <c r="D708" s="419"/>
      <c r="E708" s="329" t="s">
        <v>2914</v>
      </c>
      <c r="F708" s="321" t="s">
        <v>3017</v>
      </c>
      <c r="G708" s="89" t="s">
        <v>3458</v>
      </c>
      <c r="H708" s="152" t="s">
        <v>3075</v>
      </c>
      <c r="I708" s="187" t="s">
        <v>3012</v>
      </c>
      <c r="J708" s="332" t="s">
        <v>323</v>
      </c>
      <c r="K708" s="332" t="s">
        <v>324</v>
      </c>
      <c r="L708" s="194" t="s">
        <v>3113</v>
      </c>
      <c r="M708" s="344" t="s">
        <v>3737</v>
      </c>
      <c r="N708" s="203">
        <v>44008</v>
      </c>
      <c r="O708" s="203">
        <v>44013</v>
      </c>
      <c r="P708" s="203">
        <v>44285</v>
      </c>
      <c r="Q708" s="28">
        <v>21872.05</v>
      </c>
      <c r="R708" s="29">
        <v>0.5</v>
      </c>
      <c r="S708" s="28" t="s">
        <v>228</v>
      </c>
      <c r="T708" s="33">
        <v>10936.03</v>
      </c>
    </row>
    <row r="709" spans="2:20" s="61" customFormat="1" ht="168" customHeight="1" x14ac:dyDescent="0.2">
      <c r="B709" s="381"/>
      <c r="C709" s="382"/>
      <c r="D709" s="419"/>
      <c r="E709" s="329" t="s">
        <v>2914</v>
      </c>
      <c r="F709" s="321" t="s">
        <v>3017</v>
      </c>
      <c r="G709" s="89" t="s">
        <v>3459</v>
      </c>
      <c r="H709" s="152" t="s">
        <v>3076</v>
      </c>
      <c r="I709" s="187" t="s">
        <v>3013</v>
      </c>
      <c r="J709" s="332" t="s">
        <v>323</v>
      </c>
      <c r="K709" s="332" t="s">
        <v>324</v>
      </c>
      <c r="L709" s="194" t="s">
        <v>3114</v>
      </c>
      <c r="M709" s="344" t="s">
        <v>3738</v>
      </c>
      <c r="N709" s="203">
        <v>44008</v>
      </c>
      <c r="O709" s="203">
        <v>43987</v>
      </c>
      <c r="P709" s="203">
        <v>44285</v>
      </c>
      <c r="Q709" s="28">
        <v>11050</v>
      </c>
      <c r="R709" s="29">
        <v>0.5</v>
      </c>
      <c r="S709" s="28" t="s">
        <v>228</v>
      </c>
      <c r="T709" s="33">
        <v>5525</v>
      </c>
    </row>
    <row r="710" spans="2:20" s="61" customFormat="1" ht="168" customHeight="1" x14ac:dyDescent="0.2">
      <c r="B710" s="381"/>
      <c r="C710" s="382"/>
      <c r="D710" s="419"/>
      <c r="E710" s="329" t="s">
        <v>2914</v>
      </c>
      <c r="F710" s="321" t="s">
        <v>3017</v>
      </c>
      <c r="G710" s="89" t="s">
        <v>3790</v>
      </c>
      <c r="H710" s="152" t="s">
        <v>3513</v>
      </c>
      <c r="I710" s="187" t="s">
        <v>3180</v>
      </c>
      <c r="J710" s="332" t="s">
        <v>323</v>
      </c>
      <c r="K710" s="332" t="s">
        <v>324</v>
      </c>
      <c r="L710" s="194" t="s">
        <v>3791</v>
      </c>
      <c r="M710" s="344" t="s">
        <v>7</v>
      </c>
      <c r="N710" s="203">
        <v>44015</v>
      </c>
      <c r="O710" s="203">
        <v>43988</v>
      </c>
      <c r="P710" s="203">
        <v>44286</v>
      </c>
      <c r="Q710" s="28">
        <v>25178.83</v>
      </c>
      <c r="R710" s="29">
        <v>0.5</v>
      </c>
      <c r="S710" s="28" t="s">
        <v>228</v>
      </c>
      <c r="T710" s="33">
        <v>12589.42</v>
      </c>
    </row>
    <row r="711" spans="2:20" s="61" customFormat="1" ht="168" customHeight="1" x14ac:dyDescent="0.2">
      <c r="B711" s="381"/>
      <c r="C711" s="382"/>
      <c r="D711" s="419"/>
      <c r="E711" s="329" t="s">
        <v>2914</v>
      </c>
      <c r="F711" s="321" t="s">
        <v>3017</v>
      </c>
      <c r="G711" s="89" t="s">
        <v>1095</v>
      </c>
      <c r="H711" s="152" t="s">
        <v>3514</v>
      </c>
      <c r="I711" s="187" t="s">
        <v>3181</v>
      </c>
      <c r="J711" s="332" t="s">
        <v>323</v>
      </c>
      <c r="K711" s="332" t="s">
        <v>324</v>
      </c>
      <c r="L711" s="194" t="s">
        <v>3515</v>
      </c>
      <c r="M711" s="344" t="s">
        <v>1</v>
      </c>
      <c r="N711" s="203">
        <v>44015</v>
      </c>
      <c r="O711" s="203">
        <v>44013</v>
      </c>
      <c r="P711" s="203">
        <v>44286</v>
      </c>
      <c r="Q711" s="28">
        <v>36451</v>
      </c>
      <c r="R711" s="29">
        <v>0.5</v>
      </c>
      <c r="S711" s="28" t="s">
        <v>228</v>
      </c>
      <c r="T711" s="33">
        <v>18225.5</v>
      </c>
    </row>
    <row r="712" spans="2:20" s="61" customFormat="1" ht="168" customHeight="1" x14ac:dyDescent="0.2">
      <c r="B712" s="381"/>
      <c r="C712" s="382"/>
      <c r="D712" s="419"/>
      <c r="E712" s="329" t="s">
        <v>2914</v>
      </c>
      <c r="F712" s="321" t="s">
        <v>3017</v>
      </c>
      <c r="G712" s="89" t="s">
        <v>3460</v>
      </c>
      <c r="H712" s="152" t="s">
        <v>3077</v>
      </c>
      <c r="I712" s="187" t="s">
        <v>3014</v>
      </c>
      <c r="J712" s="332" t="s">
        <v>323</v>
      </c>
      <c r="K712" s="332" t="s">
        <v>324</v>
      </c>
      <c r="L712" s="194" t="s">
        <v>3115</v>
      </c>
      <c r="M712" s="344" t="s">
        <v>19</v>
      </c>
      <c r="N712" s="203">
        <v>44008</v>
      </c>
      <c r="O712" s="203">
        <v>43990</v>
      </c>
      <c r="P712" s="203">
        <v>44195</v>
      </c>
      <c r="Q712" s="28">
        <v>5500</v>
      </c>
      <c r="R712" s="29">
        <v>0.5</v>
      </c>
      <c r="S712" s="28" t="s">
        <v>228</v>
      </c>
      <c r="T712" s="33">
        <v>2750</v>
      </c>
    </row>
    <row r="713" spans="2:20" s="61" customFormat="1" ht="87.75" customHeight="1" x14ac:dyDescent="0.2">
      <c r="B713" s="381"/>
      <c r="C713" s="382"/>
      <c r="D713" s="419"/>
      <c r="E713" s="329" t="s">
        <v>2914</v>
      </c>
      <c r="F713" s="321" t="s">
        <v>3017</v>
      </c>
      <c r="G713" s="89" t="s">
        <v>3524</v>
      </c>
      <c r="H713" s="152" t="s">
        <v>3792</v>
      </c>
      <c r="I713" s="219" t="s">
        <v>3182</v>
      </c>
      <c r="J713" s="332" t="s">
        <v>323</v>
      </c>
      <c r="K713" s="332" t="s">
        <v>324</v>
      </c>
      <c r="L713" s="194" t="s">
        <v>3519</v>
      </c>
      <c r="M713" s="344" t="s">
        <v>22</v>
      </c>
      <c r="N713" s="203">
        <v>44036</v>
      </c>
      <c r="O713" s="203">
        <v>43990</v>
      </c>
      <c r="P713" s="203">
        <v>44196</v>
      </c>
      <c r="Q713" s="28">
        <v>20058.5</v>
      </c>
      <c r="R713" s="29">
        <v>0.5</v>
      </c>
      <c r="S713" s="28" t="s">
        <v>228</v>
      </c>
      <c r="T713" s="33">
        <v>10029.25</v>
      </c>
    </row>
    <row r="714" spans="2:20" s="61" customFormat="1" ht="171" customHeight="1" x14ac:dyDescent="0.2">
      <c r="B714" s="381"/>
      <c r="C714" s="382"/>
      <c r="D714" s="419"/>
      <c r="E714" s="329" t="s">
        <v>2914</v>
      </c>
      <c r="F714" s="321" t="s">
        <v>3017</v>
      </c>
      <c r="G714" s="89" t="s">
        <v>3525</v>
      </c>
      <c r="H714" s="152" t="s">
        <v>3516</v>
      </c>
      <c r="I714" s="219" t="s">
        <v>3183</v>
      </c>
      <c r="J714" s="332" t="s">
        <v>323</v>
      </c>
      <c r="K714" s="332" t="s">
        <v>324</v>
      </c>
      <c r="L714" s="194" t="s">
        <v>3520</v>
      </c>
      <c r="M714" s="344" t="s">
        <v>22</v>
      </c>
      <c r="N714" s="203">
        <v>44021</v>
      </c>
      <c r="O714" s="203">
        <v>43990</v>
      </c>
      <c r="P714" s="203">
        <v>44286</v>
      </c>
      <c r="Q714" s="28">
        <v>7767.5</v>
      </c>
      <c r="R714" s="29">
        <v>0.5</v>
      </c>
      <c r="S714" s="28" t="s">
        <v>228</v>
      </c>
      <c r="T714" s="33">
        <v>3883.75</v>
      </c>
    </row>
    <row r="715" spans="2:20" s="61" customFormat="1" ht="135" customHeight="1" x14ac:dyDescent="0.2">
      <c r="B715" s="381"/>
      <c r="C715" s="382"/>
      <c r="D715" s="419"/>
      <c r="E715" s="329" t="s">
        <v>2914</v>
      </c>
      <c r="F715" s="321" t="s">
        <v>3017</v>
      </c>
      <c r="G715" s="89" t="s">
        <v>3526</v>
      </c>
      <c r="H715" s="152" t="s">
        <v>3793</v>
      </c>
      <c r="I715" s="219" t="s">
        <v>3184</v>
      </c>
      <c r="J715" s="332" t="s">
        <v>323</v>
      </c>
      <c r="K715" s="332" t="s">
        <v>324</v>
      </c>
      <c r="L715" s="194" t="s">
        <v>3521</v>
      </c>
      <c r="M715" s="344" t="s">
        <v>22</v>
      </c>
      <c r="N715" s="203">
        <v>44021</v>
      </c>
      <c r="O715" s="203">
        <v>43992</v>
      </c>
      <c r="P715" s="203">
        <v>44286</v>
      </c>
      <c r="Q715" s="28">
        <v>7759.16</v>
      </c>
      <c r="R715" s="29">
        <v>0.5</v>
      </c>
      <c r="S715" s="28" t="s">
        <v>228</v>
      </c>
      <c r="T715" s="33">
        <v>3879.58</v>
      </c>
    </row>
    <row r="716" spans="2:20" s="61" customFormat="1" ht="87.75" customHeight="1" x14ac:dyDescent="0.2">
      <c r="B716" s="381"/>
      <c r="C716" s="382"/>
      <c r="D716" s="419"/>
      <c r="E716" s="329" t="s">
        <v>2914</v>
      </c>
      <c r="F716" s="321" t="s">
        <v>3017</v>
      </c>
      <c r="G716" s="89" t="s">
        <v>3527</v>
      </c>
      <c r="H716" s="152" t="s">
        <v>3517</v>
      </c>
      <c r="I716" s="219" t="s">
        <v>3185</v>
      </c>
      <c r="J716" s="332" t="s">
        <v>323</v>
      </c>
      <c r="K716" s="332" t="s">
        <v>324</v>
      </c>
      <c r="L716" s="194" t="s">
        <v>3522</v>
      </c>
      <c r="M716" s="344" t="s">
        <v>1</v>
      </c>
      <c r="N716" s="203">
        <v>44021</v>
      </c>
      <c r="O716" s="203">
        <v>43997</v>
      </c>
      <c r="P716" s="203">
        <v>44286</v>
      </c>
      <c r="Q716" s="28">
        <v>12750</v>
      </c>
      <c r="R716" s="29">
        <v>0.5</v>
      </c>
      <c r="S716" s="28" t="s">
        <v>228</v>
      </c>
      <c r="T716" s="33">
        <v>6375</v>
      </c>
    </row>
    <row r="717" spans="2:20" s="61" customFormat="1" ht="159" customHeight="1" x14ac:dyDescent="0.2">
      <c r="B717" s="381"/>
      <c r="C717" s="382"/>
      <c r="D717" s="419"/>
      <c r="E717" s="329" t="s">
        <v>2914</v>
      </c>
      <c r="F717" s="321" t="s">
        <v>3017</v>
      </c>
      <c r="G717" s="89" t="s">
        <v>3528</v>
      </c>
      <c r="H717" s="152" t="s">
        <v>3518</v>
      </c>
      <c r="I717" s="219" t="s">
        <v>3186</v>
      </c>
      <c r="J717" s="332" t="s">
        <v>323</v>
      </c>
      <c r="K717" s="332" t="s">
        <v>324</v>
      </c>
      <c r="L717" s="194" t="s">
        <v>3523</v>
      </c>
      <c r="M717" s="344" t="s">
        <v>1</v>
      </c>
      <c r="N717" s="203">
        <v>44036</v>
      </c>
      <c r="O717" s="203">
        <v>44004</v>
      </c>
      <c r="P717" s="203">
        <v>44286</v>
      </c>
      <c r="Q717" s="28">
        <v>23341.11</v>
      </c>
      <c r="R717" s="29">
        <v>0.5</v>
      </c>
      <c r="S717" s="28" t="s">
        <v>228</v>
      </c>
      <c r="T717" s="33">
        <v>11670.56</v>
      </c>
    </row>
    <row r="718" spans="2:20" s="61" customFormat="1" ht="159" customHeight="1" x14ac:dyDescent="0.2">
      <c r="B718" s="381"/>
      <c r="C718" s="382"/>
      <c r="D718" s="419"/>
      <c r="E718" s="329" t="s">
        <v>2914</v>
      </c>
      <c r="F718" s="321" t="s">
        <v>3017</v>
      </c>
      <c r="G718" s="89" t="s">
        <v>3529</v>
      </c>
      <c r="H718" s="152" t="s">
        <v>3794</v>
      </c>
      <c r="I718" s="219" t="s">
        <v>3187</v>
      </c>
      <c r="J718" s="332" t="s">
        <v>323</v>
      </c>
      <c r="K718" s="332" t="s">
        <v>324</v>
      </c>
      <c r="L718" s="194" t="s">
        <v>3795</v>
      </c>
      <c r="M718" s="344" t="s">
        <v>1153</v>
      </c>
      <c r="N718" s="203">
        <v>44029</v>
      </c>
      <c r="O718" s="203">
        <v>43992</v>
      </c>
      <c r="P718" s="203">
        <v>44286</v>
      </c>
      <c r="Q718" s="28">
        <v>39960</v>
      </c>
      <c r="R718" s="29">
        <v>0.5</v>
      </c>
      <c r="S718" s="28" t="s">
        <v>228</v>
      </c>
      <c r="T718" s="33">
        <v>19980</v>
      </c>
    </row>
    <row r="719" spans="2:20" s="61" customFormat="1" ht="159" customHeight="1" x14ac:dyDescent="0.2">
      <c r="B719" s="381"/>
      <c r="C719" s="382"/>
      <c r="D719" s="419"/>
      <c r="E719" s="329" t="s">
        <v>2914</v>
      </c>
      <c r="F719" s="321" t="s">
        <v>3017</v>
      </c>
      <c r="G719" s="89" t="s">
        <v>3461</v>
      </c>
      <c r="H719" s="152" t="s">
        <v>3462</v>
      </c>
      <c r="I719" s="187" t="s">
        <v>3015</v>
      </c>
      <c r="J719" s="332" t="s">
        <v>323</v>
      </c>
      <c r="K719" s="332" t="s">
        <v>324</v>
      </c>
      <c r="L719" s="194" t="s">
        <v>3796</v>
      </c>
      <c r="M719" s="344" t="s">
        <v>22</v>
      </c>
      <c r="N719" s="203">
        <v>44008</v>
      </c>
      <c r="O719" s="203">
        <v>43997</v>
      </c>
      <c r="P719" s="203">
        <v>44285</v>
      </c>
      <c r="Q719" s="28">
        <v>39970</v>
      </c>
      <c r="R719" s="29">
        <v>0.5</v>
      </c>
      <c r="S719" s="28" t="s">
        <v>228</v>
      </c>
      <c r="T719" s="33">
        <v>19985</v>
      </c>
    </row>
    <row r="720" spans="2:20" s="61" customFormat="1" ht="159" customHeight="1" x14ac:dyDescent="0.2">
      <c r="B720" s="381"/>
      <c r="C720" s="382"/>
      <c r="D720" s="419"/>
      <c r="E720" s="315" t="s">
        <v>2914</v>
      </c>
      <c r="F720" s="126" t="s">
        <v>3017</v>
      </c>
      <c r="G720" s="90" t="s">
        <v>3542</v>
      </c>
      <c r="H720" s="218" t="s">
        <v>3530</v>
      </c>
      <c r="I720" s="219" t="s">
        <v>3188</v>
      </c>
      <c r="J720" s="339" t="s">
        <v>323</v>
      </c>
      <c r="K720" s="339" t="s">
        <v>324</v>
      </c>
      <c r="L720" s="220" t="s">
        <v>3523</v>
      </c>
      <c r="M720" s="343" t="s">
        <v>1</v>
      </c>
      <c r="N720" s="204">
        <v>44036</v>
      </c>
      <c r="O720" s="204">
        <v>44004</v>
      </c>
      <c r="P720" s="204">
        <v>44286</v>
      </c>
      <c r="Q720" s="40">
        <v>35930.93</v>
      </c>
      <c r="R720" s="41">
        <v>0.5</v>
      </c>
      <c r="S720" s="40" t="s">
        <v>228</v>
      </c>
      <c r="T720" s="221">
        <v>17965.47</v>
      </c>
    </row>
    <row r="721" spans="2:20" s="61" customFormat="1" ht="159" customHeight="1" x14ac:dyDescent="0.2">
      <c r="B721" s="381"/>
      <c r="C721" s="382"/>
      <c r="D721" s="419"/>
      <c r="E721" s="315" t="s">
        <v>2914</v>
      </c>
      <c r="F721" s="126" t="s">
        <v>3017</v>
      </c>
      <c r="G721" s="90" t="s">
        <v>3543</v>
      </c>
      <c r="H721" s="218" t="s">
        <v>3376</v>
      </c>
      <c r="I721" s="219" t="s">
        <v>3189</v>
      </c>
      <c r="J721" s="339" t="s">
        <v>323</v>
      </c>
      <c r="K721" s="339" t="s">
        <v>324</v>
      </c>
      <c r="L721" s="220" t="s">
        <v>3940</v>
      </c>
      <c r="M721" s="343" t="s">
        <v>3739</v>
      </c>
      <c r="N721" s="204">
        <v>44015</v>
      </c>
      <c r="O721" s="204">
        <v>43997</v>
      </c>
      <c r="P721" s="204">
        <v>44286</v>
      </c>
      <c r="Q721" s="40">
        <v>23275</v>
      </c>
      <c r="R721" s="41">
        <v>0.5</v>
      </c>
      <c r="S721" s="40" t="s">
        <v>228</v>
      </c>
      <c r="T721" s="221">
        <v>11637.5</v>
      </c>
    </row>
    <row r="722" spans="2:20" s="61" customFormat="1" ht="159" customHeight="1" x14ac:dyDescent="0.2">
      <c r="B722" s="381"/>
      <c r="C722" s="382"/>
      <c r="D722" s="419"/>
      <c r="E722" s="315" t="s">
        <v>2914</v>
      </c>
      <c r="F722" s="126" t="s">
        <v>3017</v>
      </c>
      <c r="G722" s="90" t="s">
        <v>3544</v>
      </c>
      <c r="H722" s="218" t="s">
        <v>3775</v>
      </c>
      <c r="I722" s="219" t="s">
        <v>3190</v>
      </c>
      <c r="J722" s="339" t="s">
        <v>323</v>
      </c>
      <c r="K722" s="339" t="s">
        <v>324</v>
      </c>
      <c r="L722" s="220" t="s">
        <v>3535</v>
      </c>
      <c r="M722" s="343" t="s">
        <v>7</v>
      </c>
      <c r="N722" s="204">
        <v>44011</v>
      </c>
      <c r="O722" s="204">
        <v>44003</v>
      </c>
      <c r="P722" s="204">
        <v>44286</v>
      </c>
      <c r="Q722" s="40">
        <v>5778.3</v>
      </c>
      <c r="R722" s="41">
        <v>0.5</v>
      </c>
      <c r="S722" s="40" t="s">
        <v>228</v>
      </c>
      <c r="T722" s="221">
        <v>2889.15</v>
      </c>
    </row>
    <row r="723" spans="2:20" s="61" customFormat="1" ht="159" customHeight="1" x14ac:dyDescent="0.2">
      <c r="B723" s="381"/>
      <c r="C723" s="382"/>
      <c r="D723" s="419"/>
      <c r="E723" s="315" t="s">
        <v>2914</v>
      </c>
      <c r="F723" s="126" t="s">
        <v>3017</v>
      </c>
      <c r="G723" s="90" t="s">
        <v>3545</v>
      </c>
      <c r="H723" s="218" t="s">
        <v>3797</v>
      </c>
      <c r="I723" s="219" t="s">
        <v>3191</v>
      </c>
      <c r="J723" s="339" t="s">
        <v>323</v>
      </c>
      <c r="K723" s="339" t="s">
        <v>324</v>
      </c>
      <c r="L723" s="220" t="s">
        <v>3798</v>
      </c>
      <c r="M723" s="343" t="s">
        <v>29</v>
      </c>
      <c r="N723" s="204">
        <v>44015</v>
      </c>
      <c r="O723" s="204">
        <v>43997</v>
      </c>
      <c r="P723" s="204">
        <v>44286</v>
      </c>
      <c r="Q723" s="40">
        <v>39766</v>
      </c>
      <c r="R723" s="41">
        <v>0.5</v>
      </c>
      <c r="S723" s="40" t="s">
        <v>228</v>
      </c>
      <c r="T723" s="221">
        <v>19883</v>
      </c>
    </row>
    <row r="724" spans="2:20" s="61" customFormat="1" ht="87.75" customHeight="1" x14ac:dyDescent="0.2">
      <c r="B724" s="381"/>
      <c r="C724" s="382"/>
      <c r="D724" s="419"/>
      <c r="E724" s="315" t="s">
        <v>2914</v>
      </c>
      <c r="F724" s="126" t="s">
        <v>3017</v>
      </c>
      <c r="G724" s="90" t="s">
        <v>3546</v>
      </c>
      <c r="H724" s="218" t="s">
        <v>3531</v>
      </c>
      <c r="I724" s="219" t="s">
        <v>3192</v>
      </c>
      <c r="J724" s="339" t="s">
        <v>323</v>
      </c>
      <c r="K724" s="339" t="s">
        <v>324</v>
      </c>
      <c r="L724" s="220" t="s">
        <v>3536</v>
      </c>
      <c r="M724" s="343" t="s">
        <v>3943</v>
      </c>
      <c r="N724" s="204">
        <v>44015</v>
      </c>
      <c r="O724" s="204">
        <v>44013</v>
      </c>
      <c r="P724" s="204">
        <v>44286</v>
      </c>
      <c r="Q724" s="40">
        <v>15768.18</v>
      </c>
      <c r="R724" s="41">
        <v>0.5</v>
      </c>
      <c r="S724" s="40" t="s">
        <v>228</v>
      </c>
      <c r="T724" s="221">
        <v>7884.09</v>
      </c>
    </row>
    <row r="725" spans="2:20" s="61" customFormat="1" ht="163.5" customHeight="1" x14ac:dyDescent="0.2">
      <c r="B725" s="381"/>
      <c r="C725" s="382"/>
      <c r="D725" s="419"/>
      <c r="E725" s="315" t="s">
        <v>2914</v>
      </c>
      <c r="F725" s="126" t="s">
        <v>3017</v>
      </c>
      <c r="G725" s="90" t="s">
        <v>3547</v>
      </c>
      <c r="H725" s="218" t="s">
        <v>3532</v>
      </c>
      <c r="I725" s="219" t="s">
        <v>3193</v>
      </c>
      <c r="J725" s="339" t="s">
        <v>323</v>
      </c>
      <c r="K725" s="339" t="s">
        <v>324</v>
      </c>
      <c r="L725" s="220" t="s">
        <v>3537</v>
      </c>
      <c r="M725" s="343" t="s">
        <v>1</v>
      </c>
      <c r="N725" s="204">
        <v>44029</v>
      </c>
      <c r="O725" s="204">
        <v>43997</v>
      </c>
      <c r="P725" s="204">
        <v>44286</v>
      </c>
      <c r="Q725" s="40">
        <v>9167</v>
      </c>
      <c r="R725" s="41">
        <v>0.5</v>
      </c>
      <c r="S725" s="40" t="s">
        <v>228</v>
      </c>
      <c r="T725" s="221">
        <v>4583.5</v>
      </c>
    </row>
    <row r="726" spans="2:20" s="61" customFormat="1" ht="163.5" customHeight="1" x14ac:dyDescent="0.2">
      <c r="B726" s="381"/>
      <c r="C726" s="382"/>
      <c r="D726" s="419"/>
      <c r="E726" s="315" t="s">
        <v>2914</v>
      </c>
      <c r="F726" s="126" t="s">
        <v>3017</v>
      </c>
      <c r="G726" s="90" t="s">
        <v>3548</v>
      </c>
      <c r="H726" s="218" t="s">
        <v>3533</v>
      </c>
      <c r="I726" s="219" t="s">
        <v>3194</v>
      </c>
      <c r="J726" s="339" t="s">
        <v>323</v>
      </c>
      <c r="K726" s="339" t="s">
        <v>324</v>
      </c>
      <c r="L726" s="220" t="s">
        <v>3538</v>
      </c>
      <c r="M726" s="343" t="s">
        <v>29</v>
      </c>
      <c r="N726" s="204">
        <v>44011</v>
      </c>
      <c r="O726" s="204">
        <v>44013</v>
      </c>
      <c r="P726" s="204">
        <v>44286</v>
      </c>
      <c r="Q726" s="40">
        <v>21802.61</v>
      </c>
      <c r="R726" s="41">
        <v>0.5</v>
      </c>
      <c r="S726" s="40" t="s">
        <v>228</v>
      </c>
      <c r="T726" s="221">
        <v>10901.31</v>
      </c>
    </row>
    <row r="727" spans="2:20" s="61" customFormat="1" ht="163.5" customHeight="1" x14ac:dyDescent="0.2">
      <c r="B727" s="381"/>
      <c r="C727" s="382"/>
      <c r="D727" s="419"/>
      <c r="E727" s="315" t="s">
        <v>2914</v>
      </c>
      <c r="F727" s="126" t="s">
        <v>3017</v>
      </c>
      <c r="G727" s="90" t="s">
        <v>3549</v>
      </c>
      <c r="H727" s="218" t="s">
        <v>3799</v>
      </c>
      <c r="I727" s="219" t="s">
        <v>3195</v>
      </c>
      <c r="J727" s="339" t="s">
        <v>323</v>
      </c>
      <c r="K727" s="339" t="s">
        <v>324</v>
      </c>
      <c r="L727" s="220" t="s">
        <v>3800</v>
      </c>
      <c r="M727" s="343" t="s">
        <v>13</v>
      </c>
      <c r="N727" s="204">
        <v>44011</v>
      </c>
      <c r="O727" s="204">
        <v>43998</v>
      </c>
      <c r="P727" s="204">
        <v>44286</v>
      </c>
      <c r="Q727" s="40">
        <v>39942.699999999997</v>
      </c>
      <c r="R727" s="41">
        <v>0.5</v>
      </c>
      <c r="S727" s="40" t="s">
        <v>228</v>
      </c>
      <c r="T727" s="221">
        <v>19971.349999999999</v>
      </c>
    </row>
    <row r="728" spans="2:20" s="61" customFormat="1" ht="163.5" customHeight="1" x14ac:dyDescent="0.2">
      <c r="B728" s="381"/>
      <c r="C728" s="382"/>
      <c r="D728" s="419"/>
      <c r="E728" s="315" t="s">
        <v>2914</v>
      </c>
      <c r="F728" s="126" t="s">
        <v>3017</v>
      </c>
      <c r="G728" s="90" t="s">
        <v>3550</v>
      </c>
      <c r="H728" s="218" t="s">
        <v>3775</v>
      </c>
      <c r="I728" s="219" t="s">
        <v>3196</v>
      </c>
      <c r="J728" s="339" t="s">
        <v>323</v>
      </c>
      <c r="K728" s="339" t="s">
        <v>324</v>
      </c>
      <c r="L728" s="220" t="s">
        <v>3539</v>
      </c>
      <c r="M728" s="343" t="s">
        <v>13</v>
      </c>
      <c r="N728" s="204">
        <v>44015</v>
      </c>
      <c r="O728" s="204">
        <v>44008</v>
      </c>
      <c r="P728" s="204">
        <v>44286</v>
      </c>
      <c r="Q728" s="40">
        <v>8625.7999999999993</v>
      </c>
      <c r="R728" s="41">
        <v>0.5</v>
      </c>
      <c r="S728" s="40" t="s">
        <v>228</v>
      </c>
      <c r="T728" s="221">
        <v>4312.8999999999996</v>
      </c>
    </row>
    <row r="729" spans="2:20" s="61" customFormat="1" ht="163.5" customHeight="1" x14ac:dyDescent="0.2">
      <c r="B729" s="381"/>
      <c r="C729" s="382"/>
      <c r="D729" s="419"/>
      <c r="E729" s="315" t="s">
        <v>2914</v>
      </c>
      <c r="F729" s="126" t="s">
        <v>3017</v>
      </c>
      <c r="G729" s="90" t="s">
        <v>3551</v>
      </c>
      <c r="H729" s="218" t="s">
        <v>3775</v>
      </c>
      <c r="I729" s="219" t="s">
        <v>3197</v>
      </c>
      <c r="J729" s="339" t="s">
        <v>323</v>
      </c>
      <c r="K729" s="339" t="s">
        <v>324</v>
      </c>
      <c r="L729" s="220" t="s">
        <v>3540</v>
      </c>
      <c r="M729" s="343" t="s">
        <v>3740</v>
      </c>
      <c r="N729" s="204">
        <v>44015</v>
      </c>
      <c r="O729" s="204">
        <v>44008</v>
      </c>
      <c r="P729" s="204">
        <v>44286</v>
      </c>
      <c r="Q729" s="40">
        <v>8925.7999999999993</v>
      </c>
      <c r="R729" s="41">
        <v>0.5</v>
      </c>
      <c r="S729" s="40" t="s">
        <v>228</v>
      </c>
      <c r="T729" s="221">
        <v>4462.8999999999996</v>
      </c>
    </row>
    <row r="730" spans="2:20" s="61" customFormat="1" ht="87.75" customHeight="1" x14ac:dyDescent="0.2">
      <c r="B730" s="381"/>
      <c r="C730" s="382"/>
      <c r="D730" s="419"/>
      <c r="E730" s="315" t="s">
        <v>2914</v>
      </c>
      <c r="F730" s="126" t="s">
        <v>3017</v>
      </c>
      <c r="G730" s="90" t="s">
        <v>3552</v>
      </c>
      <c r="H730" s="218" t="s">
        <v>3801</v>
      </c>
      <c r="I730" s="219" t="s">
        <v>3198</v>
      </c>
      <c r="J730" s="339" t="s">
        <v>323</v>
      </c>
      <c r="K730" s="339" t="s">
        <v>324</v>
      </c>
      <c r="L730" s="220" t="s">
        <v>3541</v>
      </c>
      <c r="M730" s="343" t="s">
        <v>13</v>
      </c>
      <c r="N730" s="204">
        <v>44029</v>
      </c>
      <c r="O730" s="204">
        <v>43999</v>
      </c>
      <c r="P730" s="204">
        <v>44286</v>
      </c>
      <c r="Q730" s="40">
        <v>35814.29</v>
      </c>
      <c r="R730" s="41">
        <v>0.5</v>
      </c>
      <c r="S730" s="40" t="s">
        <v>228</v>
      </c>
      <c r="T730" s="221">
        <v>17907.150000000001</v>
      </c>
    </row>
    <row r="731" spans="2:20" s="61" customFormat="1" ht="144.75" customHeight="1" x14ac:dyDescent="0.2">
      <c r="B731" s="381"/>
      <c r="C731" s="382"/>
      <c r="D731" s="419"/>
      <c r="E731" s="315" t="s">
        <v>2914</v>
      </c>
      <c r="F731" s="126" t="s">
        <v>3017</v>
      </c>
      <c r="G731" s="90" t="s">
        <v>1933</v>
      </c>
      <c r="H731" s="218" t="s">
        <v>3534</v>
      </c>
      <c r="I731" s="219" t="s">
        <v>3199</v>
      </c>
      <c r="J731" s="339" t="s">
        <v>323</v>
      </c>
      <c r="K731" s="339" t="s">
        <v>324</v>
      </c>
      <c r="L731" s="220" t="s">
        <v>3802</v>
      </c>
      <c r="M731" s="343" t="s">
        <v>13</v>
      </c>
      <c r="N731" s="204">
        <v>44011</v>
      </c>
      <c r="O731" s="204">
        <v>43999</v>
      </c>
      <c r="P731" s="204">
        <v>44286</v>
      </c>
      <c r="Q731" s="40">
        <v>39950</v>
      </c>
      <c r="R731" s="41">
        <v>0.5</v>
      </c>
      <c r="S731" s="40" t="s">
        <v>228</v>
      </c>
      <c r="T731" s="221">
        <v>19975</v>
      </c>
    </row>
    <row r="732" spans="2:20" s="61" customFormat="1" ht="144.75" customHeight="1" x14ac:dyDescent="0.2">
      <c r="B732" s="381"/>
      <c r="C732" s="382"/>
      <c r="D732" s="419"/>
      <c r="E732" s="315" t="s">
        <v>2914</v>
      </c>
      <c r="F732" s="126" t="s">
        <v>3017</v>
      </c>
      <c r="G732" s="90" t="s">
        <v>1899</v>
      </c>
      <c r="H732" s="218" t="s">
        <v>3553</v>
      </c>
      <c r="I732" s="219" t="s">
        <v>3016</v>
      </c>
      <c r="J732" s="339" t="s">
        <v>323</v>
      </c>
      <c r="K732" s="339" t="s">
        <v>324</v>
      </c>
      <c r="L732" s="220" t="s">
        <v>3803</v>
      </c>
      <c r="M732" s="343" t="s">
        <v>13</v>
      </c>
      <c r="N732" s="204">
        <v>44008</v>
      </c>
      <c r="O732" s="204">
        <v>44000</v>
      </c>
      <c r="P732" s="204">
        <v>44285</v>
      </c>
      <c r="Q732" s="40">
        <v>29350</v>
      </c>
      <c r="R732" s="41">
        <v>0.5</v>
      </c>
      <c r="S732" s="40" t="s">
        <v>228</v>
      </c>
      <c r="T732" s="221">
        <v>14675</v>
      </c>
    </row>
    <row r="733" spans="2:20" s="61" customFormat="1" ht="144.75" customHeight="1" x14ac:dyDescent="0.2">
      <c r="B733" s="381"/>
      <c r="C733" s="382"/>
      <c r="D733" s="419"/>
      <c r="E733" s="315" t="s">
        <v>2914</v>
      </c>
      <c r="F733" s="126" t="s">
        <v>3017</v>
      </c>
      <c r="G733" s="90" t="s">
        <v>3583</v>
      </c>
      <c r="H733" s="218" t="s">
        <v>3554</v>
      </c>
      <c r="I733" s="219" t="s">
        <v>3200</v>
      </c>
      <c r="J733" s="339" t="s">
        <v>323</v>
      </c>
      <c r="K733" s="339" t="s">
        <v>324</v>
      </c>
      <c r="L733" s="220" t="s">
        <v>3804</v>
      </c>
      <c r="M733" s="343" t="s">
        <v>19</v>
      </c>
      <c r="N733" s="204">
        <v>44029</v>
      </c>
      <c r="O733" s="204">
        <v>44000</v>
      </c>
      <c r="P733" s="204">
        <v>44286</v>
      </c>
      <c r="Q733" s="40">
        <v>33886</v>
      </c>
      <c r="R733" s="41">
        <v>0.5</v>
      </c>
      <c r="S733" s="40" t="s">
        <v>228</v>
      </c>
      <c r="T733" s="221">
        <v>16943</v>
      </c>
    </row>
    <row r="734" spans="2:20" s="61" customFormat="1" ht="144.75" customHeight="1" x14ac:dyDescent="0.2">
      <c r="B734" s="381"/>
      <c r="C734" s="382"/>
      <c r="D734" s="419"/>
      <c r="E734" s="315" t="s">
        <v>2914</v>
      </c>
      <c r="F734" s="126" t="s">
        <v>3017</v>
      </c>
      <c r="G734" s="90" t="s">
        <v>3584</v>
      </c>
      <c r="H734" s="218" t="s">
        <v>3376</v>
      </c>
      <c r="I734" s="219" t="s">
        <v>3201</v>
      </c>
      <c r="J734" s="339" t="s">
        <v>323</v>
      </c>
      <c r="K734" s="339" t="s">
        <v>324</v>
      </c>
      <c r="L734" s="220" t="s">
        <v>3940</v>
      </c>
      <c r="M734" s="343" t="s">
        <v>1</v>
      </c>
      <c r="N734" s="204">
        <v>44029</v>
      </c>
      <c r="O734" s="204">
        <v>44002</v>
      </c>
      <c r="P734" s="204">
        <v>44286</v>
      </c>
      <c r="Q734" s="40">
        <v>14720</v>
      </c>
      <c r="R734" s="41">
        <v>0.5</v>
      </c>
      <c r="S734" s="40" t="s">
        <v>228</v>
      </c>
      <c r="T734" s="221">
        <v>7360</v>
      </c>
    </row>
    <row r="735" spans="2:20" s="61" customFormat="1" ht="144.75" customHeight="1" x14ac:dyDescent="0.2">
      <c r="B735" s="381"/>
      <c r="C735" s="382"/>
      <c r="D735" s="419"/>
      <c r="E735" s="315" t="s">
        <v>2914</v>
      </c>
      <c r="F735" s="126" t="s">
        <v>3017</v>
      </c>
      <c r="G735" s="90" t="s">
        <v>3585</v>
      </c>
      <c r="H735" s="218" t="s">
        <v>3352</v>
      </c>
      <c r="I735" s="219" t="s">
        <v>3202</v>
      </c>
      <c r="J735" s="339" t="s">
        <v>323</v>
      </c>
      <c r="K735" s="339" t="s">
        <v>324</v>
      </c>
      <c r="L735" s="220" t="s">
        <v>3566</v>
      </c>
      <c r="M735" s="343" t="s">
        <v>1</v>
      </c>
      <c r="N735" s="204">
        <v>44029</v>
      </c>
      <c r="O735" s="204">
        <v>44001</v>
      </c>
      <c r="P735" s="204">
        <v>44196</v>
      </c>
      <c r="Q735" s="40">
        <v>9032.2000000000007</v>
      </c>
      <c r="R735" s="41">
        <v>0.5</v>
      </c>
      <c r="S735" s="40" t="s">
        <v>228</v>
      </c>
      <c r="T735" s="221">
        <v>4516.1000000000004</v>
      </c>
    </row>
    <row r="736" spans="2:20" s="61" customFormat="1" ht="144.75" customHeight="1" x14ac:dyDescent="0.2">
      <c r="B736" s="381"/>
      <c r="C736" s="382"/>
      <c r="D736" s="419"/>
      <c r="E736" s="315" t="s">
        <v>2914</v>
      </c>
      <c r="F736" s="126" t="s">
        <v>3017</v>
      </c>
      <c r="G736" s="90" t="s">
        <v>3586</v>
      </c>
      <c r="H736" s="218" t="s">
        <v>3555</v>
      </c>
      <c r="I736" s="219" t="s">
        <v>3203</v>
      </c>
      <c r="J736" s="339" t="s">
        <v>323</v>
      </c>
      <c r="K736" s="339" t="s">
        <v>324</v>
      </c>
      <c r="L736" s="220" t="s">
        <v>3567</v>
      </c>
      <c r="M736" s="343" t="s">
        <v>29</v>
      </c>
      <c r="N736" s="204">
        <v>44029</v>
      </c>
      <c r="O736" s="204">
        <v>44011</v>
      </c>
      <c r="P736" s="204">
        <v>44286</v>
      </c>
      <c r="Q736" s="40">
        <v>22973.5</v>
      </c>
      <c r="R736" s="41">
        <v>0.5</v>
      </c>
      <c r="S736" s="40" t="s">
        <v>228</v>
      </c>
      <c r="T736" s="221">
        <v>11486.75</v>
      </c>
    </row>
    <row r="737" spans="2:20" s="61" customFormat="1" ht="144.75" customHeight="1" x14ac:dyDescent="0.2">
      <c r="B737" s="381"/>
      <c r="C737" s="382"/>
      <c r="D737" s="419"/>
      <c r="E737" s="315" t="s">
        <v>2914</v>
      </c>
      <c r="F737" s="126" t="s">
        <v>3017</v>
      </c>
      <c r="G737" s="90" t="s">
        <v>2028</v>
      </c>
      <c r="H737" s="218" t="s">
        <v>3805</v>
      </c>
      <c r="I737" s="219" t="s">
        <v>3204</v>
      </c>
      <c r="J737" s="339" t="s">
        <v>323</v>
      </c>
      <c r="K737" s="339" t="s">
        <v>324</v>
      </c>
      <c r="L737" s="220" t="s">
        <v>3808</v>
      </c>
      <c r="M737" s="343" t="s">
        <v>13</v>
      </c>
      <c r="N737" s="204">
        <v>44015</v>
      </c>
      <c r="O737" s="204">
        <v>44013</v>
      </c>
      <c r="P737" s="204">
        <v>44286</v>
      </c>
      <c r="Q737" s="40">
        <v>36384</v>
      </c>
      <c r="R737" s="41">
        <v>0.5</v>
      </c>
      <c r="S737" s="40" t="s">
        <v>228</v>
      </c>
      <c r="T737" s="221">
        <v>18192</v>
      </c>
    </row>
    <row r="738" spans="2:20" s="61" customFormat="1" ht="144.75" customHeight="1" x14ac:dyDescent="0.2">
      <c r="B738" s="381"/>
      <c r="C738" s="382"/>
      <c r="D738" s="419"/>
      <c r="E738" s="315" t="s">
        <v>2914</v>
      </c>
      <c r="F738" s="126" t="s">
        <v>3017</v>
      </c>
      <c r="G738" s="90" t="s">
        <v>3587</v>
      </c>
      <c r="H738" s="218" t="s">
        <v>3806</v>
      </c>
      <c r="I738" s="219" t="s">
        <v>3205</v>
      </c>
      <c r="J738" s="339" t="s">
        <v>323</v>
      </c>
      <c r="K738" s="339" t="s">
        <v>324</v>
      </c>
      <c r="L738" s="220" t="s">
        <v>3807</v>
      </c>
      <c r="M738" s="343" t="s">
        <v>19</v>
      </c>
      <c r="N738" s="204">
        <v>44029</v>
      </c>
      <c r="O738" s="204">
        <v>44004</v>
      </c>
      <c r="P738" s="204">
        <v>44286</v>
      </c>
      <c r="Q738" s="40">
        <v>36780</v>
      </c>
      <c r="R738" s="41">
        <v>0.5</v>
      </c>
      <c r="S738" s="40" t="s">
        <v>228</v>
      </c>
      <c r="T738" s="221">
        <v>18390</v>
      </c>
    </row>
    <row r="739" spans="2:20" s="61" customFormat="1" ht="144.75" customHeight="1" x14ac:dyDescent="0.2">
      <c r="B739" s="381"/>
      <c r="C739" s="382"/>
      <c r="D739" s="419"/>
      <c r="E739" s="315" t="s">
        <v>2914</v>
      </c>
      <c r="F739" s="126" t="s">
        <v>3017</v>
      </c>
      <c r="G739" s="90" t="s">
        <v>3588</v>
      </c>
      <c r="H739" s="218" t="s">
        <v>3810</v>
      </c>
      <c r="I739" s="219" t="s">
        <v>3206</v>
      </c>
      <c r="J739" s="339" t="s">
        <v>323</v>
      </c>
      <c r="K739" s="339" t="s">
        <v>324</v>
      </c>
      <c r="L739" s="220" t="s">
        <v>3809</v>
      </c>
      <c r="M739" s="343" t="s">
        <v>13</v>
      </c>
      <c r="N739" s="204">
        <v>44021</v>
      </c>
      <c r="O739" s="204">
        <v>44004</v>
      </c>
      <c r="P739" s="204">
        <v>44286</v>
      </c>
      <c r="Q739" s="40">
        <v>27072</v>
      </c>
      <c r="R739" s="41">
        <v>0.5</v>
      </c>
      <c r="S739" s="40" t="s">
        <v>228</v>
      </c>
      <c r="T739" s="221">
        <v>13536</v>
      </c>
    </row>
    <row r="740" spans="2:20" s="61" customFormat="1" ht="87.75" customHeight="1" x14ac:dyDescent="0.2">
      <c r="B740" s="381"/>
      <c r="C740" s="382"/>
      <c r="D740" s="419"/>
      <c r="E740" s="315" t="s">
        <v>2914</v>
      </c>
      <c r="F740" s="126" t="s">
        <v>3017</v>
      </c>
      <c r="G740" s="90" t="s">
        <v>3589</v>
      </c>
      <c r="H740" s="218" t="s">
        <v>3556</v>
      </c>
      <c r="I740" s="219" t="s">
        <v>3207</v>
      </c>
      <c r="J740" s="339" t="s">
        <v>323</v>
      </c>
      <c r="K740" s="339" t="s">
        <v>324</v>
      </c>
      <c r="L740" s="220" t="s">
        <v>3568</v>
      </c>
      <c r="M740" s="343" t="s">
        <v>27</v>
      </c>
      <c r="N740" s="204">
        <v>44029</v>
      </c>
      <c r="O740" s="204">
        <v>44004</v>
      </c>
      <c r="P740" s="204">
        <v>44286</v>
      </c>
      <c r="Q740" s="40">
        <v>27750</v>
      </c>
      <c r="R740" s="41">
        <v>0.5</v>
      </c>
      <c r="S740" s="40" t="s">
        <v>228</v>
      </c>
      <c r="T740" s="221">
        <v>13875</v>
      </c>
    </row>
    <row r="741" spans="2:20" s="61" customFormat="1" ht="161.25" customHeight="1" x14ac:dyDescent="0.2">
      <c r="B741" s="381"/>
      <c r="C741" s="382"/>
      <c r="D741" s="419"/>
      <c r="E741" s="315" t="s">
        <v>2914</v>
      </c>
      <c r="F741" s="126" t="s">
        <v>3017</v>
      </c>
      <c r="G741" s="90" t="s">
        <v>2670</v>
      </c>
      <c r="H741" s="218" t="s">
        <v>3811</v>
      </c>
      <c r="I741" s="219" t="s">
        <v>3208</v>
      </c>
      <c r="J741" s="339" t="s">
        <v>323</v>
      </c>
      <c r="K741" s="339" t="s">
        <v>324</v>
      </c>
      <c r="L741" s="220" t="s">
        <v>3813</v>
      </c>
      <c r="M741" s="343" t="s">
        <v>13</v>
      </c>
      <c r="N741" s="204">
        <v>44021</v>
      </c>
      <c r="O741" s="204">
        <v>44007</v>
      </c>
      <c r="P741" s="204">
        <v>44286</v>
      </c>
      <c r="Q741" s="40">
        <v>32784.36</v>
      </c>
      <c r="R741" s="41">
        <v>0.5</v>
      </c>
      <c r="S741" s="40" t="s">
        <v>228</v>
      </c>
      <c r="T741" s="221">
        <v>16392.18</v>
      </c>
    </row>
    <row r="742" spans="2:20" s="61" customFormat="1" ht="120.75" customHeight="1" x14ac:dyDescent="0.2">
      <c r="B742" s="381"/>
      <c r="C742" s="382"/>
      <c r="D742" s="419"/>
      <c r="E742" s="315" t="s">
        <v>2914</v>
      </c>
      <c r="F742" s="126" t="s">
        <v>3017</v>
      </c>
      <c r="G742" s="90" t="s">
        <v>3590</v>
      </c>
      <c r="H742" s="218" t="s">
        <v>3812</v>
      </c>
      <c r="I742" s="219" t="s">
        <v>3209</v>
      </c>
      <c r="J742" s="339" t="s">
        <v>323</v>
      </c>
      <c r="K742" s="339" t="s">
        <v>324</v>
      </c>
      <c r="L742" s="220" t="s">
        <v>3569</v>
      </c>
      <c r="M742" s="343" t="s">
        <v>1</v>
      </c>
      <c r="N742" s="204">
        <v>44029</v>
      </c>
      <c r="O742" s="204">
        <v>44013</v>
      </c>
      <c r="P742" s="204">
        <v>44196</v>
      </c>
      <c r="Q742" s="40">
        <v>14500</v>
      </c>
      <c r="R742" s="41">
        <v>0.5</v>
      </c>
      <c r="S742" s="40" t="s">
        <v>228</v>
      </c>
      <c r="T742" s="221">
        <v>7250</v>
      </c>
    </row>
    <row r="743" spans="2:20" s="61" customFormat="1" ht="156.75" customHeight="1" x14ac:dyDescent="0.2">
      <c r="B743" s="381"/>
      <c r="C743" s="382"/>
      <c r="D743" s="419"/>
      <c r="E743" s="315" t="s">
        <v>2914</v>
      </c>
      <c r="F743" s="126" t="s">
        <v>3017</v>
      </c>
      <c r="G743" s="90" t="s">
        <v>1855</v>
      </c>
      <c r="H743" s="218" t="s">
        <v>3814</v>
      </c>
      <c r="I743" s="219" t="s">
        <v>3210</v>
      </c>
      <c r="J743" s="339" t="s">
        <v>323</v>
      </c>
      <c r="K743" s="339" t="s">
        <v>324</v>
      </c>
      <c r="L743" s="220" t="s">
        <v>3815</v>
      </c>
      <c r="M743" s="343" t="s">
        <v>55</v>
      </c>
      <c r="N743" s="204">
        <v>44029</v>
      </c>
      <c r="O743" s="204">
        <v>44007</v>
      </c>
      <c r="P743" s="204">
        <v>44196</v>
      </c>
      <c r="Q743" s="40">
        <v>39876</v>
      </c>
      <c r="R743" s="41">
        <v>0.5</v>
      </c>
      <c r="S743" s="40" t="s">
        <v>228</v>
      </c>
      <c r="T743" s="221">
        <v>19938</v>
      </c>
    </row>
    <row r="744" spans="2:20" s="61" customFormat="1" ht="156.75" customHeight="1" x14ac:dyDescent="0.2">
      <c r="B744" s="381"/>
      <c r="C744" s="382"/>
      <c r="D744" s="419"/>
      <c r="E744" s="315" t="s">
        <v>2914</v>
      </c>
      <c r="F744" s="126" t="s">
        <v>3017</v>
      </c>
      <c r="G744" s="90" t="s">
        <v>3816</v>
      </c>
      <c r="H744" s="218" t="s">
        <v>3818</v>
      </c>
      <c r="I744" s="219" t="s">
        <v>3211</v>
      </c>
      <c r="J744" s="339" t="s">
        <v>323</v>
      </c>
      <c r="K744" s="339" t="s">
        <v>324</v>
      </c>
      <c r="L744" s="220" t="s">
        <v>3817</v>
      </c>
      <c r="M744" s="343" t="s">
        <v>13</v>
      </c>
      <c r="N744" s="204">
        <v>44021</v>
      </c>
      <c r="O744" s="204">
        <v>44008</v>
      </c>
      <c r="P744" s="204">
        <v>44286</v>
      </c>
      <c r="Q744" s="40">
        <v>39953</v>
      </c>
      <c r="R744" s="41">
        <v>0.5</v>
      </c>
      <c r="S744" s="40" t="s">
        <v>228</v>
      </c>
      <c r="T744" s="221">
        <v>19976.5</v>
      </c>
    </row>
    <row r="745" spans="2:20" s="61" customFormat="1" ht="156.75" customHeight="1" x14ac:dyDescent="0.2">
      <c r="B745" s="381"/>
      <c r="C745" s="382"/>
      <c r="D745" s="419"/>
      <c r="E745" s="315" t="s">
        <v>2914</v>
      </c>
      <c r="F745" s="126" t="s">
        <v>3017</v>
      </c>
      <c r="G745" s="90" t="s">
        <v>3591</v>
      </c>
      <c r="H745" s="218" t="s">
        <v>3819</v>
      </c>
      <c r="I745" s="219" t="s">
        <v>3212</v>
      </c>
      <c r="J745" s="339" t="s">
        <v>323</v>
      </c>
      <c r="K745" s="339" t="s">
        <v>324</v>
      </c>
      <c r="L745" s="220" t="s">
        <v>3820</v>
      </c>
      <c r="M745" s="343" t="s">
        <v>13</v>
      </c>
      <c r="N745" s="204">
        <v>44021</v>
      </c>
      <c r="O745" s="204">
        <v>44013</v>
      </c>
      <c r="P745" s="204">
        <v>44286</v>
      </c>
      <c r="Q745" s="40">
        <v>37853.760000000002</v>
      </c>
      <c r="R745" s="41">
        <v>0.5</v>
      </c>
      <c r="S745" s="40" t="s">
        <v>228</v>
      </c>
      <c r="T745" s="221">
        <v>18926.88</v>
      </c>
    </row>
    <row r="746" spans="2:20" s="61" customFormat="1" ht="156.75" customHeight="1" x14ac:dyDescent="0.2">
      <c r="B746" s="381"/>
      <c r="C746" s="382"/>
      <c r="D746" s="419"/>
      <c r="E746" s="315" t="s">
        <v>2914</v>
      </c>
      <c r="F746" s="126" t="s">
        <v>3017</v>
      </c>
      <c r="G746" s="90" t="s">
        <v>1071</v>
      </c>
      <c r="H746" s="218" t="s">
        <v>3821</v>
      </c>
      <c r="I746" s="219" t="s">
        <v>3213</v>
      </c>
      <c r="J746" s="339" t="s">
        <v>323</v>
      </c>
      <c r="K746" s="339" t="s">
        <v>324</v>
      </c>
      <c r="L746" s="220" t="s">
        <v>3822</v>
      </c>
      <c r="M746" s="343" t="s">
        <v>1</v>
      </c>
      <c r="N746" s="204">
        <v>44021</v>
      </c>
      <c r="O746" s="204">
        <v>44013</v>
      </c>
      <c r="P746" s="204">
        <v>44286</v>
      </c>
      <c r="Q746" s="40">
        <v>39095</v>
      </c>
      <c r="R746" s="41">
        <v>0.5</v>
      </c>
      <c r="S746" s="40" t="s">
        <v>228</v>
      </c>
      <c r="T746" s="221">
        <v>19547.5</v>
      </c>
    </row>
    <row r="747" spans="2:20" s="61" customFormat="1" ht="156.75" customHeight="1" x14ac:dyDescent="0.2">
      <c r="B747" s="381"/>
      <c r="C747" s="382"/>
      <c r="D747" s="419"/>
      <c r="E747" s="315" t="s">
        <v>2914</v>
      </c>
      <c r="F747" s="126" t="s">
        <v>3017</v>
      </c>
      <c r="G747" s="90" t="s">
        <v>1154</v>
      </c>
      <c r="H747" s="218" t="s">
        <v>3823</v>
      </c>
      <c r="I747" s="219" t="s">
        <v>3214</v>
      </c>
      <c r="J747" s="339" t="s">
        <v>323</v>
      </c>
      <c r="K747" s="339" t="s">
        <v>324</v>
      </c>
      <c r="L747" s="220" t="s">
        <v>3824</v>
      </c>
      <c r="M747" s="343" t="s">
        <v>22</v>
      </c>
      <c r="N747" s="204">
        <v>44021</v>
      </c>
      <c r="O747" s="204">
        <v>44013</v>
      </c>
      <c r="P747" s="204">
        <v>44286</v>
      </c>
      <c r="Q747" s="40">
        <v>39970</v>
      </c>
      <c r="R747" s="41">
        <v>0.5</v>
      </c>
      <c r="S747" s="40" t="s">
        <v>228</v>
      </c>
      <c r="T747" s="221">
        <v>19985</v>
      </c>
    </row>
    <row r="748" spans="2:20" s="61" customFormat="1" ht="156.75" customHeight="1" x14ac:dyDescent="0.2">
      <c r="B748" s="381"/>
      <c r="C748" s="382"/>
      <c r="D748" s="419"/>
      <c r="E748" s="315" t="s">
        <v>2914</v>
      </c>
      <c r="F748" s="126" t="s">
        <v>3017</v>
      </c>
      <c r="G748" s="90" t="s">
        <v>3825</v>
      </c>
      <c r="H748" s="218" t="s">
        <v>3826</v>
      </c>
      <c r="I748" s="219" t="s">
        <v>3215</v>
      </c>
      <c r="J748" s="339" t="s">
        <v>323</v>
      </c>
      <c r="K748" s="339" t="s">
        <v>324</v>
      </c>
      <c r="L748" s="220" t="s">
        <v>3827</v>
      </c>
      <c r="M748" s="343" t="s">
        <v>29</v>
      </c>
      <c r="N748" s="204">
        <v>44036</v>
      </c>
      <c r="O748" s="204">
        <v>44013</v>
      </c>
      <c r="P748" s="204">
        <v>44286</v>
      </c>
      <c r="Q748" s="40">
        <v>39750</v>
      </c>
      <c r="R748" s="41">
        <v>0.5</v>
      </c>
      <c r="S748" s="40" t="s">
        <v>228</v>
      </c>
      <c r="T748" s="221">
        <v>19875</v>
      </c>
    </row>
    <row r="749" spans="2:20" s="61" customFormat="1" ht="156.75" customHeight="1" x14ac:dyDescent="0.2">
      <c r="B749" s="381"/>
      <c r="C749" s="382"/>
      <c r="D749" s="419"/>
      <c r="E749" s="315" t="s">
        <v>2914</v>
      </c>
      <c r="F749" s="126" t="s">
        <v>3017</v>
      </c>
      <c r="G749" s="90" t="s">
        <v>3592</v>
      </c>
      <c r="H749" s="218" t="s">
        <v>3829</v>
      </c>
      <c r="I749" s="219" t="s">
        <v>3216</v>
      </c>
      <c r="J749" s="339" t="s">
        <v>323</v>
      </c>
      <c r="K749" s="339" t="s">
        <v>324</v>
      </c>
      <c r="L749" s="220" t="s">
        <v>3830</v>
      </c>
      <c r="M749" s="343" t="s">
        <v>55</v>
      </c>
      <c r="N749" s="204">
        <v>44021</v>
      </c>
      <c r="O749" s="204">
        <v>44013</v>
      </c>
      <c r="P749" s="204">
        <v>44286</v>
      </c>
      <c r="Q749" s="40">
        <v>39100</v>
      </c>
      <c r="R749" s="41">
        <v>0.5</v>
      </c>
      <c r="S749" s="40" t="s">
        <v>228</v>
      </c>
      <c r="T749" s="221">
        <v>19550</v>
      </c>
    </row>
    <row r="750" spans="2:20" s="61" customFormat="1" ht="87.75" customHeight="1" x14ac:dyDescent="0.2">
      <c r="B750" s="381"/>
      <c r="C750" s="382"/>
      <c r="D750" s="419"/>
      <c r="E750" s="315" t="s">
        <v>2914</v>
      </c>
      <c r="F750" s="126" t="s">
        <v>3017</v>
      </c>
      <c r="G750" s="90" t="s">
        <v>3593</v>
      </c>
      <c r="H750" s="218" t="s">
        <v>3831</v>
      </c>
      <c r="I750" s="219" t="s">
        <v>3217</v>
      </c>
      <c r="J750" s="339" t="s">
        <v>323</v>
      </c>
      <c r="K750" s="339" t="s">
        <v>324</v>
      </c>
      <c r="L750" s="220" t="s">
        <v>3832</v>
      </c>
      <c r="M750" s="343" t="s">
        <v>55</v>
      </c>
      <c r="N750" s="204">
        <v>44021</v>
      </c>
      <c r="O750" s="204">
        <v>44013</v>
      </c>
      <c r="P750" s="204">
        <v>44286</v>
      </c>
      <c r="Q750" s="40">
        <v>39060</v>
      </c>
      <c r="R750" s="41">
        <v>0.5</v>
      </c>
      <c r="S750" s="40" t="s">
        <v>228</v>
      </c>
      <c r="T750" s="221">
        <v>19530</v>
      </c>
    </row>
    <row r="751" spans="2:20" s="61" customFormat="1" ht="165.75" customHeight="1" x14ac:dyDescent="0.2">
      <c r="B751" s="381"/>
      <c r="C751" s="382"/>
      <c r="D751" s="419"/>
      <c r="E751" s="315" t="s">
        <v>2914</v>
      </c>
      <c r="F751" s="126" t="s">
        <v>3017</v>
      </c>
      <c r="G751" s="90" t="s">
        <v>3594</v>
      </c>
      <c r="H751" s="218" t="s">
        <v>3828</v>
      </c>
      <c r="I751" s="219" t="s">
        <v>3218</v>
      </c>
      <c r="J751" s="339" t="s">
        <v>323</v>
      </c>
      <c r="K751" s="339" t="s">
        <v>324</v>
      </c>
      <c r="L751" s="220" t="s">
        <v>3833</v>
      </c>
      <c r="M751" s="343" t="s">
        <v>22</v>
      </c>
      <c r="N751" s="204">
        <v>44021</v>
      </c>
      <c r="O751" s="204">
        <v>44013</v>
      </c>
      <c r="P751" s="204">
        <v>44286</v>
      </c>
      <c r="Q751" s="40">
        <v>39994</v>
      </c>
      <c r="R751" s="41">
        <v>0.5</v>
      </c>
      <c r="S751" s="40" t="s">
        <v>228</v>
      </c>
      <c r="T751" s="221">
        <v>19997</v>
      </c>
    </row>
    <row r="752" spans="2:20" s="61" customFormat="1" ht="165.75" customHeight="1" x14ac:dyDescent="0.2">
      <c r="B752" s="381"/>
      <c r="C752" s="382"/>
      <c r="D752" s="419"/>
      <c r="E752" s="315" t="s">
        <v>2914</v>
      </c>
      <c r="F752" s="126" t="s">
        <v>3017</v>
      </c>
      <c r="G752" s="90" t="s">
        <v>3834</v>
      </c>
      <c r="H752" s="218" t="s">
        <v>3557</v>
      </c>
      <c r="I752" s="219" t="s">
        <v>3219</v>
      </c>
      <c r="J752" s="339" t="s">
        <v>323</v>
      </c>
      <c r="K752" s="339" t="s">
        <v>324</v>
      </c>
      <c r="L752" s="220" t="s">
        <v>3570</v>
      </c>
      <c r="M752" s="343" t="s">
        <v>13</v>
      </c>
      <c r="N752" s="204">
        <v>44029</v>
      </c>
      <c r="O752" s="204">
        <v>44013</v>
      </c>
      <c r="P752" s="204">
        <v>44286</v>
      </c>
      <c r="Q752" s="40">
        <v>39995.129999999997</v>
      </c>
      <c r="R752" s="41">
        <v>0.5</v>
      </c>
      <c r="S752" s="40" t="s">
        <v>228</v>
      </c>
      <c r="T752" s="221">
        <v>19997.57</v>
      </c>
    </row>
    <row r="753" spans="2:20" s="61" customFormat="1" ht="165.75" customHeight="1" x14ac:dyDescent="0.2">
      <c r="B753" s="381"/>
      <c r="C753" s="382"/>
      <c r="D753" s="419"/>
      <c r="E753" s="315" t="s">
        <v>2914</v>
      </c>
      <c r="F753" s="126" t="s">
        <v>3017</v>
      </c>
      <c r="G753" s="90" t="s">
        <v>3484</v>
      </c>
      <c r="H753" s="218" t="s">
        <v>3835</v>
      </c>
      <c r="I753" s="219" t="s">
        <v>3220</v>
      </c>
      <c r="J753" s="339" t="s">
        <v>323</v>
      </c>
      <c r="K753" s="339" t="s">
        <v>324</v>
      </c>
      <c r="L753" s="220" t="s">
        <v>3836</v>
      </c>
      <c r="M753" s="343" t="s">
        <v>7</v>
      </c>
      <c r="N753" s="204">
        <v>44021</v>
      </c>
      <c r="O753" s="204">
        <v>44013</v>
      </c>
      <c r="P753" s="204">
        <v>44286</v>
      </c>
      <c r="Q753" s="40">
        <v>39996</v>
      </c>
      <c r="R753" s="41">
        <v>0.5</v>
      </c>
      <c r="S753" s="40" t="s">
        <v>228</v>
      </c>
      <c r="T753" s="221">
        <v>19998</v>
      </c>
    </row>
    <row r="754" spans="2:20" s="61" customFormat="1" ht="165.75" customHeight="1" x14ac:dyDescent="0.2">
      <c r="B754" s="381"/>
      <c r="C754" s="382"/>
      <c r="D754" s="419"/>
      <c r="E754" s="315" t="s">
        <v>2914</v>
      </c>
      <c r="F754" s="126" t="s">
        <v>3017</v>
      </c>
      <c r="G754" s="90" t="s">
        <v>3595</v>
      </c>
      <c r="H754" s="218" t="s">
        <v>3557</v>
      </c>
      <c r="I754" s="219" t="s">
        <v>3221</v>
      </c>
      <c r="J754" s="339" t="s">
        <v>323</v>
      </c>
      <c r="K754" s="339" t="s">
        <v>324</v>
      </c>
      <c r="L754" s="220" t="s">
        <v>3570</v>
      </c>
      <c r="M754" s="343" t="s">
        <v>22</v>
      </c>
      <c r="N754" s="204">
        <v>44029</v>
      </c>
      <c r="O754" s="204">
        <v>44013</v>
      </c>
      <c r="P754" s="204">
        <v>44286</v>
      </c>
      <c r="Q754" s="40">
        <v>40000</v>
      </c>
      <c r="R754" s="41">
        <v>0.5</v>
      </c>
      <c r="S754" s="40" t="s">
        <v>228</v>
      </c>
      <c r="T754" s="221">
        <v>20000</v>
      </c>
    </row>
    <row r="755" spans="2:20" s="61" customFormat="1" ht="165.75" customHeight="1" x14ac:dyDescent="0.2">
      <c r="B755" s="381"/>
      <c r="C755" s="382"/>
      <c r="D755" s="419"/>
      <c r="E755" s="315" t="s">
        <v>2914</v>
      </c>
      <c r="F755" s="126" t="s">
        <v>3017</v>
      </c>
      <c r="G755" s="90" t="s">
        <v>3596</v>
      </c>
      <c r="H755" s="218" t="s">
        <v>3837</v>
      </c>
      <c r="I755" s="219" t="s">
        <v>3222</v>
      </c>
      <c r="J755" s="339" t="s">
        <v>323</v>
      </c>
      <c r="K755" s="339" t="s">
        <v>324</v>
      </c>
      <c r="L755" s="220" t="s">
        <v>3571</v>
      </c>
      <c r="M755" s="343" t="s">
        <v>1</v>
      </c>
      <c r="N755" s="204">
        <v>44021</v>
      </c>
      <c r="O755" s="204">
        <v>44044</v>
      </c>
      <c r="P755" s="204">
        <v>44196</v>
      </c>
      <c r="Q755" s="40">
        <v>11863</v>
      </c>
      <c r="R755" s="41">
        <v>0.5</v>
      </c>
      <c r="S755" s="40" t="s">
        <v>228</v>
      </c>
      <c r="T755" s="221">
        <v>5931.5</v>
      </c>
    </row>
    <row r="756" spans="2:20" s="61" customFormat="1" ht="165.75" customHeight="1" x14ac:dyDescent="0.2">
      <c r="B756" s="381"/>
      <c r="C756" s="382"/>
      <c r="D756" s="419"/>
      <c r="E756" s="315" t="s">
        <v>2914</v>
      </c>
      <c r="F756" s="126" t="s">
        <v>3017</v>
      </c>
      <c r="G756" s="90" t="s">
        <v>3597</v>
      </c>
      <c r="H756" s="218" t="s">
        <v>3558</v>
      </c>
      <c r="I756" s="219" t="s">
        <v>3223</v>
      </c>
      <c r="J756" s="339" t="s">
        <v>323</v>
      </c>
      <c r="K756" s="339" t="s">
        <v>324</v>
      </c>
      <c r="L756" s="220" t="s">
        <v>3572</v>
      </c>
      <c r="M756" s="343" t="s">
        <v>13</v>
      </c>
      <c r="N756" s="204">
        <v>44021</v>
      </c>
      <c r="O756" s="204">
        <v>44044</v>
      </c>
      <c r="P756" s="204">
        <v>44286</v>
      </c>
      <c r="Q756" s="40">
        <v>25422</v>
      </c>
      <c r="R756" s="41">
        <v>0.5</v>
      </c>
      <c r="S756" s="40" t="s">
        <v>228</v>
      </c>
      <c r="T756" s="221">
        <v>12711</v>
      </c>
    </row>
    <row r="757" spans="2:20" s="61" customFormat="1" ht="165.75" customHeight="1" x14ac:dyDescent="0.2">
      <c r="B757" s="381"/>
      <c r="C757" s="382"/>
      <c r="D757" s="419"/>
      <c r="E757" s="315" t="s">
        <v>2914</v>
      </c>
      <c r="F757" s="126" t="s">
        <v>3017</v>
      </c>
      <c r="G757" s="90" t="s">
        <v>3627</v>
      </c>
      <c r="H757" s="218" t="s">
        <v>3628</v>
      </c>
      <c r="I757" s="219" t="s">
        <v>3623</v>
      </c>
      <c r="J757" s="339" t="s">
        <v>323</v>
      </c>
      <c r="K757" s="339" t="s">
        <v>324</v>
      </c>
      <c r="L757" s="220" t="s">
        <v>3629</v>
      </c>
      <c r="M757" s="343" t="s">
        <v>27</v>
      </c>
      <c r="N757" s="204">
        <v>44048</v>
      </c>
      <c r="O757" s="204">
        <v>44013</v>
      </c>
      <c r="P757" s="204">
        <v>44286</v>
      </c>
      <c r="Q757" s="40">
        <v>34000</v>
      </c>
      <c r="R757" s="41">
        <v>0.5</v>
      </c>
      <c r="S757" s="40" t="s">
        <v>228</v>
      </c>
      <c r="T757" s="221">
        <v>17000</v>
      </c>
    </row>
    <row r="758" spans="2:20" s="61" customFormat="1" ht="165.75" customHeight="1" x14ac:dyDescent="0.2">
      <c r="B758" s="381"/>
      <c r="C758" s="382"/>
      <c r="D758" s="419"/>
      <c r="E758" s="315" t="s">
        <v>2914</v>
      </c>
      <c r="F758" s="126" t="s">
        <v>3017</v>
      </c>
      <c r="G758" s="90" t="s">
        <v>3598</v>
      </c>
      <c r="H758" s="218" t="s">
        <v>3616</v>
      </c>
      <c r="I758" s="219" t="s">
        <v>3224</v>
      </c>
      <c r="J758" s="339" t="s">
        <v>323</v>
      </c>
      <c r="K758" s="339" t="s">
        <v>324</v>
      </c>
      <c r="L758" s="220" t="s">
        <v>3941</v>
      </c>
      <c r="M758" s="343" t="s">
        <v>15</v>
      </c>
      <c r="N758" s="204">
        <v>44021</v>
      </c>
      <c r="O758" s="204">
        <v>44013</v>
      </c>
      <c r="P758" s="204">
        <v>44286</v>
      </c>
      <c r="Q758" s="40">
        <v>39940</v>
      </c>
      <c r="R758" s="41">
        <v>0.5</v>
      </c>
      <c r="S758" s="40" t="s">
        <v>228</v>
      </c>
      <c r="T758" s="221">
        <v>19970</v>
      </c>
    </row>
    <row r="759" spans="2:20" s="61" customFormat="1" ht="165.75" customHeight="1" x14ac:dyDescent="0.2">
      <c r="B759" s="381"/>
      <c r="C759" s="382"/>
      <c r="D759" s="419"/>
      <c r="E759" s="315" t="s">
        <v>2914</v>
      </c>
      <c r="F759" s="126" t="s">
        <v>3017</v>
      </c>
      <c r="G759" s="90" t="s">
        <v>3599</v>
      </c>
      <c r="H759" s="218" t="s">
        <v>3559</v>
      </c>
      <c r="I759" s="219" t="s">
        <v>3225</v>
      </c>
      <c r="J759" s="339" t="s">
        <v>323</v>
      </c>
      <c r="K759" s="339" t="s">
        <v>324</v>
      </c>
      <c r="L759" s="220" t="s">
        <v>3573</v>
      </c>
      <c r="M759" s="343" t="s">
        <v>15</v>
      </c>
      <c r="N759" s="204">
        <v>44029</v>
      </c>
      <c r="O759" s="204">
        <v>44044</v>
      </c>
      <c r="P759" s="204">
        <v>44196</v>
      </c>
      <c r="Q759" s="40">
        <v>22922</v>
      </c>
      <c r="R759" s="41">
        <v>0.5</v>
      </c>
      <c r="S759" s="40" t="s">
        <v>228</v>
      </c>
      <c r="T759" s="221">
        <v>11461</v>
      </c>
    </row>
    <row r="760" spans="2:20" s="61" customFormat="1" ht="165.75" customHeight="1" x14ac:dyDescent="0.2">
      <c r="B760" s="381"/>
      <c r="C760" s="382"/>
      <c r="D760" s="419"/>
      <c r="E760" s="315" t="s">
        <v>2914</v>
      </c>
      <c r="F760" s="126" t="s">
        <v>3017</v>
      </c>
      <c r="G760" s="90" t="s">
        <v>3600</v>
      </c>
      <c r="H760" s="218" t="s">
        <v>3560</v>
      </c>
      <c r="I760" s="219" t="s">
        <v>3226</v>
      </c>
      <c r="J760" s="339" t="s">
        <v>323</v>
      </c>
      <c r="K760" s="339" t="s">
        <v>324</v>
      </c>
      <c r="L760" s="220" t="s">
        <v>3574</v>
      </c>
      <c r="M760" s="343" t="s">
        <v>4</v>
      </c>
      <c r="N760" s="204">
        <v>44029</v>
      </c>
      <c r="O760" s="204">
        <v>44044</v>
      </c>
      <c r="P760" s="204">
        <v>44286</v>
      </c>
      <c r="Q760" s="40">
        <v>10639.5</v>
      </c>
      <c r="R760" s="41">
        <v>0.5</v>
      </c>
      <c r="S760" s="40" t="s">
        <v>228</v>
      </c>
      <c r="T760" s="221">
        <v>5319.75</v>
      </c>
    </row>
    <row r="761" spans="2:20" s="61" customFormat="1" ht="165.75" customHeight="1" x14ac:dyDescent="0.2">
      <c r="B761" s="381"/>
      <c r="C761" s="382"/>
      <c r="D761" s="419"/>
      <c r="E761" s="315" t="s">
        <v>2914</v>
      </c>
      <c r="F761" s="126" t="s">
        <v>3017</v>
      </c>
      <c r="G761" s="90" t="s">
        <v>3601</v>
      </c>
      <c r="H761" s="218" t="s">
        <v>3615</v>
      </c>
      <c r="I761" s="219" t="s">
        <v>3227</v>
      </c>
      <c r="J761" s="339" t="s">
        <v>323</v>
      </c>
      <c r="K761" s="339" t="s">
        <v>324</v>
      </c>
      <c r="L761" s="220" t="s">
        <v>3838</v>
      </c>
      <c r="M761" s="343" t="s">
        <v>15</v>
      </c>
      <c r="N761" s="204">
        <v>44029</v>
      </c>
      <c r="O761" s="204">
        <v>44013</v>
      </c>
      <c r="P761" s="204">
        <v>44286</v>
      </c>
      <c r="Q761" s="40">
        <v>39970</v>
      </c>
      <c r="R761" s="41">
        <v>0.5</v>
      </c>
      <c r="S761" s="40" t="s">
        <v>228</v>
      </c>
      <c r="T761" s="221">
        <v>19985</v>
      </c>
    </row>
    <row r="762" spans="2:20" s="61" customFormat="1" ht="165.75" customHeight="1" x14ac:dyDescent="0.2">
      <c r="B762" s="381"/>
      <c r="C762" s="382"/>
      <c r="D762" s="419"/>
      <c r="E762" s="315" t="s">
        <v>2914</v>
      </c>
      <c r="F762" s="126" t="s">
        <v>3017</v>
      </c>
      <c r="G762" s="90" t="s">
        <v>3602</v>
      </c>
      <c r="H762" s="218" t="s">
        <v>3614</v>
      </c>
      <c r="I762" s="219" t="s">
        <v>3228</v>
      </c>
      <c r="J762" s="339" t="s">
        <v>323</v>
      </c>
      <c r="K762" s="339" t="s">
        <v>324</v>
      </c>
      <c r="L762" s="220" t="s">
        <v>3839</v>
      </c>
      <c r="M762" s="343" t="s">
        <v>15</v>
      </c>
      <c r="N762" s="204">
        <v>44036</v>
      </c>
      <c r="O762" s="204">
        <v>44013</v>
      </c>
      <c r="P762" s="204">
        <v>44286</v>
      </c>
      <c r="Q762" s="40">
        <v>39900</v>
      </c>
      <c r="R762" s="41">
        <v>0.5</v>
      </c>
      <c r="S762" s="40" t="s">
        <v>228</v>
      </c>
      <c r="T762" s="221">
        <v>19950</v>
      </c>
    </row>
    <row r="763" spans="2:20" s="61" customFormat="1" ht="165.75" customHeight="1" x14ac:dyDescent="0.2">
      <c r="B763" s="381"/>
      <c r="C763" s="382"/>
      <c r="D763" s="419"/>
      <c r="E763" s="315" t="s">
        <v>2914</v>
      </c>
      <c r="F763" s="126" t="s">
        <v>3017</v>
      </c>
      <c r="G763" s="90" t="s">
        <v>3630</v>
      </c>
      <c r="H763" s="218" t="s">
        <v>3840</v>
      </c>
      <c r="I763" s="219" t="s">
        <v>3624</v>
      </c>
      <c r="J763" s="339" t="s">
        <v>323</v>
      </c>
      <c r="K763" s="339" t="s">
        <v>324</v>
      </c>
      <c r="L763" s="220" t="s">
        <v>3631</v>
      </c>
      <c r="M763" s="343" t="s">
        <v>7</v>
      </c>
      <c r="N763" s="204">
        <v>44048</v>
      </c>
      <c r="O763" s="204">
        <v>44013</v>
      </c>
      <c r="P763" s="204">
        <v>44286</v>
      </c>
      <c r="Q763" s="40">
        <v>39823</v>
      </c>
      <c r="R763" s="41">
        <v>0.5</v>
      </c>
      <c r="S763" s="40" t="s">
        <v>228</v>
      </c>
      <c r="T763" s="221">
        <v>19911.5</v>
      </c>
    </row>
    <row r="764" spans="2:20" s="61" customFormat="1" ht="165.75" customHeight="1" x14ac:dyDescent="0.2">
      <c r="B764" s="381"/>
      <c r="C764" s="382"/>
      <c r="D764" s="419"/>
      <c r="E764" s="315" t="s">
        <v>2914</v>
      </c>
      <c r="F764" s="126" t="s">
        <v>3017</v>
      </c>
      <c r="G764" s="90" t="s">
        <v>1036</v>
      </c>
      <c r="H764" s="218" t="s">
        <v>3613</v>
      </c>
      <c r="I764" s="219" t="s">
        <v>3229</v>
      </c>
      <c r="J764" s="339" t="s">
        <v>323</v>
      </c>
      <c r="K764" s="339" t="s">
        <v>324</v>
      </c>
      <c r="L764" s="220" t="s">
        <v>3575</v>
      </c>
      <c r="M764" s="343" t="s">
        <v>13</v>
      </c>
      <c r="N764" s="204">
        <v>44036</v>
      </c>
      <c r="O764" s="204">
        <v>44044</v>
      </c>
      <c r="P764" s="204">
        <v>44286</v>
      </c>
      <c r="Q764" s="40">
        <v>37000</v>
      </c>
      <c r="R764" s="41">
        <v>0.5</v>
      </c>
      <c r="S764" s="40" t="s">
        <v>228</v>
      </c>
      <c r="T764" s="221">
        <v>18500</v>
      </c>
    </row>
    <row r="765" spans="2:20" s="61" customFormat="1" ht="165.75" customHeight="1" x14ac:dyDescent="0.2">
      <c r="B765" s="381"/>
      <c r="C765" s="382"/>
      <c r="D765" s="419"/>
      <c r="E765" s="315" t="s">
        <v>2914</v>
      </c>
      <c r="F765" s="126" t="s">
        <v>3017</v>
      </c>
      <c r="G765" s="90" t="s">
        <v>3603</v>
      </c>
      <c r="H765" s="218" t="s">
        <v>3942</v>
      </c>
      <c r="I765" s="219" t="s">
        <v>3230</v>
      </c>
      <c r="J765" s="339" t="s">
        <v>323</v>
      </c>
      <c r="K765" s="339" t="s">
        <v>324</v>
      </c>
      <c r="L765" s="220" t="s">
        <v>3576</v>
      </c>
      <c r="M765" s="343" t="s">
        <v>7</v>
      </c>
      <c r="N765" s="204">
        <v>44036</v>
      </c>
      <c r="O765" s="204">
        <v>44044</v>
      </c>
      <c r="P765" s="204">
        <v>44286</v>
      </c>
      <c r="Q765" s="40">
        <v>17550</v>
      </c>
      <c r="R765" s="41">
        <v>0.5</v>
      </c>
      <c r="S765" s="40" t="s">
        <v>228</v>
      </c>
      <c r="T765" s="221">
        <v>8775</v>
      </c>
    </row>
    <row r="766" spans="2:20" s="61" customFormat="1" ht="102" x14ac:dyDescent="0.2">
      <c r="B766" s="381"/>
      <c r="C766" s="382"/>
      <c r="D766" s="419"/>
      <c r="E766" s="315" t="s">
        <v>2914</v>
      </c>
      <c r="F766" s="126" t="s">
        <v>3017</v>
      </c>
      <c r="G766" s="90" t="s">
        <v>1051</v>
      </c>
      <c r="H766" s="218" t="s">
        <v>3561</v>
      </c>
      <c r="I766" s="219" t="s">
        <v>3231</v>
      </c>
      <c r="J766" s="339" t="s">
        <v>323</v>
      </c>
      <c r="K766" s="339" t="s">
        <v>324</v>
      </c>
      <c r="L766" s="220" t="s">
        <v>3577</v>
      </c>
      <c r="M766" s="343" t="s">
        <v>22</v>
      </c>
      <c r="N766" s="204">
        <v>44029</v>
      </c>
      <c r="O766" s="204">
        <v>44013</v>
      </c>
      <c r="P766" s="204">
        <v>44286</v>
      </c>
      <c r="Q766" s="40">
        <v>21011.5</v>
      </c>
      <c r="R766" s="41">
        <v>0.5</v>
      </c>
      <c r="S766" s="40" t="s">
        <v>228</v>
      </c>
      <c r="T766" s="221">
        <v>10505.75</v>
      </c>
    </row>
    <row r="767" spans="2:20" s="61" customFormat="1" ht="167.25" customHeight="1" x14ac:dyDescent="0.2">
      <c r="B767" s="381"/>
      <c r="C767" s="382"/>
      <c r="D767" s="419"/>
      <c r="E767" s="315" t="s">
        <v>2914</v>
      </c>
      <c r="F767" s="126" t="s">
        <v>3017</v>
      </c>
      <c r="G767" s="90" t="s">
        <v>3604</v>
      </c>
      <c r="H767" s="218" t="s">
        <v>3562</v>
      </c>
      <c r="I767" s="219" t="s">
        <v>3232</v>
      </c>
      <c r="J767" s="339" t="s">
        <v>323</v>
      </c>
      <c r="K767" s="339" t="s">
        <v>324</v>
      </c>
      <c r="L767" s="220" t="s">
        <v>3578</v>
      </c>
      <c r="M767" s="343" t="s">
        <v>55</v>
      </c>
      <c r="N767" s="204">
        <v>44036</v>
      </c>
      <c r="O767" s="204">
        <v>44013</v>
      </c>
      <c r="P767" s="204">
        <v>44196</v>
      </c>
      <c r="Q767" s="40">
        <v>12952.83</v>
      </c>
      <c r="R767" s="41">
        <v>0.5</v>
      </c>
      <c r="S767" s="40" t="s">
        <v>228</v>
      </c>
      <c r="T767" s="221">
        <v>6476.42</v>
      </c>
    </row>
    <row r="768" spans="2:20" s="61" customFormat="1" ht="167.25" customHeight="1" x14ac:dyDescent="0.2">
      <c r="B768" s="381"/>
      <c r="C768" s="382"/>
      <c r="D768" s="419"/>
      <c r="E768" s="315" t="s">
        <v>2914</v>
      </c>
      <c r="F768" s="126" t="s">
        <v>3017</v>
      </c>
      <c r="G768" s="90" t="s">
        <v>3605</v>
      </c>
      <c r="H768" s="218" t="s">
        <v>3612</v>
      </c>
      <c r="I768" s="219" t="s">
        <v>3233</v>
      </c>
      <c r="J768" s="339" t="s">
        <v>323</v>
      </c>
      <c r="K768" s="339" t="s">
        <v>324</v>
      </c>
      <c r="L768" s="220" t="s">
        <v>3841</v>
      </c>
      <c r="M768" s="343" t="s">
        <v>13</v>
      </c>
      <c r="N768" s="204">
        <v>44029</v>
      </c>
      <c r="O768" s="204">
        <v>44013</v>
      </c>
      <c r="P768" s="204">
        <v>44286</v>
      </c>
      <c r="Q768" s="40">
        <v>37400</v>
      </c>
      <c r="R768" s="41">
        <v>0.5</v>
      </c>
      <c r="S768" s="40" t="s">
        <v>228</v>
      </c>
      <c r="T768" s="221">
        <v>18700</v>
      </c>
    </row>
    <row r="769" spans="2:20" s="61" customFormat="1" ht="167.25" customHeight="1" x14ac:dyDescent="0.2">
      <c r="B769" s="381"/>
      <c r="C769" s="382"/>
      <c r="D769" s="419"/>
      <c r="E769" s="315" t="s">
        <v>2914</v>
      </c>
      <c r="F769" s="126" t="s">
        <v>3017</v>
      </c>
      <c r="G769" s="90" t="s">
        <v>3606</v>
      </c>
      <c r="H769" s="218" t="s">
        <v>3563</v>
      </c>
      <c r="I769" s="219" t="s">
        <v>3234</v>
      </c>
      <c r="J769" s="339" t="s">
        <v>323</v>
      </c>
      <c r="K769" s="339" t="s">
        <v>324</v>
      </c>
      <c r="L769" s="220" t="s">
        <v>3579</v>
      </c>
      <c r="M769" s="343" t="s">
        <v>30</v>
      </c>
      <c r="N769" s="204">
        <v>44036</v>
      </c>
      <c r="O769" s="204">
        <v>44013</v>
      </c>
      <c r="P769" s="204">
        <v>44286</v>
      </c>
      <c r="Q769" s="40">
        <v>13250</v>
      </c>
      <c r="R769" s="41">
        <v>0.5</v>
      </c>
      <c r="S769" s="40" t="s">
        <v>228</v>
      </c>
      <c r="T769" s="221">
        <v>6625</v>
      </c>
    </row>
    <row r="770" spans="2:20" s="61" customFormat="1" ht="167.25" customHeight="1" x14ac:dyDescent="0.2">
      <c r="B770" s="381"/>
      <c r="C770" s="382"/>
      <c r="D770" s="419"/>
      <c r="E770" s="315" t="s">
        <v>2914</v>
      </c>
      <c r="F770" s="126" t="s">
        <v>3017</v>
      </c>
      <c r="G770" s="90" t="s">
        <v>3607</v>
      </c>
      <c r="H770" s="218" t="s">
        <v>3564</v>
      </c>
      <c r="I770" s="219" t="s">
        <v>3235</v>
      </c>
      <c r="J770" s="339" t="s">
        <v>323</v>
      </c>
      <c r="K770" s="339" t="s">
        <v>324</v>
      </c>
      <c r="L770" s="220" t="s">
        <v>3580</v>
      </c>
      <c r="M770" s="343" t="s">
        <v>10</v>
      </c>
      <c r="N770" s="204">
        <v>44036</v>
      </c>
      <c r="O770" s="204">
        <v>44013</v>
      </c>
      <c r="P770" s="204">
        <v>44286</v>
      </c>
      <c r="Q770" s="40">
        <v>8579.75</v>
      </c>
      <c r="R770" s="41">
        <v>0.5</v>
      </c>
      <c r="S770" s="40" t="s">
        <v>228</v>
      </c>
      <c r="T770" s="221">
        <v>4289.88</v>
      </c>
    </row>
    <row r="771" spans="2:20" s="61" customFormat="1" ht="167.25" customHeight="1" x14ac:dyDescent="0.2">
      <c r="B771" s="381"/>
      <c r="C771" s="382"/>
      <c r="D771" s="419"/>
      <c r="E771" s="315" t="s">
        <v>2914</v>
      </c>
      <c r="F771" s="126" t="s">
        <v>3017</v>
      </c>
      <c r="G771" s="90" t="s">
        <v>3608</v>
      </c>
      <c r="H771" s="218" t="s">
        <v>3563</v>
      </c>
      <c r="I771" s="219" t="s">
        <v>3236</v>
      </c>
      <c r="J771" s="339" t="s">
        <v>323</v>
      </c>
      <c r="K771" s="339" t="s">
        <v>324</v>
      </c>
      <c r="L771" s="220" t="s">
        <v>3579</v>
      </c>
      <c r="M771" s="343" t="s">
        <v>22</v>
      </c>
      <c r="N771" s="204">
        <v>44036</v>
      </c>
      <c r="O771" s="204">
        <v>44013</v>
      </c>
      <c r="P771" s="204">
        <v>44286</v>
      </c>
      <c r="Q771" s="40">
        <v>13250</v>
      </c>
      <c r="R771" s="41">
        <v>0.5</v>
      </c>
      <c r="S771" s="40" t="s">
        <v>228</v>
      </c>
      <c r="T771" s="221">
        <v>6625</v>
      </c>
    </row>
    <row r="772" spans="2:20" s="61" customFormat="1" ht="167.25" customHeight="1" x14ac:dyDescent="0.2">
      <c r="B772" s="381"/>
      <c r="C772" s="382"/>
      <c r="D772" s="419"/>
      <c r="E772" s="315" t="s">
        <v>2914</v>
      </c>
      <c r="F772" s="126" t="s">
        <v>3017</v>
      </c>
      <c r="G772" s="90" t="s">
        <v>2019</v>
      </c>
      <c r="H772" s="218" t="s">
        <v>3611</v>
      </c>
      <c r="I772" s="219" t="s">
        <v>3237</v>
      </c>
      <c r="J772" s="339" t="s">
        <v>323</v>
      </c>
      <c r="K772" s="339" t="s">
        <v>324</v>
      </c>
      <c r="L772" s="220" t="s">
        <v>3581</v>
      </c>
      <c r="M772" s="343" t="s">
        <v>3739</v>
      </c>
      <c r="N772" s="204">
        <v>44029</v>
      </c>
      <c r="O772" s="204">
        <v>44013</v>
      </c>
      <c r="P772" s="204">
        <v>44286</v>
      </c>
      <c r="Q772" s="40">
        <v>6600</v>
      </c>
      <c r="R772" s="41">
        <v>0.5</v>
      </c>
      <c r="S772" s="40" t="s">
        <v>228</v>
      </c>
      <c r="T772" s="221">
        <v>3300</v>
      </c>
    </row>
    <row r="773" spans="2:20" s="61" customFormat="1" ht="127.5" customHeight="1" x14ac:dyDescent="0.2">
      <c r="B773" s="381"/>
      <c r="C773" s="382"/>
      <c r="D773" s="419"/>
      <c r="E773" s="315" t="s">
        <v>2914</v>
      </c>
      <c r="F773" s="126" t="s">
        <v>3017</v>
      </c>
      <c r="G773" s="90" t="s">
        <v>1016</v>
      </c>
      <c r="H773" s="218" t="s">
        <v>3610</v>
      </c>
      <c r="I773" s="219" t="s">
        <v>3238</v>
      </c>
      <c r="J773" s="339" t="s">
        <v>323</v>
      </c>
      <c r="K773" s="339" t="s">
        <v>324</v>
      </c>
      <c r="L773" s="220" t="s">
        <v>3842</v>
      </c>
      <c r="M773" s="343" t="s">
        <v>13</v>
      </c>
      <c r="N773" s="204">
        <v>44029</v>
      </c>
      <c r="O773" s="204">
        <v>44013</v>
      </c>
      <c r="P773" s="204">
        <v>44286</v>
      </c>
      <c r="Q773" s="40">
        <v>35400</v>
      </c>
      <c r="R773" s="41">
        <v>0.5</v>
      </c>
      <c r="S773" s="40" t="s">
        <v>228</v>
      </c>
      <c r="T773" s="221">
        <v>17700</v>
      </c>
    </row>
    <row r="774" spans="2:20" s="61" customFormat="1" ht="87.75" customHeight="1" thickBot="1" x14ac:dyDescent="0.25">
      <c r="B774" s="381"/>
      <c r="C774" s="382"/>
      <c r="D774" s="419"/>
      <c r="E774" s="315" t="s">
        <v>2914</v>
      </c>
      <c r="F774" s="126" t="s">
        <v>3017</v>
      </c>
      <c r="G774" s="90" t="s">
        <v>3609</v>
      </c>
      <c r="H774" s="218" t="s">
        <v>3565</v>
      </c>
      <c r="I774" s="219" t="s">
        <v>3239</v>
      </c>
      <c r="J774" s="339" t="s">
        <v>323</v>
      </c>
      <c r="K774" s="339" t="s">
        <v>324</v>
      </c>
      <c r="L774" s="220" t="s">
        <v>3582</v>
      </c>
      <c r="M774" s="343" t="s">
        <v>22</v>
      </c>
      <c r="N774" s="204">
        <v>44036</v>
      </c>
      <c r="O774" s="204">
        <v>44013</v>
      </c>
      <c r="P774" s="204">
        <v>44196</v>
      </c>
      <c r="Q774" s="40">
        <v>18918</v>
      </c>
      <c r="R774" s="41">
        <v>0.5</v>
      </c>
      <c r="S774" s="40" t="s">
        <v>228</v>
      </c>
      <c r="T774" s="221">
        <v>9459</v>
      </c>
    </row>
    <row r="775" spans="2:20" s="11" customFormat="1" ht="42.75" customHeight="1" thickBot="1" x14ac:dyDescent="0.25">
      <c r="B775" s="381"/>
      <c r="C775" s="382"/>
      <c r="D775" s="420"/>
      <c r="E775" s="347" t="s">
        <v>324</v>
      </c>
      <c r="F775" s="348"/>
      <c r="G775" s="348"/>
      <c r="H775" s="348"/>
      <c r="I775" s="348"/>
      <c r="J775" s="349"/>
      <c r="K775" s="319">
        <f>COUNTA(K410:K774)</f>
        <v>365</v>
      </c>
      <c r="L775" s="402"/>
      <c r="M775" s="403"/>
      <c r="N775" s="403"/>
      <c r="O775" s="403"/>
      <c r="P775" s="403"/>
      <c r="Q775" s="325">
        <f>SUM(Q410:Q774)</f>
        <v>190066373.60000005</v>
      </c>
      <c r="R775" s="404"/>
      <c r="S775" s="405"/>
      <c r="T775" s="334">
        <f>SUM(T410:T774)</f>
        <v>66896416.889999986</v>
      </c>
    </row>
    <row r="776" spans="2:20" s="11" customFormat="1" ht="42.75" customHeight="1" thickBot="1" x14ac:dyDescent="0.25">
      <c r="B776" s="381"/>
      <c r="C776" s="383"/>
      <c r="D776" s="345" t="s">
        <v>1475</v>
      </c>
      <c r="E776" s="346"/>
      <c r="F776" s="346"/>
      <c r="G776" s="346"/>
      <c r="H776" s="346"/>
      <c r="I776" s="346"/>
      <c r="J776" s="346"/>
      <c r="K776" s="320">
        <f>K775+K409+K219</f>
        <v>596</v>
      </c>
      <c r="L776" s="406"/>
      <c r="M776" s="375"/>
      <c r="N776" s="375"/>
      <c r="O776" s="375"/>
      <c r="P776" s="375"/>
      <c r="Q776" s="324">
        <f>Q775+Q409+Q219</f>
        <v>241610468.61000004</v>
      </c>
      <c r="R776" s="408"/>
      <c r="S776" s="409"/>
      <c r="T776" s="45">
        <f>T775+T409+T219</f>
        <v>93531749.299999997</v>
      </c>
    </row>
    <row r="777" spans="2:20" s="11" customFormat="1" ht="209.25" customHeight="1" thickBot="1" x14ac:dyDescent="0.25">
      <c r="B777" s="381"/>
      <c r="C777" s="383"/>
      <c r="D777" s="398" t="s">
        <v>1476</v>
      </c>
      <c r="E777" s="98" t="s">
        <v>4045</v>
      </c>
      <c r="F777" s="260" t="s">
        <v>4046</v>
      </c>
      <c r="G777" s="261" t="s">
        <v>4100</v>
      </c>
      <c r="H777" s="262" t="s">
        <v>4047</v>
      </c>
      <c r="I777" s="263" t="s">
        <v>4048</v>
      </c>
      <c r="J777" s="263" t="s">
        <v>337</v>
      </c>
      <c r="K777" s="263" t="s">
        <v>4044</v>
      </c>
      <c r="L777" s="262" t="s">
        <v>4049</v>
      </c>
      <c r="M777" s="260" t="s">
        <v>179</v>
      </c>
      <c r="N777" s="264">
        <v>44078</v>
      </c>
      <c r="O777" s="264">
        <v>42370</v>
      </c>
      <c r="P777" s="264">
        <v>44196</v>
      </c>
      <c r="Q777" s="287">
        <v>229091.57</v>
      </c>
      <c r="R777" s="265">
        <v>0.7</v>
      </c>
      <c r="S777" s="265" t="s">
        <v>228</v>
      </c>
      <c r="T777" s="287">
        <v>160364.1</v>
      </c>
    </row>
    <row r="778" spans="2:20" s="248" customFormat="1" ht="42.75" customHeight="1" thickBot="1" x14ac:dyDescent="0.25">
      <c r="B778" s="381"/>
      <c r="C778" s="383"/>
      <c r="D778" s="399"/>
      <c r="E778" s="348" t="s">
        <v>4044</v>
      </c>
      <c r="F778" s="348"/>
      <c r="G778" s="348"/>
      <c r="H778" s="348"/>
      <c r="I778" s="348"/>
      <c r="J778" s="349"/>
      <c r="K778" s="333">
        <f>COUNTA(K777:K777)</f>
        <v>1</v>
      </c>
      <c r="L778" s="333"/>
      <c r="M778" s="178"/>
      <c r="N778" s="333"/>
      <c r="O778" s="333"/>
      <c r="P778" s="333"/>
      <c r="Q778" s="56">
        <f>SUM(Q777)</f>
        <v>229091.57</v>
      </c>
      <c r="R778" s="254"/>
      <c r="S778" s="254"/>
      <c r="T778" s="56">
        <f>SUM(T777)</f>
        <v>160364.1</v>
      </c>
    </row>
    <row r="779" spans="2:20" s="11" customFormat="1" ht="214.5" customHeight="1" x14ac:dyDescent="0.2">
      <c r="B779" s="381"/>
      <c r="C779" s="383"/>
      <c r="D779" s="399"/>
      <c r="E779" s="249" t="s">
        <v>1793</v>
      </c>
      <c r="F779" s="180" t="s">
        <v>1794</v>
      </c>
      <c r="G779" s="250" t="s">
        <v>570</v>
      </c>
      <c r="H779" s="156" t="s">
        <v>2097</v>
      </c>
      <c r="I779" s="180" t="s">
        <v>2098</v>
      </c>
      <c r="J779" s="215" t="s">
        <v>337</v>
      </c>
      <c r="K779" s="215" t="s">
        <v>1798</v>
      </c>
      <c r="L779" s="251" t="s">
        <v>2099</v>
      </c>
      <c r="M779" s="326" t="s">
        <v>7</v>
      </c>
      <c r="N779" s="205">
        <v>43448</v>
      </c>
      <c r="O779" s="205">
        <v>43535</v>
      </c>
      <c r="P779" s="205">
        <v>44680</v>
      </c>
      <c r="Q779" s="252">
        <v>346664.14</v>
      </c>
      <c r="R779" s="60">
        <v>0.8</v>
      </c>
      <c r="S779" s="59" t="s">
        <v>228</v>
      </c>
      <c r="T779" s="253">
        <v>277331.31</v>
      </c>
    </row>
    <row r="780" spans="2:20" s="11" customFormat="1" ht="150.75" customHeight="1" x14ac:dyDescent="0.2">
      <c r="B780" s="381"/>
      <c r="C780" s="383"/>
      <c r="D780" s="399"/>
      <c r="E780" s="103" t="s">
        <v>1793</v>
      </c>
      <c r="F780" s="329" t="s">
        <v>1794</v>
      </c>
      <c r="G780" s="89" t="s">
        <v>569</v>
      </c>
      <c r="H780" s="70" t="s">
        <v>1795</v>
      </c>
      <c r="I780" s="329" t="s">
        <v>1796</v>
      </c>
      <c r="J780" s="332" t="s">
        <v>337</v>
      </c>
      <c r="K780" s="332" t="s">
        <v>1798</v>
      </c>
      <c r="L780" s="171" t="s">
        <v>1797</v>
      </c>
      <c r="M780" s="329" t="s">
        <v>19</v>
      </c>
      <c r="N780" s="203">
        <v>43318</v>
      </c>
      <c r="O780" s="203">
        <v>43252</v>
      </c>
      <c r="P780" s="203">
        <v>44286</v>
      </c>
      <c r="Q780" s="104">
        <v>335740.8</v>
      </c>
      <c r="R780" s="29">
        <v>0.8</v>
      </c>
      <c r="S780" s="28" t="s">
        <v>228</v>
      </c>
      <c r="T780" s="104">
        <v>268592.64000000001</v>
      </c>
    </row>
    <row r="781" spans="2:20" s="11" customFormat="1" ht="208.5" customHeight="1" x14ac:dyDescent="0.2">
      <c r="B781" s="381"/>
      <c r="C781" s="383"/>
      <c r="D781" s="399"/>
      <c r="E781" s="105" t="s">
        <v>1793</v>
      </c>
      <c r="F781" s="329" t="s">
        <v>1794</v>
      </c>
      <c r="G781" s="89" t="s">
        <v>2106</v>
      </c>
      <c r="H781" s="70" t="s">
        <v>2100</v>
      </c>
      <c r="I781" s="329" t="s">
        <v>2101</v>
      </c>
      <c r="J781" s="332" t="s">
        <v>337</v>
      </c>
      <c r="K781" s="332" t="s">
        <v>1798</v>
      </c>
      <c r="L781" s="171" t="s">
        <v>2102</v>
      </c>
      <c r="M781" s="329" t="s">
        <v>22</v>
      </c>
      <c r="N781" s="203">
        <v>43434</v>
      </c>
      <c r="O781" s="203">
        <v>43221</v>
      </c>
      <c r="P781" s="203">
        <v>43465</v>
      </c>
      <c r="Q781" s="104">
        <v>82668.429999999993</v>
      </c>
      <c r="R781" s="29">
        <v>0.8</v>
      </c>
      <c r="S781" s="28" t="s">
        <v>228</v>
      </c>
      <c r="T781" s="104">
        <v>66134.740000000005</v>
      </c>
    </row>
    <row r="782" spans="2:20" s="11" customFormat="1" ht="208.5" customHeight="1" x14ac:dyDescent="0.2">
      <c r="B782" s="381"/>
      <c r="C782" s="383"/>
      <c r="D782" s="399"/>
      <c r="E782" s="105" t="s">
        <v>1793</v>
      </c>
      <c r="F782" s="329" t="s">
        <v>1794</v>
      </c>
      <c r="G782" s="89" t="s">
        <v>566</v>
      </c>
      <c r="H782" s="70" t="s">
        <v>2465</v>
      </c>
      <c r="I782" s="329" t="s">
        <v>2103</v>
      </c>
      <c r="J782" s="332" t="s">
        <v>337</v>
      </c>
      <c r="K782" s="332" t="s">
        <v>1798</v>
      </c>
      <c r="L782" s="171" t="s">
        <v>2104</v>
      </c>
      <c r="M782" s="329" t="s">
        <v>16</v>
      </c>
      <c r="N782" s="203">
        <v>43439</v>
      </c>
      <c r="O782" s="203">
        <v>43647</v>
      </c>
      <c r="P782" s="203">
        <v>44013</v>
      </c>
      <c r="Q782" s="104">
        <v>32272.02</v>
      </c>
      <c r="R782" s="29">
        <v>0.4718</v>
      </c>
      <c r="S782" s="28" t="s">
        <v>228</v>
      </c>
      <c r="T782" s="104">
        <v>15225.94</v>
      </c>
    </row>
    <row r="783" spans="2:20" s="11" customFormat="1" ht="208.5" customHeight="1" x14ac:dyDescent="0.2">
      <c r="B783" s="381"/>
      <c r="C783" s="383"/>
      <c r="D783" s="399"/>
      <c r="E783" s="195" t="s">
        <v>1793</v>
      </c>
      <c r="F783" s="315" t="s">
        <v>1794</v>
      </c>
      <c r="G783" s="90" t="s">
        <v>566</v>
      </c>
      <c r="H783" s="70" t="s">
        <v>2466</v>
      </c>
      <c r="I783" s="315" t="s">
        <v>2105</v>
      </c>
      <c r="J783" s="339" t="s">
        <v>337</v>
      </c>
      <c r="K783" s="339" t="s">
        <v>1798</v>
      </c>
      <c r="L783" s="177" t="s">
        <v>2104</v>
      </c>
      <c r="M783" s="315" t="s">
        <v>16</v>
      </c>
      <c r="N783" s="204">
        <v>43439</v>
      </c>
      <c r="O783" s="204">
        <v>43647</v>
      </c>
      <c r="P783" s="204">
        <v>44377</v>
      </c>
      <c r="Q783" s="116">
        <v>43664.37</v>
      </c>
      <c r="R783" s="41">
        <v>0.47199999999999998</v>
      </c>
      <c r="S783" s="40" t="s">
        <v>228</v>
      </c>
      <c r="T783" s="116">
        <v>20608.66</v>
      </c>
    </row>
    <row r="784" spans="2:20" s="11" customFormat="1" ht="208.5" customHeight="1" x14ac:dyDescent="0.2">
      <c r="B784" s="381"/>
      <c r="C784" s="383"/>
      <c r="D784" s="399"/>
      <c r="E784" s="195" t="s">
        <v>1793</v>
      </c>
      <c r="F784" s="315" t="s">
        <v>1794</v>
      </c>
      <c r="G784" s="90" t="s">
        <v>571</v>
      </c>
      <c r="H784" s="42" t="s">
        <v>2678</v>
      </c>
      <c r="I784" s="315" t="s">
        <v>2679</v>
      </c>
      <c r="J784" s="339" t="s">
        <v>337</v>
      </c>
      <c r="K784" s="339" t="s">
        <v>1798</v>
      </c>
      <c r="L784" s="177" t="s">
        <v>3257</v>
      </c>
      <c r="M784" s="315" t="s">
        <v>29</v>
      </c>
      <c r="N784" s="204">
        <v>43762</v>
      </c>
      <c r="O784" s="204">
        <v>43307</v>
      </c>
      <c r="P784" s="204">
        <v>43877</v>
      </c>
      <c r="Q784" s="116">
        <v>407676.12</v>
      </c>
      <c r="R784" s="41">
        <v>0.50239999999999996</v>
      </c>
      <c r="S784" s="40" t="s">
        <v>228</v>
      </c>
      <c r="T784" s="116">
        <v>204821.08</v>
      </c>
    </row>
    <row r="785" spans="2:20" s="11" customFormat="1" ht="208.5" customHeight="1" x14ac:dyDescent="0.2">
      <c r="B785" s="381"/>
      <c r="C785" s="383"/>
      <c r="D785" s="399"/>
      <c r="E785" s="133" t="s">
        <v>1793</v>
      </c>
      <c r="F785" s="315" t="s">
        <v>1794</v>
      </c>
      <c r="G785" s="90" t="s">
        <v>571</v>
      </c>
      <c r="H785" s="42" t="s">
        <v>2421</v>
      </c>
      <c r="I785" s="315" t="s">
        <v>2422</v>
      </c>
      <c r="J785" s="339" t="s">
        <v>337</v>
      </c>
      <c r="K785" s="339" t="s">
        <v>1798</v>
      </c>
      <c r="L785" s="42" t="s">
        <v>2423</v>
      </c>
      <c r="M785" s="315" t="s">
        <v>29</v>
      </c>
      <c r="N785" s="204">
        <v>43658</v>
      </c>
      <c r="O785" s="204">
        <v>43165</v>
      </c>
      <c r="P785" s="204">
        <v>44561</v>
      </c>
      <c r="Q785" s="116">
        <v>1031398.05</v>
      </c>
      <c r="R785" s="41">
        <v>0.8</v>
      </c>
      <c r="S785" s="40" t="s">
        <v>228</v>
      </c>
      <c r="T785" s="116">
        <v>825118.44</v>
      </c>
    </row>
    <row r="786" spans="2:20" s="11" customFormat="1" ht="208.5" customHeight="1" x14ac:dyDescent="0.2">
      <c r="B786" s="381"/>
      <c r="C786" s="383"/>
      <c r="D786" s="399"/>
      <c r="E786" s="133" t="s">
        <v>1793</v>
      </c>
      <c r="F786" s="315" t="s">
        <v>1794</v>
      </c>
      <c r="G786" s="90" t="s">
        <v>565</v>
      </c>
      <c r="H786" s="42" t="s">
        <v>2578</v>
      </c>
      <c r="I786" s="315" t="s">
        <v>2579</v>
      </c>
      <c r="J786" s="339" t="s">
        <v>337</v>
      </c>
      <c r="K786" s="339" t="s">
        <v>1798</v>
      </c>
      <c r="L786" s="42" t="s">
        <v>2580</v>
      </c>
      <c r="M786" s="315" t="s">
        <v>22</v>
      </c>
      <c r="N786" s="204">
        <v>43726</v>
      </c>
      <c r="O786" s="204">
        <v>43173</v>
      </c>
      <c r="P786" s="204">
        <v>44196</v>
      </c>
      <c r="Q786" s="116">
        <v>42976.160000000003</v>
      </c>
      <c r="R786" s="41">
        <v>0.52059999999999995</v>
      </c>
      <c r="S786" s="40" t="s">
        <v>228</v>
      </c>
      <c r="T786" s="116">
        <v>22372.19</v>
      </c>
    </row>
    <row r="787" spans="2:20" s="11" customFormat="1" ht="208.5" customHeight="1" x14ac:dyDescent="0.2">
      <c r="B787" s="381"/>
      <c r="C787" s="383"/>
      <c r="D787" s="399"/>
      <c r="E787" s="133" t="s">
        <v>1793</v>
      </c>
      <c r="F787" s="315" t="s">
        <v>1794</v>
      </c>
      <c r="G787" s="90" t="s">
        <v>565</v>
      </c>
      <c r="H787" s="42" t="s">
        <v>2637</v>
      </c>
      <c r="I787" s="315" t="s">
        <v>2638</v>
      </c>
      <c r="J787" s="339" t="s">
        <v>337</v>
      </c>
      <c r="K787" s="339" t="s">
        <v>1798</v>
      </c>
      <c r="L787" s="42" t="s">
        <v>2636</v>
      </c>
      <c r="M787" s="315" t="s">
        <v>22</v>
      </c>
      <c r="N787" s="204">
        <v>43745</v>
      </c>
      <c r="O787" s="204">
        <v>43173</v>
      </c>
      <c r="P787" s="204">
        <v>44561</v>
      </c>
      <c r="Q787" s="116">
        <v>251502.73</v>
      </c>
      <c r="R787" s="41">
        <v>0.45579999999999998</v>
      </c>
      <c r="S787" s="40" t="s">
        <v>228</v>
      </c>
      <c r="T787" s="116">
        <v>114626.37</v>
      </c>
    </row>
    <row r="788" spans="2:20" s="11" customFormat="1" ht="106.5" customHeight="1" x14ac:dyDescent="0.2">
      <c r="B788" s="381"/>
      <c r="C788" s="383"/>
      <c r="D788" s="399"/>
      <c r="E788" s="132" t="s">
        <v>1793</v>
      </c>
      <c r="F788" s="329" t="s">
        <v>1794</v>
      </c>
      <c r="G788" s="89" t="s">
        <v>4218</v>
      </c>
      <c r="H788" s="70" t="s">
        <v>4221</v>
      </c>
      <c r="I788" s="329" t="s">
        <v>4212</v>
      </c>
      <c r="J788" s="332" t="s">
        <v>337</v>
      </c>
      <c r="K788" s="332" t="s">
        <v>1798</v>
      </c>
      <c r="L788" s="70" t="s">
        <v>4227</v>
      </c>
      <c r="M788" s="329" t="s">
        <v>1</v>
      </c>
      <c r="N788" s="203">
        <v>44146</v>
      </c>
      <c r="O788" s="203">
        <v>43191</v>
      </c>
      <c r="P788" s="203">
        <v>44561</v>
      </c>
      <c r="Q788" s="104">
        <v>957289.5</v>
      </c>
      <c r="R788" s="29">
        <v>0.50249999999999995</v>
      </c>
      <c r="S788" s="28" t="s">
        <v>228</v>
      </c>
      <c r="T788" s="104">
        <v>481024.8</v>
      </c>
    </row>
    <row r="789" spans="2:20" s="11" customFormat="1" ht="106.5" customHeight="1" x14ac:dyDescent="0.2">
      <c r="B789" s="381"/>
      <c r="C789" s="383"/>
      <c r="D789" s="399"/>
      <c r="E789" s="132" t="s">
        <v>1793</v>
      </c>
      <c r="F789" s="329" t="s">
        <v>1794</v>
      </c>
      <c r="G789" s="89" t="s">
        <v>4218</v>
      </c>
      <c r="H789" s="70" t="s">
        <v>4508</v>
      </c>
      <c r="I789" s="329" t="s">
        <v>4299</v>
      </c>
      <c r="J789" s="332" t="s">
        <v>337</v>
      </c>
      <c r="K789" s="332" t="s">
        <v>1798</v>
      </c>
      <c r="L789" s="70" t="s">
        <v>4509</v>
      </c>
      <c r="M789" s="329" t="s">
        <v>1</v>
      </c>
      <c r="N789" s="203">
        <v>44146</v>
      </c>
      <c r="O789" s="203">
        <v>43191</v>
      </c>
      <c r="P789" s="203">
        <v>44561</v>
      </c>
      <c r="Q789" s="104">
        <v>362883.81</v>
      </c>
      <c r="R789" s="29">
        <v>0.46650000000000003</v>
      </c>
      <c r="S789" s="28" t="s">
        <v>228</v>
      </c>
      <c r="T789" s="104">
        <v>165643.94</v>
      </c>
    </row>
    <row r="790" spans="2:20" s="11" customFormat="1" ht="106.5" customHeight="1" x14ac:dyDescent="0.2">
      <c r="B790" s="381"/>
      <c r="C790" s="383"/>
      <c r="D790" s="399"/>
      <c r="E790" s="132" t="s">
        <v>1793</v>
      </c>
      <c r="F790" s="329" t="s">
        <v>1794</v>
      </c>
      <c r="G790" s="89" t="s">
        <v>4218</v>
      </c>
      <c r="H790" s="70" t="s">
        <v>4222</v>
      </c>
      <c r="I790" s="329" t="s">
        <v>4213</v>
      </c>
      <c r="J790" s="332" t="s">
        <v>337</v>
      </c>
      <c r="K790" s="332" t="s">
        <v>1798</v>
      </c>
      <c r="L790" s="70" t="s">
        <v>4228</v>
      </c>
      <c r="M790" s="329" t="s">
        <v>1</v>
      </c>
      <c r="N790" s="203">
        <v>44146</v>
      </c>
      <c r="O790" s="203">
        <v>43191</v>
      </c>
      <c r="P790" s="203">
        <v>44561</v>
      </c>
      <c r="Q790" s="104">
        <v>99333.79</v>
      </c>
      <c r="R790" s="29">
        <v>0.51839999999999997</v>
      </c>
      <c r="S790" s="28" t="s">
        <v>228</v>
      </c>
      <c r="T790" s="104">
        <v>51493.440000000002</v>
      </c>
    </row>
    <row r="791" spans="2:20" s="11" customFormat="1" ht="197.25" customHeight="1" x14ac:dyDescent="0.2">
      <c r="B791" s="381"/>
      <c r="C791" s="383"/>
      <c r="D791" s="399"/>
      <c r="E791" s="132" t="s">
        <v>1793</v>
      </c>
      <c r="F791" s="329" t="s">
        <v>1794</v>
      </c>
      <c r="G791" s="89" t="s">
        <v>4219</v>
      </c>
      <c r="H791" s="70" t="s">
        <v>4223</v>
      </c>
      <c r="I791" s="329" t="s">
        <v>4214</v>
      </c>
      <c r="J791" s="332" t="s">
        <v>337</v>
      </c>
      <c r="K791" s="332" t="s">
        <v>1798</v>
      </c>
      <c r="L791" s="70" t="s">
        <v>4229</v>
      </c>
      <c r="M791" s="329" t="s">
        <v>15</v>
      </c>
      <c r="N791" s="203">
        <v>44146</v>
      </c>
      <c r="O791" s="203">
        <v>43831</v>
      </c>
      <c r="P791" s="203">
        <v>44561</v>
      </c>
      <c r="Q791" s="104">
        <v>868442.1</v>
      </c>
      <c r="R791" s="29">
        <v>0.8</v>
      </c>
      <c r="S791" s="28" t="s">
        <v>228</v>
      </c>
      <c r="T791" s="104">
        <v>694753.68</v>
      </c>
    </row>
    <row r="792" spans="2:20" s="11" customFormat="1" ht="147" customHeight="1" x14ac:dyDescent="0.2">
      <c r="B792" s="381"/>
      <c r="C792" s="383"/>
      <c r="D792" s="399"/>
      <c r="E792" s="132" t="s">
        <v>1793</v>
      </c>
      <c r="F792" s="329" t="s">
        <v>1794</v>
      </c>
      <c r="G792" s="89" t="s">
        <v>4219</v>
      </c>
      <c r="H792" s="70" t="s">
        <v>4224</v>
      </c>
      <c r="I792" s="329" t="s">
        <v>4215</v>
      </c>
      <c r="J792" s="332" t="s">
        <v>337</v>
      </c>
      <c r="K792" s="332" t="s">
        <v>1798</v>
      </c>
      <c r="L792" s="70" t="s">
        <v>4230</v>
      </c>
      <c r="M792" s="329" t="s">
        <v>15</v>
      </c>
      <c r="N792" s="203">
        <v>44146</v>
      </c>
      <c r="O792" s="203">
        <v>43619</v>
      </c>
      <c r="P792" s="203">
        <v>44561</v>
      </c>
      <c r="Q792" s="104">
        <v>153997.75</v>
      </c>
      <c r="R792" s="29">
        <v>0.5</v>
      </c>
      <c r="S792" s="28" t="s">
        <v>228</v>
      </c>
      <c r="T792" s="104">
        <v>76998.880000000005</v>
      </c>
    </row>
    <row r="793" spans="2:20" s="11" customFormat="1" ht="265.5" customHeight="1" x14ac:dyDescent="0.2">
      <c r="B793" s="381"/>
      <c r="C793" s="383"/>
      <c r="D793" s="399"/>
      <c r="E793" s="132" t="s">
        <v>1793</v>
      </c>
      <c r="F793" s="329" t="s">
        <v>1794</v>
      </c>
      <c r="G793" s="89" t="s">
        <v>4467</v>
      </c>
      <c r="H793" s="70" t="s">
        <v>4513</v>
      </c>
      <c r="I793" s="329" t="s">
        <v>4300</v>
      </c>
      <c r="J793" s="332" t="s">
        <v>337</v>
      </c>
      <c r="K793" s="332" t="s">
        <v>1798</v>
      </c>
      <c r="L793" s="70" t="s">
        <v>4518</v>
      </c>
      <c r="M793" s="329" t="s">
        <v>16</v>
      </c>
      <c r="N793" s="203">
        <v>44146</v>
      </c>
      <c r="O793" s="203">
        <v>43497</v>
      </c>
      <c r="P793" s="203">
        <v>44926</v>
      </c>
      <c r="Q793" s="104">
        <v>109206.39999999999</v>
      </c>
      <c r="R793" s="29">
        <v>0.8</v>
      </c>
      <c r="S793" s="28" t="s">
        <v>228</v>
      </c>
      <c r="T793" s="104">
        <v>87365.119999999995</v>
      </c>
    </row>
    <row r="794" spans="2:20" s="11" customFormat="1" ht="158.25" customHeight="1" x14ac:dyDescent="0.2">
      <c r="B794" s="381"/>
      <c r="C794" s="383"/>
      <c r="D794" s="399"/>
      <c r="E794" s="132" t="s">
        <v>1793</v>
      </c>
      <c r="F794" s="329" t="s">
        <v>1794</v>
      </c>
      <c r="G794" s="89" t="s">
        <v>4510</v>
      </c>
      <c r="H794" s="70" t="s">
        <v>4514</v>
      </c>
      <c r="I794" s="329" t="s">
        <v>4301</v>
      </c>
      <c r="J794" s="332" t="s">
        <v>337</v>
      </c>
      <c r="K794" s="332" t="s">
        <v>1798</v>
      </c>
      <c r="L794" s="70" t="s">
        <v>4519</v>
      </c>
      <c r="M794" s="329" t="s">
        <v>22</v>
      </c>
      <c r="N794" s="203">
        <v>44146</v>
      </c>
      <c r="O794" s="203">
        <v>43525</v>
      </c>
      <c r="P794" s="203">
        <v>44561</v>
      </c>
      <c r="Q794" s="104">
        <v>17588.66</v>
      </c>
      <c r="R794" s="29">
        <v>0.5514</v>
      </c>
      <c r="S794" s="28" t="s">
        <v>228</v>
      </c>
      <c r="T794" s="104">
        <v>9698.3799999999992</v>
      </c>
    </row>
    <row r="795" spans="2:20" s="11" customFormat="1" ht="242.25" customHeight="1" x14ac:dyDescent="0.2">
      <c r="B795" s="381"/>
      <c r="C795" s="383"/>
      <c r="D795" s="399"/>
      <c r="E795" s="132" t="s">
        <v>1793</v>
      </c>
      <c r="F795" s="329" t="s">
        <v>1794</v>
      </c>
      <c r="G795" s="89" t="s">
        <v>4511</v>
      </c>
      <c r="H795" s="70" t="s">
        <v>4515</v>
      </c>
      <c r="I795" s="329" t="s">
        <v>4302</v>
      </c>
      <c r="J795" s="332" t="s">
        <v>337</v>
      </c>
      <c r="K795" s="332" t="s">
        <v>1798</v>
      </c>
      <c r="L795" s="70" t="s">
        <v>4520</v>
      </c>
      <c r="M795" s="329" t="s">
        <v>30</v>
      </c>
      <c r="N795" s="203">
        <v>44146</v>
      </c>
      <c r="O795" s="203">
        <v>43466</v>
      </c>
      <c r="P795" s="203">
        <v>44561</v>
      </c>
      <c r="Q795" s="104">
        <v>125458.84</v>
      </c>
      <c r="R795" s="29">
        <v>0.50539999999999996</v>
      </c>
      <c r="S795" s="28" t="s">
        <v>228</v>
      </c>
      <c r="T795" s="104">
        <v>63403.21</v>
      </c>
    </row>
    <row r="796" spans="2:20" s="11" customFormat="1" ht="242.25" customHeight="1" x14ac:dyDescent="0.2">
      <c r="B796" s="381"/>
      <c r="C796" s="383"/>
      <c r="D796" s="399"/>
      <c r="E796" s="132" t="s">
        <v>1793</v>
      </c>
      <c r="F796" s="329" t="s">
        <v>1794</v>
      </c>
      <c r="G796" s="89" t="s">
        <v>4511</v>
      </c>
      <c r="H796" s="70" t="s">
        <v>4516</v>
      </c>
      <c r="I796" s="329" t="s">
        <v>4303</v>
      </c>
      <c r="J796" s="332" t="s">
        <v>337</v>
      </c>
      <c r="K796" s="332" t="s">
        <v>1798</v>
      </c>
      <c r="L796" s="70" t="s">
        <v>4521</v>
      </c>
      <c r="M796" s="329" t="s">
        <v>30</v>
      </c>
      <c r="N796" s="203">
        <v>44146</v>
      </c>
      <c r="O796" s="203">
        <v>43466</v>
      </c>
      <c r="P796" s="203">
        <v>44561</v>
      </c>
      <c r="Q796" s="104">
        <v>62879.199999999997</v>
      </c>
      <c r="R796" s="29">
        <v>0.8</v>
      </c>
      <c r="S796" s="28" t="s">
        <v>228</v>
      </c>
      <c r="T796" s="104">
        <v>50303.360000000001</v>
      </c>
    </row>
    <row r="797" spans="2:20" s="11" customFormat="1" ht="206.25" customHeight="1" x14ac:dyDescent="0.2">
      <c r="B797" s="381"/>
      <c r="C797" s="383"/>
      <c r="D797" s="399"/>
      <c r="E797" s="132" t="s">
        <v>1793</v>
      </c>
      <c r="F797" s="329" t="s">
        <v>1794</v>
      </c>
      <c r="G797" s="89" t="s">
        <v>4512</v>
      </c>
      <c r="H797" s="70" t="s">
        <v>4517</v>
      </c>
      <c r="I797" s="329" t="s">
        <v>4304</v>
      </c>
      <c r="J797" s="332" t="s">
        <v>337</v>
      </c>
      <c r="K797" s="332" t="s">
        <v>1798</v>
      </c>
      <c r="L797" s="70" t="s">
        <v>4522</v>
      </c>
      <c r="M797" s="329" t="s">
        <v>29</v>
      </c>
      <c r="N797" s="203">
        <v>44146</v>
      </c>
      <c r="O797" s="203">
        <v>43833</v>
      </c>
      <c r="P797" s="203">
        <v>44561</v>
      </c>
      <c r="Q797" s="104">
        <v>276265.38</v>
      </c>
      <c r="R797" s="29">
        <v>0.50290000000000001</v>
      </c>
      <c r="S797" s="28" t="s">
        <v>228</v>
      </c>
      <c r="T797" s="104">
        <v>138944.49</v>
      </c>
    </row>
    <row r="798" spans="2:20" s="11" customFormat="1" ht="162.75" customHeight="1" x14ac:dyDescent="0.2">
      <c r="B798" s="381"/>
      <c r="C798" s="383"/>
      <c r="D798" s="399"/>
      <c r="E798" s="132" t="s">
        <v>1793</v>
      </c>
      <c r="F798" s="329" t="s">
        <v>1794</v>
      </c>
      <c r="G798" s="89" t="s">
        <v>4220</v>
      </c>
      <c r="H798" s="70" t="s">
        <v>4225</v>
      </c>
      <c r="I798" s="329" t="s">
        <v>4216</v>
      </c>
      <c r="J798" s="332" t="s">
        <v>337</v>
      </c>
      <c r="K798" s="332" t="s">
        <v>1798</v>
      </c>
      <c r="L798" s="70" t="s">
        <v>4231</v>
      </c>
      <c r="M798" s="329" t="s">
        <v>179</v>
      </c>
      <c r="N798" s="203">
        <v>44146</v>
      </c>
      <c r="O798" s="203">
        <v>43525</v>
      </c>
      <c r="P798" s="203">
        <v>44561</v>
      </c>
      <c r="Q798" s="104">
        <v>249944.4</v>
      </c>
      <c r="R798" s="29">
        <v>0.8</v>
      </c>
      <c r="S798" s="28" t="s">
        <v>228</v>
      </c>
      <c r="T798" s="104">
        <v>199955.52</v>
      </c>
    </row>
    <row r="799" spans="2:20" s="11" customFormat="1" ht="168.75" customHeight="1" x14ac:dyDescent="0.2">
      <c r="B799" s="381"/>
      <c r="C799" s="383"/>
      <c r="D799" s="399"/>
      <c r="E799" s="133" t="s">
        <v>1793</v>
      </c>
      <c r="F799" s="315" t="s">
        <v>1794</v>
      </c>
      <c r="G799" s="90" t="s">
        <v>4220</v>
      </c>
      <c r="H799" s="42" t="s">
        <v>4226</v>
      </c>
      <c r="I799" s="315" t="s">
        <v>4217</v>
      </c>
      <c r="J799" s="339" t="s">
        <v>337</v>
      </c>
      <c r="K799" s="339" t="s">
        <v>1798</v>
      </c>
      <c r="L799" s="42" t="s">
        <v>4232</v>
      </c>
      <c r="M799" s="315" t="s">
        <v>179</v>
      </c>
      <c r="N799" s="204">
        <v>44146</v>
      </c>
      <c r="O799" s="204">
        <v>43525</v>
      </c>
      <c r="P799" s="204">
        <v>44561</v>
      </c>
      <c r="Q799" s="116">
        <v>87762.25</v>
      </c>
      <c r="R799" s="41">
        <v>0.50580000000000003</v>
      </c>
      <c r="S799" s="40" t="s">
        <v>228</v>
      </c>
      <c r="T799" s="116">
        <v>44386.47</v>
      </c>
    </row>
    <row r="800" spans="2:20" s="11" customFormat="1" ht="242.25" customHeight="1" x14ac:dyDescent="0.2">
      <c r="B800" s="381"/>
      <c r="C800" s="383"/>
      <c r="D800" s="399"/>
      <c r="E800" s="89" t="s">
        <v>1793</v>
      </c>
      <c r="F800" s="329" t="s">
        <v>5355</v>
      </c>
      <c r="G800" s="89" t="s">
        <v>493</v>
      </c>
      <c r="H800" s="70" t="s">
        <v>5359</v>
      </c>
      <c r="I800" s="329" t="s">
        <v>5350</v>
      </c>
      <c r="J800" s="332" t="s">
        <v>337</v>
      </c>
      <c r="K800" s="332" t="s">
        <v>1798</v>
      </c>
      <c r="L800" s="70" t="s">
        <v>5364</v>
      </c>
      <c r="M800" s="329" t="s">
        <v>13</v>
      </c>
      <c r="N800" s="203">
        <v>44249</v>
      </c>
      <c r="O800" s="203">
        <v>44136</v>
      </c>
      <c r="P800" s="203">
        <v>44561</v>
      </c>
      <c r="Q800" s="104">
        <v>43127.03</v>
      </c>
      <c r="R800" s="29">
        <v>0.45</v>
      </c>
      <c r="S800" s="28" t="s">
        <v>228</v>
      </c>
      <c r="T800" s="104">
        <v>19407.16</v>
      </c>
    </row>
    <row r="801" spans="2:20" s="11" customFormat="1" ht="242.25" customHeight="1" x14ac:dyDescent="0.2">
      <c r="B801" s="381"/>
      <c r="C801" s="383"/>
      <c r="D801" s="399"/>
      <c r="E801" s="89" t="s">
        <v>1793</v>
      </c>
      <c r="F801" s="329" t="s">
        <v>5355</v>
      </c>
      <c r="G801" s="89" t="s">
        <v>5356</v>
      </c>
      <c r="H801" s="70" t="s">
        <v>5360</v>
      </c>
      <c r="I801" s="329" t="s">
        <v>5351</v>
      </c>
      <c r="J801" s="332" t="s">
        <v>337</v>
      </c>
      <c r="K801" s="332" t="s">
        <v>1798</v>
      </c>
      <c r="L801" s="70" t="s">
        <v>5365</v>
      </c>
      <c r="M801" s="329" t="s">
        <v>13</v>
      </c>
      <c r="N801" s="203">
        <v>44249</v>
      </c>
      <c r="O801" s="203">
        <v>44105</v>
      </c>
      <c r="P801" s="203">
        <v>44681</v>
      </c>
      <c r="Q801" s="104">
        <v>94322.55</v>
      </c>
      <c r="R801" s="29">
        <v>0.46260000000000001</v>
      </c>
      <c r="S801" s="28" t="s">
        <v>228</v>
      </c>
      <c r="T801" s="104">
        <v>43629.02</v>
      </c>
    </row>
    <row r="802" spans="2:20" s="11" customFormat="1" ht="242.25" customHeight="1" x14ac:dyDescent="0.2">
      <c r="B802" s="381"/>
      <c r="C802" s="383"/>
      <c r="D802" s="399"/>
      <c r="E802" s="89" t="s">
        <v>1793</v>
      </c>
      <c r="F802" s="329" t="s">
        <v>5355</v>
      </c>
      <c r="G802" s="89" t="s">
        <v>5357</v>
      </c>
      <c r="H802" s="70" t="s">
        <v>5361</v>
      </c>
      <c r="I802" s="329" t="s">
        <v>5352</v>
      </c>
      <c r="J802" s="332" t="s">
        <v>337</v>
      </c>
      <c r="K802" s="332" t="s">
        <v>1798</v>
      </c>
      <c r="L802" s="70" t="s">
        <v>5366</v>
      </c>
      <c r="M802" s="329" t="s">
        <v>10</v>
      </c>
      <c r="N802" s="203">
        <v>44340</v>
      </c>
      <c r="O802" s="203">
        <v>44105</v>
      </c>
      <c r="P802" s="203">
        <v>44681</v>
      </c>
      <c r="Q802" s="104">
        <v>28663.99</v>
      </c>
      <c r="R802" s="29">
        <v>0.8</v>
      </c>
      <c r="S802" s="28" t="s">
        <v>228</v>
      </c>
      <c r="T802" s="104">
        <v>22931.19</v>
      </c>
    </row>
    <row r="803" spans="2:20" s="11" customFormat="1" ht="242.25" customHeight="1" x14ac:dyDescent="0.2">
      <c r="B803" s="381"/>
      <c r="C803" s="383"/>
      <c r="D803" s="399"/>
      <c r="E803" s="89"/>
      <c r="F803" s="329" t="s">
        <v>5355</v>
      </c>
      <c r="G803" s="89" t="s">
        <v>4343</v>
      </c>
      <c r="H803" s="70" t="s">
        <v>5393</v>
      </c>
      <c r="I803" s="329" t="s">
        <v>5390</v>
      </c>
      <c r="J803" s="332" t="s">
        <v>337</v>
      </c>
      <c r="K803" s="332" t="s">
        <v>1798</v>
      </c>
      <c r="L803" s="70" t="s">
        <v>5395</v>
      </c>
      <c r="M803" s="329" t="s">
        <v>10</v>
      </c>
      <c r="N803" s="299">
        <v>44246</v>
      </c>
      <c r="O803" s="203">
        <v>43461</v>
      </c>
      <c r="P803" s="203">
        <v>44408</v>
      </c>
      <c r="Q803" s="123">
        <v>204050.5</v>
      </c>
      <c r="R803" s="300">
        <v>0.8</v>
      </c>
      <c r="S803" s="28" t="s">
        <v>228</v>
      </c>
      <c r="T803" s="104">
        <v>91822.73</v>
      </c>
    </row>
    <row r="804" spans="2:20" s="11" customFormat="1" ht="242.25" customHeight="1" x14ac:dyDescent="0.2">
      <c r="B804" s="381"/>
      <c r="C804" s="383"/>
      <c r="D804" s="399"/>
      <c r="E804" s="89"/>
      <c r="F804" s="329" t="s">
        <v>5355</v>
      </c>
      <c r="G804" s="89" t="s">
        <v>5392</v>
      </c>
      <c r="H804" s="70" t="s">
        <v>5394</v>
      </c>
      <c r="I804" s="329" t="s">
        <v>5391</v>
      </c>
      <c r="J804" s="332" t="s">
        <v>337</v>
      </c>
      <c r="K804" s="332" t="s">
        <v>1798</v>
      </c>
      <c r="L804" s="70" t="s">
        <v>5396</v>
      </c>
      <c r="M804" s="329" t="s">
        <v>4</v>
      </c>
      <c r="N804" s="299">
        <v>44246</v>
      </c>
      <c r="O804" s="203">
        <v>44105</v>
      </c>
      <c r="P804" s="203">
        <v>44560</v>
      </c>
      <c r="Q804" s="123">
        <v>59263.83</v>
      </c>
      <c r="R804" s="300">
        <v>0.8</v>
      </c>
      <c r="S804" s="28" t="s">
        <v>228</v>
      </c>
      <c r="T804" s="104">
        <v>30588.73</v>
      </c>
    </row>
    <row r="805" spans="2:20" s="11" customFormat="1" ht="242.25" customHeight="1" x14ac:dyDescent="0.2">
      <c r="B805" s="381"/>
      <c r="C805" s="383"/>
      <c r="D805" s="399"/>
      <c r="E805" s="89" t="s">
        <v>1793</v>
      </c>
      <c r="F805" s="329" t="s">
        <v>5355</v>
      </c>
      <c r="G805" s="89" t="s">
        <v>5358</v>
      </c>
      <c r="H805" s="70" t="s">
        <v>5362</v>
      </c>
      <c r="I805" s="329" t="s">
        <v>5353</v>
      </c>
      <c r="J805" s="332" t="s">
        <v>337</v>
      </c>
      <c r="K805" s="332" t="s">
        <v>1798</v>
      </c>
      <c r="L805" s="70" t="s">
        <v>5367</v>
      </c>
      <c r="M805" s="329" t="s">
        <v>29</v>
      </c>
      <c r="N805" s="203">
        <v>44249</v>
      </c>
      <c r="O805" s="203">
        <v>44440</v>
      </c>
      <c r="P805" s="203">
        <v>44742</v>
      </c>
      <c r="Q805" s="104">
        <v>111768.93</v>
      </c>
      <c r="R805" s="29">
        <v>0.8</v>
      </c>
      <c r="S805" s="28" t="s">
        <v>228</v>
      </c>
      <c r="T805" s="104">
        <v>89415.15</v>
      </c>
    </row>
    <row r="806" spans="2:20" s="11" customFormat="1" ht="242.25" customHeight="1" thickBot="1" x14ac:dyDescent="0.25">
      <c r="B806" s="381"/>
      <c r="C806" s="383"/>
      <c r="D806" s="399"/>
      <c r="E806" s="89" t="s">
        <v>1793</v>
      </c>
      <c r="F806" s="329" t="s">
        <v>5355</v>
      </c>
      <c r="G806" s="89" t="s">
        <v>4988</v>
      </c>
      <c r="H806" s="70" t="s">
        <v>5363</v>
      </c>
      <c r="I806" s="329" t="s">
        <v>5354</v>
      </c>
      <c r="J806" s="332" t="s">
        <v>337</v>
      </c>
      <c r="K806" s="332" t="s">
        <v>1798</v>
      </c>
      <c r="L806" s="70" t="s">
        <v>5368</v>
      </c>
      <c r="M806" s="329" t="s">
        <v>97</v>
      </c>
      <c r="N806" s="203">
        <v>44249</v>
      </c>
      <c r="O806" s="203">
        <v>44197</v>
      </c>
      <c r="P806" s="203">
        <v>44561</v>
      </c>
      <c r="Q806" s="104">
        <v>472751.61</v>
      </c>
      <c r="R806" s="29">
        <v>0.503</v>
      </c>
      <c r="S806" s="28" t="s">
        <v>228</v>
      </c>
      <c r="T806" s="104">
        <v>237796.79</v>
      </c>
    </row>
    <row r="807" spans="2:20" s="11" customFormat="1" ht="42.75" customHeight="1" thickBot="1" x14ac:dyDescent="0.25">
      <c r="B807" s="381"/>
      <c r="C807" s="383"/>
      <c r="D807" s="399"/>
      <c r="E807" s="349" t="s">
        <v>1798</v>
      </c>
      <c r="F807" s="401"/>
      <c r="G807" s="401"/>
      <c r="H807" s="401"/>
      <c r="I807" s="401"/>
      <c r="J807" s="401"/>
      <c r="K807" s="319">
        <f>COUNTA(K779:K806)</f>
        <v>28</v>
      </c>
      <c r="L807" s="402"/>
      <c r="M807" s="403"/>
      <c r="N807" s="403"/>
      <c r="O807" s="403"/>
      <c r="P807" s="403"/>
      <c r="Q807" s="325">
        <f>SUM(Q779:Q806)</f>
        <v>6959563.3400000008</v>
      </c>
      <c r="R807" s="404"/>
      <c r="S807" s="405"/>
      <c r="T807" s="334">
        <f>SUM(T779:T806)</f>
        <v>4414393.4299999988</v>
      </c>
    </row>
    <row r="808" spans="2:20" s="11" customFormat="1" ht="106.5" customHeight="1" x14ac:dyDescent="0.2">
      <c r="B808" s="381"/>
      <c r="C808" s="383"/>
      <c r="D808" s="399"/>
      <c r="E808" s="92" t="s">
        <v>2107</v>
      </c>
      <c r="F808" s="215" t="s">
        <v>295</v>
      </c>
      <c r="G808" s="142" t="s">
        <v>284</v>
      </c>
      <c r="H808" s="153" t="s">
        <v>285</v>
      </c>
      <c r="I808" s="317" t="s">
        <v>286</v>
      </c>
      <c r="J808" s="215" t="s">
        <v>337</v>
      </c>
      <c r="K808" s="215" t="s">
        <v>338</v>
      </c>
      <c r="L808" s="153" t="s">
        <v>287</v>
      </c>
      <c r="M808" s="328" t="s">
        <v>308</v>
      </c>
      <c r="N808" s="202">
        <v>42342</v>
      </c>
      <c r="O808" s="202">
        <v>42213</v>
      </c>
      <c r="P808" s="202">
        <v>43190</v>
      </c>
      <c r="Q808" s="81">
        <v>264003.75</v>
      </c>
      <c r="R808" s="60">
        <v>0.8</v>
      </c>
      <c r="S808" s="59" t="s">
        <v>228</v>
      </c>
      <c r="T808" s="59">
        <v>211203</v>
      </c>
    </row>
    <row r="809" spans="2:20" s="11" customFormat="1" ht="224.25" customHeight="1" x14ac:dyDescent="0.2">
      <c r="B809" s="381"/>
      <c r="C809" s="383"/>
      <c r="D809" s="399"/>
      <c r="E809" s="274" t="s">
        <v>2107</v>
      </c>
      <c r="F809" s="339" t="s">
        <v>2108</v>
      </c>
      <c r="G809" s="90" t="s">
        <v>568</v>
      </c>
      <c r="H809" s="42" t="s">
        <v>2109</v>
      </c>
      <c r="I809" s="343" t="s">
        <v>2110</v>
      </c>
      <c r="J809" s="339" t="s">
        <v>337</v>
      </c>
      <c r="K809" s="339" t="s">
        <v>338</v>
      </c>
      <c r="L809" s="42" t="s">
        <v>2111</v>
      </c>
      <c r="M809" s="315" t="s">
        <v>10</v>
      </c>
      <c r="N809" s="204">
        <v>43446</v>
      </c>
      <c r="O809" s="204">
        <v>43129</v>
      </c>
      <c r="P809" s="204">
        <v>43465</v>
      </c>
      <c r="Q809" s="40">
        <v>457192.54</v>
      </c>
      <c r="R809" s="41">
        <v>0.5</v>
      </c>
      <c r="S809" s="40" t="s">
        <v>228</v>
      </c>
      <c r="T809" s="40">
        <v>228596.27</v>
      </c>
    </row>
    <row r="810" spans="2:20" s="11" customFormat="1" ht="215.25" customHeight="1" x14ac:dyDescent="0.2">
      <c r="B810" s="381"/>
      <c r="C810" s="383"/>
      <c r="D810" s="399"/>
      <c r="E810" s="274" t="s">
        <v>2107</v>
      </c>
      <c r="F810" s="339" t="s">
        <v>2108</v>
      </c>
      <c r="G810" s="90" t="s">
        <v>4343</v>
      </c>
      <c r="H810" s="42" t="s">
        <v>4523</v>
      </c>
      <c r="I810" s="343" t="s">
        <v>4305</v>
      </c>
      <c r="J810" s="339" t="s">
        <v>337</v>
      </c>
      <c r="K810" s="339" t="s">
        <v>338</v>
      </c>
      <c r="L810" s="42" t="s">
        <v>4524</v>
      </c>
      <c r="M810" s="315" t="s">
        <v>10</v>
      </c>
      <c r="N810" s="204">
        <v>44195</v>
      </c>
      <c r="O810" s="204">
        <v>44256</v>
      </c>
      <c r="P810" s="204">
        <v>44620</v>
      </c>
      <c r="Q810" s="40">
        <v>382784.78</v>
      </c>
      <c r="R810" s="41">
        <v>0.5</v>
      </c>
      <c r="S810" s="40" t="s">
        <v>228</v>
      </c>
      <c r="T810" s="40">
        <v>191392.39</v>
      </c>
    </row>
    <row r="811" spans="2:20" s="11" customFormat="1" ht="173.25" customHeight="1" x14ac:dyDescent="0.2">
      <c r="B811" s="381"/>
      <c r="C811" s="383"/>
      <c r="D811" s="399"/>
      <c r="E811" s="274" t="s">
        <v>2107</v>
      </c>
      <c r="F811" s="339" t="s">
        <v>2108</v>
      </c>
      <c r="G811" s="90" t="s">
        <v>568</v>
      </c>
      <c r="H811" s="42" t="s">
        <v>3258</v>
      </c>
      <c r="I811" s="343" t="s">
        <v>2639</v>
      </c>
      <c r="J811" s="339" t="s">
        <v>337</v>
      </c>
      <c r="K811" s="339" t="s">
        <v>338</v>
      </c>
      <c r="L811" s="42" t="s">
        <v>2642</v>
      </c>
      <c r="M811" s="315" t="s">
        <v>10</v>
      </c>
      <c r="N811" s="204">
        <v>43787</v>
      </c>
      <c r="O811" s="204">
        <v>43095</v>
      </c>
      <c r="P811" s="204">
        <v>44408</v>
      </c>
      <c r="Q811" s="40">
        <v>224510.22</v>
      </c>
      <c r="R811" s="41">
        <v>0.5</v>
      </c>
      <c r="S811" s="40" t="s">
        <v>228</v>
      </c>
      <c r="T811" s="40">
        <v>112255.11</v>
      </c>
    </row>
    <row r="812" spans="2:20" s="11" customFormat="1" ht="173.25" customHeight="1" x14ac:dyDescent="0.2">
      <c r="B812" s="381"/>
      <c r="C812" s="383"/>
      <c r="D812" s="399"/>
      <c r="E812" s="274" t="s">
        <v>2107</v>
      </c>
      <c r="F812" s="339" t="s">
        <v>2108</v>
      </c>
      <c r="G812" s="90" t="s">
        <v>569</v>
      </c>
      <c r="H812" s="42" t="s">
        <v>2640</v>
      </c>
      <c r="I812" s="343" t="s">
        <v>2641</v>
      </c>
      <c r="J812" s="339" t="s">
        <v>337</v>
      </c>
      <c r="K812" s="339" t="s">
        <v>338</v>
      </c>
      <c r="L812" s="42" t="s">
        <v>2643</v>
      </c>
      <c r="M812" s="315" t="s">
        <v>19</v>
      </c>
      <c r="N812" s="204">
        <v>43788</v>
      </c>
      <c r="O812" s="204">
        <v>42522</v>
      </c>
      <c r="P812" s="204">
        <v>44681</v>
      </c>
      <c r="Q812" s="40">
        <v>325450</v>
      </c>
      <c r="R812" s="41">
        <v>0.5</v>
      </c>
      <c r="S812" s="40" t="s">
        <v>228</v>
      </c>
      <c r="T812" s="40">
        <v>162725</v>
      </c>
    </row>
    <row r="813" spans="2:20" s="11" customFormat="1" ht="173.25" customHeight="1" x14ac:dyDescent="0.2">
      <c r="B813" s="381"/>
      <c r="C813" s="383"/>
      <c r="D813" s="399"/>
      <c r="E813" s="275" t="s">
        <v>2107</v>
      </c>
      <c r="F813" s="332" t="s">
        <v>2108</v>
      </c>
      <c r="G813" s="89" t="s">
        <v>566</v>
      </c>
      <c r="H813" s="70" t="s">
        <v>3632</v>
      </c>
      <c r="I813" s="344" t="s">
        <v>3635</v>
      </c>
      <c r="J813" s="332" t="s">
        <v>337</v>
      </c>
      <c r="K813" s="332" t="s">
        <v>338</v>
      </c>
      <c r="L813" s="70" t="s">
        <v>3638</v>
      </c>
      <c r="M813" s="329" t="s">
        <v>16</v>
      </c>
      <c r="N813" s="203">
        <v>44040</v>
      </c>
      <c r="O813" s="203">
        <v>43356</v>
      </c>
      <c r="P813" s="203">
        <v>44074</v>
      </c>
      <c r="Q813" s="28">
        <v>67539.06</v>
      </c>
      <c r="R813" s="29">
        <v>0.5</v>
      </c>
      <c r="S813" s="28" t="s">
        <v>228</v>
      </c>
      <c r="T813" s="28">
        <v>33769.53</v>
      </c>
    </row>
    <row r="814" spans="2:20" s="11" customFormat="1" ht="173.25" customHeight="1" x14ac:dyDescent="0.2">
      <c r="B814" s="381"/>
      <c r="C814" s="383"/>
      <c r="D814" s="399"/>
      <c r="E814" s="275" t="s">
        <v>2107</v>
      </c>
      <c r="F814" s="332" t="s">
        <v>2108</v>
      </c>
      <c r="G814" s="89" t="s">
        <v>566</v>
      </c>
      <c r="H814" s="70" t="s">
        <v>3633</v>
      </c>
      <c r="I814" s="344" t="s">
        <v>3636</v>
      </c>
      <c r="J814" s="332" t="s">
        <v>337</v>
      </c>
      <c r="K814" s="332" t="s">
        <v>338</v>
      </c>
      <c r="L814" s="70" t="s">
        <v>3639</v>
      </c>
      <c r="M814" s="329" t="s">
        <v>16</v>
      </c>
      <c r="N814" s="203">
        <v>44040</v>
      </c>
      <c r="O814" s="203">
        <v>42793</v>
      </c>
      <c r="P814" s="203">
        <v>44651</v>
      </c>
      <c r="Q814" s="28">
        <v>494163.45</v>
      </c>
      <c r="R814" s="29">
        <v>0.5</v>
      </c>
      <c r="S814" s="28" t="s">
        <v>228</v>
      </c>
      <c r="T814" s="28">
        <v>247081.73</v>
      </c>
    </row>
    <row r="815" spans="2:20" s="11" customFormat="1" ht="173.25" customHeight="1" x14ac:dyDescent="0.2">
      <c r="B815" s="381"/>
      <c r="C815" s="383"/>
      <c r="D815" s="399"/>
      <c r="E815" s="274" t="s">
        <v>2107</v>
      </c>
      <c r="F815" s="339" t="s">
        <v>2108</v>
      </c>
      <c r="G815" s="90" t="s">
        <v>992</v>
      </c>
      <c r="H815" s="42" t="s">
        <v>3634</v>
      </c>
      <c r="I815" s="343" t="s">
        <v>3637</v>
      </c>
      <c r="J815" s="339" t="s">
        <v>337</v>
      </c>
      <c r="K815" s="339" t="s">
        <v>338</v>
      </c>
      <c r="L815" s="42" t="s">
        <v>3640</v>
      </c>
      <c r="M815" s="315" t="s">
        <v>308</v>
      </c>
      <c r="N815" s="204">
        <v>44040</v>
      </c>
      <c r="O815" s="204">
        <v>43739</v>
      </c>
      <c r="P815" s="204">
        <v>44104</v>
      </c>
      <c r="Q815" s="40">
        <v>75000</v>
      </c>
      <c r="R815" s="41">
        <v>0.5</v>
      </c>
      <c r="S815" s="40" t="s">
        <v>228</v>
      </c>
      <c r="T815" s="40">
        <v>37500</v>
      </c>
    </row>
    <row r="816" spans="2:20" s="11" customFormat="1" ht="173.25" customHeight="1" x14ac:dyDescent="0.2">
      <c r="B816" s="381"/>
      <c r="C816" s="383"/>
      <c r="D816" s="399"/>
      <c r="E816" s="277" t="s">
        <v>2107</v>
      </c>
      <c r="F816" s="332" t="s">
        <v>2108</v>
      </c>
      <c r="G816" s="89" t="s">
        <v>4525</v>
      </c>
      <c r="H816" s="70" t="s">
        <v>4527</v>
      </c>
      <c r="I816" s="344" t="s">
        <v>4306</v>
      </c>
      <c r="J816" s="332" t="s">
        <v>337</v>
      </c>
      <c r="K816" s="332" t="s">
        <v>338</v>
      </c>
      <c r="L816" s="70" t="s">
        <v>4529</v>
      </c>
      <c r="M816" s="329" t="s">
        <v>822</v>
      </c>
      <c r="N816" s="203">
        <v>44194</v>
      </c>
      <c r="O816" s="203">
        <v>43374</v>
      </c>
      <c r="P816" s="203">
        <v>44561</v>
      </c>
      <c r="Q816" s="28">
        <v>42167.58</v>
      </c>
      <c r="R816" s="29">
        <v>0.5</v>
      </c>
      <c r="S816" s="28" t="s">
        <v>228</v>
      </c>
      <c r="T816" s="28">
        <v>21083.79</v>
      </c>
    </row>
    <row r="817" spans="2:20" s="11" customFormat="1" ht="106.5" customHeight="1" x14ac:dyDescent="0.2">
      <c r="B817" s="381"/>
      <c r="C817" s="383"/>
      <c r="D817" s="399"/>
      <c r="E817" s="279" t="s">
        <v>2107</v>
      </c>
      <c r="F817" s="339" t="s">
        <v>2108</v>
      </c>
      <c r="G817" s="90" t="s">
        <v>4526</v>
      </c>
      <c r="H817" s="42" t="s">
        <v>4528</v>
      </c>
      <c r="I817" s="343" t="s">
        <v>4307</v>
      </c>
      <c r="J817" s="339" t="s">
        <v>337</v>
      </c>
      <c r="K817" s="339" t="s">
        <v>338</v>
      </c>
      <c r="L817" s="42" t="s">
        <v>4530</v>
      </c>
      <c r="M817" s="315" t="s">
        <v>13</v>
      </c>
      <c r="N817" s="204">
        <v>44187</v>
      </c>
      <c r="O817" s="204">
        <v>43862</v>
      </c>
      <c r="P817" s="204">
        <v>44196</v>
      </c>
      <c r="Q817" s="40">
        <v>284627.28000000003</v>
      </c>
      <c r="R817" s="41">
        <v>0.5</v>
      </c>
      <c r="S817" s="40" t="s">
        <v>228</v>
      </c>
      <c r="T817" s="40">
        <v>142313.64000000001</v>
      </c>
    </row>
    <row r="818" spans="2:20" s="11" customFormat="1" ht="159" customHeight="1" x14ac:dyDescent="0.2">
      <c r="B818" s="381"/>
      <c r="C818" s="383"/>
      <c r="D818" s="399"/>
      <c r="E818" s="277" t="s">
        <v>2107</v>
      </c>
      <c r="F818" s="332" t="s">
        <v>2108</v>
      </c>
      <c r="G818" s="89" t="s">
        <v>4218</v>
      </c>
      <c r="H818" s="70" t="s">
        <v>4616</v>
      </c>
      <c r="I818" s="344" t="s">
        <v>4615</v>
      </c>
      <c r="J818" s="332" t="s">
        <v>337</v>
      </c>
      <c r="K818" s="332" t="s">
        <v>338</v>
      </c>
      <c r="L818" s="70" t="s">
        <v>4617</v>
      </c>
      <c r="M818" s="329" t="s">
        <v>1</v>
      </c>
      <c r="N818" s="203">
        <v>44202</v>
      </c>
      <c r="O818" s="203">
        <v>43831</v>
      </c>
      <c r="P818" s="203">
        <v>44196</v>
      </c>
      <c r="Q818" s="28">
        <v>50111.5</v>
      </c>
      <c r="R818" s="29">
        <v>0.5</v>
      </c>
      <c r="S818" s="28" t="s">
        <v>228</v>
      </c>
      <c r="T818" s="28">
        <v>25055.75</v>
      </c>
    </row>
    <row r="819" spans="2:20" s="11" customFormat="1" ht="212.25" customHeight="1" x14ac:dyDescent="0.2">
      <c r="B819" s="381"/>
      <c r="C819" s="383"/>
      <c r="D819" s="399"/>
      <c r="E819" s="279" t="s">
        <v>2107</v>
      </c>
      <c r="F819" s="339" t="s">
        <v>2108</v>
      </c>
      <c r="G819" s="90" t="s">
        <v>4262</v>
      </c>
      <c r="H819" s="42" t="s">
        <v>5087</v>
      </c>
      <c r="I819" s="343" t="s">
        <v>5082</v>
      </c>
      <c r="J819" s="339" t="s">
        <v>337</v>
      </c>
      <c r="K819" s="339" t="s">
        <v>338</v>
      </c>
      <c r="L819" s="42" t="s">
        <v>5092</v>
      </c>
      <c r="M819" s="315" t="s">
        <v>19</v>
      </c>
      <c r="N819" s="204">
        <v>44279</v>
      </c>
      <c r="O819" s="204">
        <v>43616</v>
      </c>
      <c r="P819" s="204">
        <v>44834</v>
      </c>
      <c r="Q819" s="40">
        <v>236806.9</v>
      </c>
      <c r="R819" s="41">
        <v>0.5</v>
      </c>
      <c r="S819" s="40" t="s">
        <v>228</v>
      </c>
      <c r="T819" s="40">
        <v>118403.45</v>
      </c>
    </row>
    <row r="820" spans="2:20" s="61" customFormat="1" ht="206.25" customHeight="1" x14ac:dyDescent="0.2">
      <c r="B820" s="381"/>
      <c r="C820" s="383"/>
      <c r="D820" s="399"/>
      <c r="E820" s="277" t="s">
        <v>2107</v>
      </c>
      <c r="F820" s="332" t="s">
        <v>2108</v>
      </c>
      <c r="G820" s="89" t="s">
        <v>4511</v>
      </c>
      <c r="H820" s="70" t="s">
        <v>4816</v>
      </c>
      <c r="I820" s="344" t="s">
        <v>4815</v>
      </c>
      <c r="J820" s="332" t="s">
        <v>337</v>
      </c>
      <c r="K820" s="332" t="s">
        <v>338</v>
      </c>
      <c r="L820" s="70" t="s">
        <v>4817</v>
      </c>
      <c r="M820" s="329" t="s">
        <v>30</v>
      </c>
      <c r="N820" s="203">
        <v>44270</v>
      </c>
      <c r="O820" s="203">
        <v>44256</v>
      </c>
      <c r="P820" s="203">
        <v>44926</v>
      </c>
      <c r="Q820" s="28">
        <v>636878.1</v>
      </c>
      <c r="R820" s="29">
        <v>0.5</v>
      </c>
      <c r="S820" s="28" t="s">
        <v>228</v>
      </c>
      <c r="T820" s="28">
        <v>318439.05</v>
      </c>
    </row>
    <row r="821" spans="2:20" s="61" customFormat="1" ht="206.25" customHeight="1" x14ac:dyDescent="0.2">
      <c r="B821" s="381"/>
      <c r="C821" s="383"/>
      <c r="D821" s="399"/>
      <c r="E821" s="277" t="s">
        <v>2107</v>
      </c>
      <c r="F821" s="332" t="s">
        <v>2108</v>
      </c>
      <c r="G821" s="89" t="s">
        <v>4219</v>
      </c>
      <c r="H821" s="70" t="s">
        <v>5088</v>
      </c>
      <c r="I821" s="344" t="s">
        <v>5083</v>
      </c>
      <c r="J821" s="332" t="s">
        <v>337</v>
      </c>
      <c r="K821" s="332" t="s">
        <v>338</v>
      </c>
      <c r="L821" s="70" t="s">
        <v>5093</v>
      </c>
      <c r="M821" s="329" t="s">
        <v>15</v>
      </c>
      <c r="N821" s="203">
        <v>44279</v>
      </c>
      <c r="O821" s="203">
        <v>42796</v>
      </c>
      <c r="P821" s="203">
        <v>44469</v>
      </c>
      <c r="Q821" s="28">
        <v>306572.18</v>
      </c>
      <c r="R821" s="29">
        <v>0.5</v>
      </c>
      <c r="S821" s="28" t="s">
        <v>228</v>
      </c>
      <c r="T821" s="28">
        <v>153286.09</v>
      </c>
    </row>
    <row r="822" spans="2:20" s="61" customFormat="1" ht="221.25" customHeight="1" x14ac:dyDescent="0.2">
      <c r="B822" s="381"/>
      <c r="C822" s="383"/>
      <c r="D822" s="399"/>
      <c r="E822" s="277"/>
      <c r="F822" s="332" t="s">
        <v>2108</v>
      </c>
      <c r="G822" s="89" t="s">
        <v>4219</v>
      </c>
      <c r="H822" s="70" t="s">
        <v>5236</v>
      </c>
      <c r="I822" s="344" t="s">
        <v>5229</v>
      </c>
      <c r="J822" s="332" t="s">
        <v>337</v>
      </c>
      <c r="K822" s="332" t="s">
        <v>338</v>
      </c>
      <c r="L822" s="70" t="s">
        <v>5237</v>
      </c>
      <c r="M822" s="329" t="s">
        <v>15</v>
      </c>
      <c r="N822" s="203">
        <v>44315</v>
      </c>
      <c r="O822" s="203">
        <v>43637</v>
      </c>
      <c r="P822" s="203">
        <v>44469</v>
      </c>
      <c r="Q822" s="28">
        <v>213053.38</v>
      </c>
      <c r="R822" s="29">
        <v>0.5</v>
      </c>
      <c r="S822" s="28" t="s">
        <v>228</v>
      </c>
      <c r="T822" s="28">
        <v>106526.69</v>
      </c>
    </row>
    <row r="823" spans="2:20" s="61" customFormat="1" ht="221.25" customHeight="1" x14ac:dyDescent="0.2">
      <c r="B823" s="381"/>
      <c r="C823" s="383"/>
      <c r="D823" s="399"/>
      <c r="E823" s="277" t="s">
        <v>2107</v>
      </c>
      <c r="F823" s="332" t="s">
        <v>2108</v>
      </c>
      <c r="G823" s="89" t="s">
        <v>4316</v>
      </c>
      <c r="H823" s="70" t="s">
        <v>5089</v>
      </c>
      <c r="I823" s="344" t="s">
        <v>5084</v>
      </c>
      <c r="J823" s="332" t="s">
        <v>337</v>
      </c>
      <c r="K823" s="332" t="s">
        <v>338</v>
      </c>
      <c r="L823" s="70" t="s">
        <v>5094</v>
      </c>
      <c r="M823" s="329" t="s">
        <v>22</v>
      </c>
      <c r="N823" s="203">
        <v>44279</v>
      </c>
      <c r="O823" s="203">
        <v>44006</v>
      </c>
      <c r="P823" s="203">
        <v>44742</v>
      </c>
      <c r="Q823" s="28">
        <v>562797.06000000006</v>
      </c>
      <c r="R823" s="29">
        <v>0.5</v>
      </c>
      <c r="S823" s="28" t="s">
        <v>228</v>
      </c>
      <c r="T823" s="28">
        <v>281398.53000000003</v>
      </c>
    </row>
    <row r="824" spans="2:20" s="61" customFormat="1" ht="221.25" customHeight="1" x14ac:dyDescent="0.2">
      <c r="B824" s="381"/>
      <c r="C824" s="383"/>
      <c r="D824" s="399"/>
      <c r="E824" s="277" t="s">
        <v>2107</v>
      </c>
      <c r="F824" s="332" t="s">
        <v>2108</v>
      </c>
      <c r="G824" s="89" t="s">
        <v>4962</v>
      </c>
      <c r="H824" s="70" t="s">
        <v>5090</v>
      </c>
      <c r="I824" s="344" t="s">
        <v>5085</v>
      </c>
      <c r="J824" s="332" t="s">
        <v>337</v>
      </c>
      <c r="K824" s="332" t="s">
        <v>338</v>
      </c>
      <c r="L824" s="70" t="s">
        <v>5095</v>
      </c>
      <c r="M824" s="329" t="s">
        <v>7</v>
      </c>
      <c r="N824" s="203">
        <v>44279</v>
      </c>
      <c r="O824" s="203">
        <v>42804</v>
      </c>
      <c r="P824" s="203">
        <v>44651</v>
      </c>
      <c r="Q824" s="28">
        <v>525641.73</v>
      </c>
      <c r="R824" s="29">
        <v>0.5</v>
      </c>
      <c r="S824" s="28" t="s">
        <v>228</v>
      </c>
      <c r="T824" s="28">
        <v>262820.86</v>
      </c>
    </row>
    <row r="825" spans="2:20" s="61" customFormat="1" ht="221.25" customHeight="1" x14ac:dyDescent="0.2">
      <c r="B825" s="381"/>
      <c r="C825" s="383"/>
      <c r="D825" s="399"/>
      <c r="E825" s="277" t="s">
        <v>2107</v>
      </c>
      <c r="F825" s="332" t="s">
        <v>2108</v>
      </c>
      <c r="G825" s="89" t="s">
        <v>4467</v>
      </c>
      <c r="H825" s="70" t="s">
        <v>5091</v>
      </c>
      <c r="I825" s="344" t="s">
        <v>5086</v>
      </c>
      <c r="J825" s="332" t="s">
        <v>337</v>
      </c>
      <c r="K825" s="332" t="s">
        <v>338</v>
      </c>
      <c r="L825" s="70" t="s">
        <v>3638</v>
      </c>
      <c r="M825" s="329" t="s">
        <v>16</v>
      </c>
      <c r="N825" s="203">
        <v>44279</v>
      </c>
      <c r="O825" s="203">
        <v>44349</v>
      </c>
      <c r="P825" s="203">
        <v>44712</v>
      </c>
      <c r="Q825" s="28">
        <v>201088.78</v>
      </c>
      <c r="R825" s="29">
        <v>0.5</v>
      </c>
      <c r="S825" s="28" t="s">
        <v>228</v>
      </c>
      <c r="T825" s="28">
        <v>100544.39</v>
      </c>
    </row>
    <row r="826" spans="2:20" s="61" customFormat="1" ht="106.5" customHeight="1" x14ac:dyDescent="0.2">
      <c r="B826" s="381"/>
      <c r="C826" s="383"/>
      <c r="D826" s="399"/>
      <c r="E826" s="277" t="s">
        <v>2107</v>
      </c>
      <c r="F826" s="332" t="s">
        <v>2108</v>
      </c>
      <c r="G826" s="89" t="s">
        <v>4526</v>
      </c>
      <c r="H826" s="70" t="s">
        <v>5318</v>
      </c>
      <c r="I826" s="344" t="s">
        <v>5317</v>
      </c>
      <c r="J826" s="332" t="s">
        <v>337</v>
      </c>
      <c r="K826" s="332" t="s">
        <v>338</v>
      </c>
      <c r="L826" s="70" t="s">
        <v>5319</v>
      </c>
      <c r="M826" s="329" t="s">
        <v>13</v>
      </c>
      <c r="N826" s="203">
        <v>44279</v>
      </c>
      <c r="O826" s="203">
        <v>44057</v>
      </c>
      <c r="P826" s="203">
        <v>44561</v>
      </c>
      <c r="Q826" s="28">
        <v>157764.78</v>
      </c>
      <c r="R826" s="29">
        <v>0.5</v>
      </c>
      <c r="S826" s="28" t="s">
        <v>228</v>
      </c>
      <c r="T826" s="28">
        <v>78882.39</v>
      </c>
    </row>
    <row r="827" spans="2:20" s="61" customFormat="1" ht="222" customHeight="1" x14ac:dyDescent="0.2">
      <c r="B827" s="381"/>
      <c r="C827" s="383"/>
      <c r="D827" s="399"/>
      <c r="E827" s="277" t="s">
        <v>2107</v>
      </c>
      <c r="F827" s="332" t="s">
        <v>2108</v>
      </c>
      <c r="G827" s="89" t="s">
        <v>4962</v>
      </c>
      <c r="H827" s="70" t="s">
        <v>5238</v>
      </c>
      <c r="I827" s="344" t="s">
        <v>5230</v>
      </c>
      <c r="J827" s="332" t="s">
        <v>337</v>
      </c>
      <c r="K827" s="332" t="s">
        <v>338</v>
      </c>
      <c r="L827" s="70" t="s">
        <v>5244</v>
      </c>
      <c r="M827" s="329" t="s">
        <v>7</v>
      </c>
      <c r="N827" s="203">
        <v>44340</v>
      </c>
      <c r="O827" s="203">
        <v>44217</v>
      </c>
      <c r="P827" s="203">
        <v>44498</v>
      </c>
      <c r="Q827" s="28">
        <v>91755.64</v>
      </c>
      <c r="R827" s="29">
        <v>0.5</v>
      </c>
      <c r="S827" s="28" t="s">
        <v>228</v>
      </c>
      <c r="T827" s="28">
        <v>45877.82</v>
      </c>
    </row>
    <row r="828" spans="2:20" s="61" customFormat="1" ht="106.5" customHeight="1" x14ac:dyDescent="0.2">
      <c r="B828" s="381"/>
      <c r="C828" s="383"/>
      <c r="D828" s="399"/>
      <c r="E828" s="277" t="s">
        <v>2107</v>
      </c>
      <c r="F828" s="332" t="s">
        <v>2108</v>
      </c>
      <c r="G828" s="89" t="s">
        <v>4526</v>
      </c>
      <c r="H828" s="70" t="s">
        <v>5239</v>
      </c>
      <c r="I828" s="344" t="s">
        <v>5231</v>
      </c>
      <c r="J828" s="332" t="s">
        <v>337</v>
      </c>
      <c r="K828" s="332" t="s">
        <v>338</v>
      </c>
      <c r="L828" s="70" t="s">
        <v>5245</v>
      </c>
      <c r="M828" s="329" t="s">
        <v>13</v>
      </c>
      <c r="N828" s="203">
        <v>44340</v>
      </c>
      <c r="O828" s="203">
        <v>44378</v>
      </c>
      <c r="P828" s="203">
        <v>44865</v>
      </c>
      <c r="Q828" s="28">
        <v>100000</v>
      </c>
      <c r="R828" s="29">
        <v>0.5</v>
      </c>
      <c r="S828" s="28" t="s">
        <v>228</v>
      </c>
      <c r="T828" s="28">
        <v>50000</v>
      </c>
    </row>
    <row r="829" spans="2:20" s="61" customFormat="1" ht="194.25" customHeight="1" x14ac:dyDescent="0.2">
      <c r="B829" s="381"/>
      <c r="C829" s="383"/>
      <c r="D829" s="399"/>
      <c r="E829" s="277" t="s">
        <v>2107</v>
      </c>
      <c r="F829" s="332" t="s">
        <v>2108</v>
      </c>
      <c r="G829" s="89" t="s">
        <v>4512</v>
      </c>
      <c r="H829" s="70" t="s">
        <v>5240</v>
      </c>
      <c r="I829" s="344" t="s">
        <v>5232</v>
      </c>
      <c r="J829" s="332" t="s">
        <v>337</v>
      </c>
      <c r="K829" s="332" t="s">
        <v>338</v>
      </c>
      <c r="L829" s="70" t="s">
        <v>5246</v>
      </c>
      <c r="M829" s="329" t="s">
        <v>29</v>
      </c>
      <c r="N829" s="203">
        <v>44340</v>
      </c>
      <c r="O829" s="203">
        <v>44249</v>
      </c>
      <c r="P829" s="203">
        <v>45169</v>
      </c>
      <c r="Q829" s="28">
        <v>832280</v>
      </c>
      <c r="R829" s="29">
        <v>0.5</v>
      </c>
      <c r="S829" s="28" t="s">
        <v>228</v>
      </c>
      <c r="T829" s="28">
        <v>416140</v>
      </c>
    </row>
    <row r="830" spans="2:20" s="61" customFormat="1" ht="194.25" customHeight="1" x14ac:dyDescent="0.2">
      <c r="B830" s="381"/>
      <c r="C830" s="383"/>
      <c r="D830" s="399"/>
      <c r="E830" s="277" t="s">
        <v>2107</v>
      </c>
      <c r="F830" s="332" t="s">
        <v>2108</v>
      </c>
      <c r="G830" s="89" t="s">
        <v>4262</v>
      </c>
      <c r="H830" s="70" t="s">
        <v>5241</v>
      </c>
      <c r="I830" s="344" t="s">
        <v>5233</v>
      </c>
      <c r="J830" s="332" t="s">
        <v>337</v>
      </c>
      <c r="K830" s="332" t="s">
        <v>338</v>
      </c>
      <c r="L830" s="70" t="s">
        <v>5247</v>
      </c>
      <c r="M830" s="329" t="s">
        <v>19</v>
      </c>
      <c r="N830" s="203">
        <v>44340</v>
      </c>
      <c r="O830" s="203">
        <v>43770</v>
      </c>
      <c r="P830" s="203">
        <v>44926</v>
      </c>
      <c r="Q830" s="28">
        <v>87760.98</v>
      </c>
      <c r="R830" s="29">
        <v>0.5</v>
      </c>
      <c r="S830" s="28" t="s">
        <v>228</v>
      </c>
      <c r="T830" s="28">
        <v>43880.49</v>
      </c>
    </row>
    <row r="831" spans="2:20" s="61" customFormat="1" ht="194.25" customHeight="1" x14ac:dyDescent="0.2">
      <c r="B831" s="381"/>
      <c r="C831" s="383"/>
      <c r="D831" s="399"/>
      <c r="E831" s="277" t="s">
        <v>2107</v>
      </c>
      <c r="F831" s="332" t="s">
        <v>2108</v>
      </c>
      <c r="G831" s="89" t="s">
        <v>4218</v>
      </c>
      <c r="H831" s="70" t="s">
        <v>5242</v>
      </c>
      <c r="I831" s="344" t="s">
        <v>5234</v>
      </c>
      <c r="J831" s="332" t="s">
        <v>337</v>
      </c>
      <c r="K831" s="332" t="s">
        <v>338</v>
      </c>
      <c r="L831" s="70" t="s">
        <v>5248</v>
      </c>
      <c r="M831" s="329" t="s">
        <v>1</v>
      </c>
      <c r="N831" s="203">
        <v>44344</v>
      </c>
      <c r="O831" s="203">
        <v>43466</v>
      </c>
      <c r="P831" s="203">
        <v>45107</v>
      </c>
      <c r="Q831" s="28">
        <v>1665700</v>
      </c>
      <c r="R831" s="29">
        <v>0.5</v>
      </c>
      <c r="S831" s="28" t="s">
        <v>228</v>
      </c>
      <c r="T831" s="28">
        <v>832850</v>
      </c>
    </row>
    <row r="832" spans="2:20" s="61" customFormat="1" ht="194.25" customHeight="1" thickBot="1" x14ac:dyDescent="0.25">
      <c r="B832" s="381"/>
      <c r="C832" s="383"/>
      <c r="D832" s="399"/>
      <c r="E832" s="290" t="s">
        <v>2107</v>
      </c>
      <c r="F832" s="340" t="s">
        <v>2108</v>
      </c>
      <c r="G832" s="106" t="s">
        <v>4343</v>
      </c>
      <c r="H832" s="150" t="s">
        <v>5243</v>
      </c>
      <c r="I832" s="298" t="s">
        <v>5235</v>
      </c>
      <c r="J832" s="340" t="s">
        <v>337</v>
      </c>
      <c r="K832" s="340" t="s">
        <v>338</v>
      </c>
      <c r="L832" s="150" t="s">
        <v>5249</v>
      </c>
      <c r="M832" s="331" t="s">
        <v>10</v>
      </c>
      <c r="N832" s="197">
        <v>44340</v>
      </c>
      <c r="O832" s="197">
        <v>44440</v>
      </c>
      <c r="P832" s="197">
        <v>44926</v>
      </c>
      <c r="Q832" s="69">
        <v>830751.41</v>
      </c>
      <c r="R832" s="68">
        <v>0.5</v>
      </c>
      <c r="S832" s="69" t="s">
        <v>228</v>
      </c>
      <c r="T832" s="69">
        <v>415375.71</v>
      </c>
    </row>
    <row r="833" spans="2:20" s="11" customFormat="1" ht="42.75" customHeight="1" thickBot="1" x14ac:dyDescent="0.25">
      <c r="B833" s="381"/>
      <c r="C833" s="383"/>
      <c r="D833" s="400"/>
      <c r="E833" s="349" t="s">
        <v>338</v>
      </c>
      <c r="F833" s="401"/>
      <c r="G833" s="401"/>
      <c r="H833" s="401"/>
      <c r="I833" s="401"/>
      <c r="J833" s="401"/>
      <c r="K833" s="319">
        <f>COUNTA(K808:K832)</f>
        <v>25</v>
      </c>
      <c r="L833" s="402"/>
      <c r="M833" s="403"/>
      <c r="N833" s="403"/>
      <c r="O833" s="403"/>
      <c r="P833" s="403"/>
      <c r="Q833" s="334">
        <f t="shared" ref="Q833" si="0">SUM(Q808:Q832)</f>
        <v>9116401.0999999996</v>
      </c>
      <c r="R833" s="404"/>
      <c r="S833" s="405"/>
      <c r="T833" s="334">
        <f>SUM(T808:T832)</f>
        <v>4637401.6800000006</v>
      </c>
    </row>
    <row r="834" spans="2:20" s="11" customFormat="1" ht="42.75" customHeight="1" thickBot="1" x14ac:dyDescent="0.25">
      <c r="B834" s="381"/>
      <c r="C834" s="383"/>
      <c r="D834" s="345" t="s">
        <v>1476</v>
      </c>
      <c r="E834" s="346"/>
      <c r="F834" s="346"/>
      <c r="G834" s="346"/>
      <c r="H834" s="346"/>
      <c r="I834" s="346"/>
      <c r="J834" s="346"/>
      <c r="K834" s="320">
        <f>K833+K807+K778</f>
        <v>54</v>
      </c>
      <c r="L834" s="406"/>
      <c r="M834" s="375"/>
      <c r="N834" s="375"/>
      <c r="O834" s="375"/>
      <c r="P834" s="375"/>
      <c r="Q834" s="324">
        <f>Q833+Q807+Q778</f>
        <v>16305056.010000002</v>
      </c>
      <c r="R834" s="408"/>
      <c r="S834" s="409"/>
      <c r="T834" s="45">
        <f>T833+T807+T778</f>
        <v>9212159.209999999</v>
      </c>
    </row>
    <row r="835" spans="2:20" s="11" customFormat="1" ht="272.25" customHeight="1" x14ac:dyDescent="0.2">
      <c r="B835" s="381"/>
      <c r="C835" s="382"/>
      <c r="D835" s="437" t="s">
        <v>1477</v>
      </c>
      <c r="E835" s="398" t="s">
        <v>659</v>
      </c>
      <c r="F835" s="326" t="s">
        <v>660</v>
      </c>
      <c r="G835" s="57" t="s">
        <v>662</v>
      </c>
      <c r="H835" s="151" t="s">
        <v>674</v>
      </c>
      <c r="I835" s="337" t="s">
        <v>661</v>
      </c>
      <c r="J835" s="335" t="s">
        <v>573</v>
      </c>
      <c r="K835" s="335" t="s">
        <v>658</v>
      </c>
      <c r="L835" s="151" t="s">
        <v>749</v>
      </c>
      <c r="M835" s="328" t="s">
        <v>1</v>
      </c>
      <c r="N835" s="202">
        <v>42758</v>
      </c>
      <c r="O835" s="202">
        <v>42795</v>
      </c>
      <c r="P835" s="202">
        <v>43830</v>
      </c>
      <c r="Q835" s="77">
        <v>591190</v>
      </c>
      <c r="R835" s="44">
        <v>0.6</v>
      </c>
      <c r="S835" s="43" t="s">
        <v>228</v>
      </c>
      <c r="T835" s="43">
        <v>354714</v>
      </c>
    </row>
    <row r="836" spans="2:20" s="11" customFormat="1" ht="241.5" customHeight="1" x14ac:dyDescent="0.2">
      <c r="B836" s="381"/>
      <c r="C836" s="382"/>
      <c r="D836" s="388"/>
      <c r="E836" s="399"/>
      <c r="F836" s="332" t="s">
        <v>774</v>
      </c>
      <c r="G836" s="89" t="s">
        <v>568</v>
      </c>
      <c r="H836" s="70" t="s">
        <v>775</v>
      </c>
      <c r="I836" s="344" t="s">
        <v>771</v>
      </c>
      <c r="J836" s="332" t="s">
        <v>573</v>
      </c>
      <c r="K836" s="332" t="s">
        <v>658</v>
      </c>
      <c r="L836" s="70" t="s">
        <v>790</v>
      </c>
      <c r="M836" s="329" t="s">
        <v>10</v>
      </c>
      <c r="N836" s="203">
        <v>42808</v>
      </c>
      <c r="O836" s="203">
        <v>42916</v>
      </c>
      <c r="P836" s="203">
        <v>44196</v>
      </c>
      <c r="Q836" s="78">
        <v>286975</v>
      </c>
      <c r="R836" s="29">
        <v>0.6</v>
      </c>
      <c r="S836" s="28" t="s">
        <v>228</v>
      </c>
      <c r="T836" s="28">
        <v>172185</v>
      </c>
    </row>
    <row r="837" spans="2:20" s="11" customFormat="1" ht="238.5" customHeight="1" x14ac:dyDescent="0.2">
      <c r="B837" s="381"/>
      <c r="C837" s="382"/>
      <c r="D837" s="388"/>
      <c r="E837" s="399"/>
      <c r="F837" s="329" t="s">
        <v>660</v>
      </c>
      <c r="G837" s="89" t="s">
        <v>568</v>
      </c>
      <c r="H837" s="70" t="s">
        <v>663</v>
      </c>
      <c r="I837" s="344" t="s">
        <v>664</v>
      </c>
      <c r="J837" s="332" t="s">
        <v>573</v>
      </c>
      <c r="K837" s="332" t="s">
        <v>658</v>
      </c>
      <c r="L837" s="70" t="s">
        <v>751</v>
      </c>
      <c r="M837" s="329" t="s">
        <v>10</v>
      </c>
      <c r="N837" s="203">
        <v>42758</v>
      </c>
      <c r="O837" s="203">
        <v>42566</v>
      </c>
      <c r="P837" s="203">
        <v>42689</v>
      </c>
      <c r="Q837" s="78">
        <v>22850</v>
      </c>
      <c r="R837" s="29">
        <v>0.6</v>
      </c>
      <c r="S837" s="28" t="s">
        <v>228</v>
      </c>
      <c r="T837" s="28">
        <v>13710</v>
      </c>
    </row>
    <row r="838" spans="2:20" s="11" customFormat="1" ht="247.5" customHeight="1" x14ac:dyDescent="0.2">
      <c r="B838" s="381"/>
      <c r="C838" s="382"/>
      <c r="D838" s="388"/>
      <c r="E838" s="399"/>
      <c r="F838" s="329" t="s">
        <v>660</v>
      </c>
      <c r="G838" s="89" t="s">
        <v>569</v>
      </c>
      <c r="H838" s="70" t="s">
        <v>665</v>
      </c>
      <c r="I838" s="344" t="s">
        <v>666</v>
      </c>
      <c r="J838" s="332" t="s">
        <v>573</v>
      </c>
      <c r="K838" s="332" t="s">
        <v>658</v>
      </c>
      <c r="L838" s="70" t="s">
        <v>752</v>
      </c>
      <c r="M838" s="329" t="s">
        <v>19</v>
      </c>
      <c r="N838" s="203">
        <v>42758</v>
      </c>
      <c r="O838" s="203">
        <v>42599</v>
      </c>
      <c r="P838" s="203">
        <v>44561</v>
      </c>
      <c r="Q838" s="78">
        <v>332124.59999999998</v>
      </c>
      <c r="R838" s="29">
        <v>0.6</v>
      </c>
      <c r="S838" s="28" t="s">
        <v>228</v>
      </c>
      <c r="T838" s="28">
        <v>199274.76</v>
      </c>
    </row>
    <row r="839" spans="2:20" s="11" customFormat="1" ht="102" customHeight="1" x14ac:dyDescent="0.2">
      <c r="B839" s="381"/>
      <c r="C839" s="382"/>
      <c r="D839" s="388"/>
      <c r="E839" s="399"/>
      <c r="F839" s="329" t="s">
        <v>660</v>
      </c>
      <c r="G839" s="89" t="s">
        <v>662</v>
      </c>
      <c r="H839" s="70" t="s">
        <v>668</v>
      </c>
      <c r="I839" s="344" t="s">
        <v>667</v>
      </c>
      <c r="J839" s="332" t="s">
        <v>573</v>
      </c>
      <c r="K839" s="332" t="s">
        <v>658</v>
      </c>
      <c r="L839" s="70" t="s">
        <v>750</v>
      </c>
      <c r="M839" s="329" t="s">
        <v>7</v>
      </c>
      <c r="N839" s="203">
        <v>42758</v>
      </c>
      <c r="O839" s="203">
        <v>42339</v>
      </c>
      <c r="P839" s="203">
        <v>43861</v>
      </c>
      <c r="Q839" s="78">
        <v>72910</v>
      </c>
      <c r="R839" s="29">
        <v>0.6</v>
      </c>
      <c r="S839" s="28" t="s">
        <v>228</v>
      </c>
      <c r="T839" s="28">
        <v>43746</v>
      </c>
    </row>
    <row r="840" spans="2:20" s="11" customFormat="1" ht="201" customHeight="1" x14ac:dyDescent="0.2">
      <c r="B840" s="381"/>
      <c r="C840" s="382"/>
      <c r="D840" s="388"/>
      <c r="E840" s="399"/>
      <c r="F840" s="329" t="s">
        <v>774</v>
      </c>
      <c r="G840" s="89" t="s">
        <v>568</v>
      </c>
      <c r="H840" s="70" t="s">
        <v>776</v>
      </c>
      <c r="I840" s="344" t="s">
        <v>772</v>
      </c>
      <c r="J840" s="332" t="s">
        <v>573</v>
      </c>
      <c r="K840" s="332" t="s">
        <v>658</v>
      </c>
      <c r="L840" s="70" t="s">
        <v>791</v>
      </c>
      <c r="M840" s="329" t="s">
        <v>10</v>
      </c>
      <c r="N840" s="203">
        <v>42808</v>
      </c>
      <c r="O840" s="203">
        <v>42583</v>
      </c>
      <c r="P840" s="203">
        <v>44196</v>
      </c>
      <c r="Q840" s="78">
        <v>265996</v>
      </c>
      <c r="R840" s="29">
        <v>0.6</v>
      </c>
      <c r="S840" s="28" t="s">
        <v>228</v>
      </c>
      <c r="T840" s="28">
        <v>159597.6</v>
      </c>
    </row>
    <row r="841" spans="2:20" s="11" customFormat="1" ht="229.5" customHeight="1" x14ac:dyDescent="0.2">
      <c r="B841" s="381"/>
      <c r="C841" s="382"/>
      <c r="D841" s="388"/>
      <c r="E841" s="399"/>
      <c r="F841" s="329" t="s">
        <v>774</v>
      </c>
      <c r="G841" s="89" t="s">
        <v>962</v>
      </c>
      <c r="H841" s="70" t="s">
        <v>777</v>
      </c>
      <c r="I841" s="344" t="s">
        <v>773</v>
      </c>
      <c r="J841" s="332" t="s">
        <v>573</v>
      </c>
      <c r="K841" s="332" t="s">
        <v>658</v>
      </c>
      <c r="L841" s="70" t="s">
        <v>792</v>
      </c>
      <c r="M841" s="329" t="s">
        <v>788</v>
      </c>
      <c r="N841" s="203">
        <v>42808</v>
      </c>
      <c r="O841" s="203">
        <v>42887</v>
      </c>
      <c r="P841" s="203">
        <v>43616</v>
      </c>
      <c r="Q841" s="78">
        <v>371620</v>
      </c>
      <c r="R841" s="29">
        <v>0.5</v>
      </c>
      <c r="S841" s="28" t="s">
        <v>228</v>
      </c>
      <c r="T841" s="28">
        <v>185810</v>
      </c>
    </row>
    <row r="842" spans="2:20" s="11" customFormat="1" ht="126.75" customHeight="1" x14ac:dyDescent="0.2">
      <c r="B842" s="381"/>
      <c r="C842" s="382"/>
      <c r="D842" s="388"/>
      <c r="E842" s="399"/>
      <c r="F842" s="329" t="s">
        <v>660</v>
      </c>
      <c r="G842" s="89" t="s">
        <v>662</v>
      </c>
      <c r="H842" s="70" t="s">
        <v>746</v>
      </c>
      <c r="I842" s="344" t="s">
        <v>669</v>
      </c>
      <c r="J842" s="332" t="s">
        <v>573</v>
      </c>
      <c r="K842" s="332" t="s">
        <v>658</v>
      </c>
      <c r="L842" s="70" t="s">
        <v>747</v>
      </c>
      <c r="M842" s="329" t="s">
        <v>29</v>
      </c>
      <c r="N842" s="203">
        <v>42758</v>
      </c>
      <c r="O842" s="203">
        <v>42736</v>
      </c>
      <c r="P842" s="203">
        <v>44196</v>
      </c>
      <c r="Q842" s="78">
        <v>106315</v>
      </c>
      <c r="R842" s="29">
        <v>0.6</v>
      </c>
      <c r="S842" s="28" t="s">
        <v>228</v>
      </c>
      <c r="T842" s="28">
        <v>63789</v>
      </c>
    </row>
    <row r="843" spans="2:20" s="11" customFormat="1" ht="174" customHeight="1" x14ac:dyDescent="0.2">
      <c r="B843" s="381"/>
      <c r="C843" s="382"/>
      <c r="D843" s="388"/>
      <c r="E843" s="399"/>
      <c r="F843" s="329" t="s">
        <v>660</v>
      </c>
      <c r="G843" s="89" t="s">
        <v>662</v>
      </c>
      <c r="H843" s="70" t="s">
        <v>672</v>
      </c>
      <c r="I843" s="344" t="s">
        <v>670</v>
      </c>
      <c r="J843" s="332" t="s">
        <v>573</v>
      </c>
      <c r="K843" s="332" t="s">
        <v>658</v>
      </c>
      <c r="L843" s="70" t="s">
        <v>748</v>
      </c>
      <c r="M843" s="329" t="s">
        <v>13</v>
      </c>
      <c r="N843" s="203">
        <v>42758</v>
      </c>
      <c r="O843" s="203">
        <v>42736</v>
      </c>
      <c r="P843" s="203">
        <v>44742</v>
      </c>
      <c r="Q843" s="78">
        <v>529870</v>
      </c>
      <c r="R843" s="29">
        <v>0.6</v>
      </c>
      <c r="S843" s="28" t="s">
        <v>228</v>
      </c>
      <c r="T843" s="28">
        <v>317922</v>
      </c>
    </row>
    <row r="844" spans="2:20" s="11" customFormat="1" ht="199.5" customHeight="1" x14ac:dyDescent="0.2">
      <c r="B844" s="381"/>
      <c r="C844" s="382"/>
      <c r="D844" s="388"/>
      <c r="E844" s="399"/>
      <c r="F844" s="329" t="s">
        <v>660</v>
      </c>
      <c r="G844" s="89" t="s">
        <v>662</v>
      </c>
      <c r="H844" s="70" t="s">
        <v>673</v>
      </c>
      <c r="I844" s="344" t="s">
        <v>671</v>
      </c>
      <c r="J844" s="332" t="s">
        <v>573</v>
      </c>
      <c r="K844" s="332" t="s">
        <v>658</v>
      </c>
      <c r="L844" s="70" t="s">
        <v>1185</v>
      </c>
      <c r="M844" s="329" t="s">
        <v>4</v>
      </c>
      <c r="N844" s="203">
        <v>42781</v>
      </c>
      <c r="O844" s="203">
        <v>42217</v>
      </c>
      <c r="P844" s="203">
        <v>44561</v>
      </c>
      <c r="Q844" s="78">
        <v>2831463.84</v>
      </c>
      <c r="R844" s="29">
        <v>0.37</v>
      </c>
      <c r="S844" s="28" t="s">
        <v>228</v>
      </c>
      <c r="T844" s="28">
        <v>1047641.62</v>
      </c>
    </row>
    <row r="845" spans="2:20" s="11" customFormat="1" ht="215.25" customHeight="1" x14ac:dyDescent="0.2">
      <c r="B845" s="381"/>
      <c r="C845" s="382"/>
      <c r="D845" s="388"/>
      <c r="E845" s="399"/>
      <c r="F845" s="332" t="s">
        <v>760</v>
      </c>
      <c r="G845" s="89" t="s">
        <v>564</v>
      </c>
      <c r="H845" s="70" t="s">
        <v>766</v>
      </c>
      <c r="I845" s="344" t="s">
        <v>761</v>
      </c>
      <c r="J845" s="332" t="s">
        <v>573</v>
      </c>
      <c r="K845" s="332" t="s">
        <v>658</v>
      </c>
      <c r="L845" s="70" t="s">
        <v>786</v>
      </c>
      <c r="M845" s="329" t="s">
        <v>1</v>
      </c>
      <c r="N845" s="203">
        <v>42808</v>
      </c>
      <c r="O845" s="203">
        <v>42543</v>
      </c>
      <c r="P845" s="203">
        <v>43190</v>
      </c>
      <c r="Q845" s="78">
        <v>91359.89</v>
      </c>
      <c r="R845" s="29">
        <v>0.6</v>
      </c>
      <c r="S845" s="28" t="s">
        <v>228</v>
      </c>
      <c r="T845" s="28">
        <v>54815.93</v>
      </c>
    </row>
    <row r="846" spans="2:20" s="11" customFormat="1" ht="195.75" customHeight="1" x14ac:dyDescent="0.2">
      <c r="B846" s="381"/>
      <c r="C846" s="382"/>
      <c r="D846" s="388"/>
      <c r="E846" s="399"/>
      <c r="F846" s="329" t="s">
        <v>660</v>
      </c>
      <c r="G846" s="89" t="s">
        <v>568</v>
      </c>
      <c r="H846" s="70" t="s">
        <v>779</v>
      </c>
      <c r="I846" s="344" t="s">
        <v>770</v>
      </c>
      <c r="J846" s="332" t="s">
        <v>573</v>
      </c>
      <c r="K846" s="332" t="s">
        <v>658</v>
      </c>
      <c r="L846" s="70" t="s">
        <v>784</v>
      </c>
      <c r="M846" s="329" t="s">
        <v>10</v>
      </c>
      <c r="N846" s="203">
        <v>42808</v>
      </c>
      <c r="O846" s="203">
        <v>42541</v>
      </c>
      <c r="P846" s="203">
        <v>42811</v>
      </c>
      <c r="Q846" s="78">
        <v>49805.39</v>
      </c>
      <c r="R846" s="29">
        <v>0.6</v>
      </c>
      <c r="S846" s="28" t="s">
        <v>228</v>
      </c>
      <c r="T846" s="28">
        <v>29883.23</v>
      </c>
    </row>
    <row r="847" spans="2:20" s="11" customFormat="1" ht="195.75" customHeight="1" x14ac:dyDescent="0.2">
      <c r="B847" s="381"/>
      <c r="C847" s="382"/>
      <c r="D847" s="388"/>
      <c r="E847" s="399"/>
      <c r="F847" s="329" t="s">
        <v>760</v>
      </c>
      <c r="G847" s="89" t="s">
        <v>568</v>
      </c>
      <c r="H847" s="70" t="s">
        <v>767</v>
      </c>
      <c r="I847" s="344" t="s">
        <v>762</v>
      </c>
      <c r="J847" s="332" t="s">
        <v>573</v>
      </c>
      <c r="K847" s="332" t="s">
        <v>658</v>
      </c>
      <c r="L847" s="70" t="s">
        <v>3259</v>
      </c>
      <c r="M847" s="329" t="s">
        <v>10</v>
      </c>
      <c r="N847" s="203">
        <v>42808</v>
      </c>
      <c r="O847" s="203">
        <v>43560</v>
      </c>
      <c r="P847" s="203">
        <v>44196</v>
      </c>
      <c r="Q847" s="78">
        <v>31734.01</v>
      </c>
      <c r="R847" s="29">
        <v>0.6</v>
      </c>
      <c r="S847" s="28" t="s">
        <v>228</v>
      </c>
      <c r="T847" s="28">
        <v>19040.41</v>
      </c>
    </row>
    <row r="848" spans="2:20" s="11" customFormat="1" ht="224.25" customHeight="1" x14ac:dyDescent="0.2">
      <c r="B848" s="381"/>
      <c r="C848" s="382"/>
      <c r="D848" s="388"/>
      <c r="E848" s="399"/>
      <c r="F848" s="329" t="s">
        <v>760</v>
      </c>
      <c r="G848" s="89" t="s">
        <v>960</v>
      </c>
      <c r="H848" s="70" t="s">
        <v>3946</v>
      </c>
      <c r="I848" s="344" t="s">
        <v>763</v>
      </c>
      <c r="J848" s="332" t="s">
        <v>573</v>
      </c>
      <c r="K848" s="332" t="s">
        <v>658</v>
      </c>
      <c r="L848" s="70" t="s">
        <v>3947</v>
      </c>
      <c r="M848" s="329" t="s">
        <v>787</v>
      </c>
      <c r="N848" s="203">
        <v>42808</v>
      </c>
      <c r="O848" s="203">
        <v>42879</v>
      </c>
      <c r="P848" s="203">
        <v>43749</v>
      </c>
      <c r="Q848" s="78">
        <v>246031.01</v>
      </c>
      <c r="R848" s="29">
        <v>0.7</v>
      </c>
      <c r="S848" s="28" t="s">
        <v>228</v>
      </c>
      <c r="T848" s="28">
        <v>172221.69</v>
      </c>
    </row>
    <row r="849" spans="2:20" s="11" customFormat="1" ht="226.5" customHeight="1" x14ac:dyDescent="0.2">
      <c r="B849" s="381"/>
      <c r="C849" s="382"/>
      <c r="D849" s="388"/>
      <c r="E849" s="399"/>
      <c r="F849" s="329" t="s">
        <v>760</v>
      </c>
      <c r="G849" s="89" t="s">
        <v>961</v>
      </c>
      <c r="H849" s="70" t="s">
        <v>768</v>
      </c>
      <c r="I849" s="344" t="s">
        <v>764</v>
      </c>
      <c r="J849" s="332" t="s">
        <v>573</v>
      </c>
      <c r="K849" s="332" t="s">
        <v>658</v>
      </c>
      <c r="L849" s="70" t="s">
        <v>789</v>
      </c>
      <c r="M849" s="329" t="s">
        <v>179</v>
      </c>
      <c r="N849" s="203">
        <v>42808</v>
      </c>
      <c r="O849" s="203">
        <v>42444</v>
      </c>
      <c r="P849" s="203">
        <v>44135</v>
      </c>
      <c r="Q849" s="78">
        <v>169870.84</v>
      </c>
      <c r="R849" s="29">
        <v>0.7</v>
      </c>
      <c r="S849" s="28" t="s">
        <v>228</v>
      </c>
      <c r="T849" s="28">
        <v>118909.58</v>
      </c>
    </row>
    <row r="850" spans="2:20" s="11" customFormat="1" ht="226.5" customHeight="1" x14ac:dyDescent="0.2">
      <c r="B850" s="381"/>
      <c r="C850" s="382"/>
      <c r="D850" s="388"/>
      <c r="E850" s="399"/>
      <c r="F850" s="329" t="s">
        <v>760</v>
      </c>
      <c r="G850" s="89" t="s">
        <v>958</v>
      </c>
      <c r="H850" s="70" t="s">
        <v>769</v>
      </c>
      <c r="I850" s="344" t="s">
        <v>765</v>
      </c>
      <c r="J850" s="332" t="s">
        <v>573</v>
      </c>
      <c r="K850" s="332" t="s">
        <v>658</v>
      </c>
      <c r="L850" s="70" t="s">
        <v>3260</v>
      </c>
      <c r="M850" s="329" t="s">
        <v>30</v>
      </c>
      <c r="N850" s="203">
        <v>42808</v>
      </c>
      <c r="O850" s="203">
        <v>42527</v>
      </c>
      <c r="P850" s="203">
        <v>44560</v>
      </c>
      <c r="Q850" s="78">
        <v>346551.33</v>
      </c>
      <c r="R850" s="29">
        <v>0.7</v>
      </c>
      <c r="S850" s="28" t="s">
        <v>228</v>
      </c>
      <c r="T850" s="28">
        <v>242585.93</v>
      </c>
    </row>
    <row r="851" spans="2:20" s="11" customFormat="1" ht="226.5" customHeight="1" x14ac:dyDescent="0.2">
      <c r="B851" s="381"/>
      <c r="C851" s="382"/>
      <c r="D851" s="388"/>
      <c r="E851" s="399"/>
      <c r="F851" s="329" t="s">
        <v>660</v>
      </c>
      <c r="G851" s="89" t="s">
        <v>957</v>
      </c>
      <c r="H851" s="70" t="s">
        <v>3261</v>
      </c>
      <c r="I851" s="344" t="s">
        <v>778</v>
      </c>
      <c r="J851" s="332" t="s">
        <v>573</v>
      </c>
      <c r="K851" s="332" t="s">
        <v>658</v>
      </c>
      <c r="L851" s="70" t="s">
        <v>785</v>
      </c>
      <c r="M851" s="329" t="s">
        <v>10</v>
      </c>
      <c r="N851" s="203">
        <v>42808</v>
      </c>
      <c r="O851" s="203">
        <v>42736</v>
      </c>
      <c r="P851" s="203">
        <v>44742</v>
      </c>
      <c r="Q851" s="78">
        <v>1972530</v>
      </c>
      <c r="R851" s="29">
        <v>0.7</v>
      </c>
      <c r="S851" s="28" t="s">
        <v>228</v>
      </c>
      <c r="T851" s="28">
        <v>1380771</v>
      </c>
    </row>
    <row r="852" spans="2:20" s="11" customFormat="1" ht="226.5" customHeight="1" x14ac:dyDescent="0.2">
      <c r="B852" s="381"/>
      <c r="C852" s="382"/>
      <c r="D852" s="388"/>
      <c r="E852" s="399"/>
      <c r="F852" s="329" t="s">
        <v>760</v>
      </c>
      <c r="G852" s="89" t="s">
        <v>569</v>
      </c>
      <c r="H852" s="70" t="s">
        <v>1192</v>
      </c>
      <c r="I852" s="344" t="s">
        <v>1193</v>
      </c>
      <c r="J852" s="332" t="s">
        <v>573</v>
      </c>
      <c r="K852" s="332" t="s">
        <v>658</v>
      </c>
      <c r="L852" s="70" t="s">
        <v>1194</v>
      </c>
      <c r="M852" s="329" t="s">
        <v>19</v>
      </c>
      <c r="N852" s="203">
        <v>42969</v>
      </c>
      <c r="O852" s="203">
        <v>42977</v>
      </c>
      <c r="P852" s="203">
        <v>44926</v>
      </c>
      <c r="Q852" s="78">
        <v>2765925.49</v>
      </c>
      <c r="R852" s="29">
        <v>0.6</v>
      </c>
      <c r="S852" s="28" t="s">
        <v>228</v>
      </c>
      <c r="T852" s="28">
        <v>1659555.29</v>
      </c>
    </row>
    <row r="853" spans="2:20" s="11" customFormat="1" ht="226.5" customHeight="1" x14ac:dyDescent="0.2">
      <c r="B853" s="381"/>
      <c r="C853" s="382"/>
      <c r="D853" s="388"/>
      <c r="E853" s="399"/>
      <c r="F853" s="329" t="s">
        <v>774</v>
      </c>
      <c r="G853" s="89" t="s">
        <v>963</v>
      </c>
      <c r="H853" s="70" t="s">
        <v>3262</v>
      </c>
      <c r="I853" s="344" t="s">
        <v>859</v>
      </c>
      <c r="J853" s="332" t="s">
        <v>573</v>
      </c>
      <c r="K853" s="332" t="s">
        <v>658</v>
      </c>
      <c r="L853" s="70" t="s">
        <v>3263</v>
      </c>
      <c r="M853" s="329" t="s">
        <v>4</v>
      </c>
      <c r="N853" s="203">
        <v>42879</v>
      </c>
      <c r="O853" s="203">
        <v>42767</v>
      </c>
      <c r="P853" s="203">
        <v>43465</v>
      </c>
      <c r="Q853" s="78">
        <v>83640</v>
      </c>
      <c r="R853" s="29">
        <v>0.7</v>
      </c>
      <c r="S853" s="28" t="s">
        <v>228</v>
      </c>
      <c r="T853" s="28">
        <v>58548</v>
      </c>
    </row>
    <row r="854" spans="2:20" s="11" customFormat="1" ht="226.5" customHeight="1" x14ac:dyDescent="0.2">
      <c r="B854" s="381"/>
      <c r="C854" s="382"/>
      <c r="D854" s="388"/>
      <c r="E854" s="399"/>
      <c r="F854" s="329" t="s">
        <v>774</v>
      </c>
      <c r="G854" s="89" t="s">
        <v>565</v>
      </c>
      <c r="H854" s="70" t="s">
        <v>918</v>
      </c>
      <c r="I854" s="344" t="s">
        <v>919</v>
      </c>
      <c r="J854" s="332" t="s">
        <v>573</v>
      </c>
      <c r="K854" s="332" t="s">
        <v>658</v>
      </c>
      <c r="L854" s="70" t="s">
        <v>920</v>
      </c>
      <c r="M854" s="329" t="s">
        <v>921</v>
      </c>
      <c r="N854" s="203">
        <v>42906</v>
      </c>
      <c r="O854" s="203">
        <v>43882</v>
      </c>
      <c r="P854" s="203">
        <v>44926</v>
      </c>
      <c r="Q854" s="78">
        <v>393600</v>
      </c>
      <c r="R854" s="29">
        <v>0.4</v>
      </c>
      <c r="S854" s="28" t="s">
        <v>228</v>
      </c>
      <c r="T854" s="28">
        <v>157440</v>
      </c>
    </row>
    <row r="855" spans="2:20" s="11" customFormat="1" ht="226.5" customHeight="1" x14ac:dyDescent="0.2">
      <c r="B855" s="381"/>
      <c r="C855" s="382"/>
      <c r="D855" s="388"/>
      <c r="E855" s="399"/>
      <c r="F855" s="329" t="s">
        <v>774</v>
      </c>
      <c r="G855" s="89" t="s">
        <v>2063</v>
      </c>
      <c r="H855" s="70" t="s">
        <v>3948</v>
      </c>
      <c r="I855" s="344" t="s">
        <v>860</v>
      </c>
      <c r="J855" s="332" t="s">
        <v>573</v>
      </c>
      <c r="K855" s="332" t="s">
        <v>658</v>
      </c>
      <c r="L855" s="70" t="s">
        <v>3949</v>
      </c>
      <c r="M855" s="329" t="s">
        <v>874</v>
      </c>
      <c r="N855" s="203">
        <v>42884</v>
      </c>
      <c r="O855" s="203">
        <v>42736</v>
      </c>
      <c r="P855" s="203">
        <v>44196</v>
      </c>
      <c r="Q855" s="78">
        <v>134520.70000000001</v>
      </c>
      <c r="R855" s="29">
        <v>0.7</v>
      </c>
      <c r="S855" s="28" t="s">
        <v>228</v>
      </c>
      <c r="T855" s="28">
        <v>94164.5</v>
      </c>
    </row>
    <row r="856" spans="2:20" s="11" customFormat="1" ht="226.5" customHeight="1" x14ac:dyDescent="0.2">
      <c r="B856" s="381"/>
      <c r="C856" s="382"/>
      <c r="D856" s="388"/>
      <c r="E856" s="399"/>
      <c r="F856" s="329" t="s">
        <v>774</v>
      </c>
      <c r="G856" s="89" t="s">
        <v>567</v>
      </c>
      <c r="H856" s="70" t="s">
        <v>869</v>
      </c>
      <c r="I856" s="344" t="s">
        <v>861</v>
      </c>
      <c r="J856" s="332" t="s">
        <v>573</v>
      </c>
      <c r="K856" s="332" t="s">
        <v>658</v>
      </c>
      <c r="L856" s="70" t="s">
        <v>875</v>
      </c>
      <c r="M856" s="329" t="s">
        <v>876</v>
      </c>
      <c r="N856" s="203">
        <v>42884</v>
      </c>
      <c r="O856" s="203">
        <v>43070</v>
      </c>
      <c r="P856" s="203">
        <v>44530</v>
      </c>
      <c r="Q856" s="78">
        <v>621793</v>
      </c>
      <c r="R856" s="29">
        <v>0.4</v>
      </c>
      <c r="S856" s="28" t="s">
        <v>228</v>
      </c>
      <c r="T856" s="28">
        <v>248717.2</v>
      </c>
    </row>
    <row r="857" spans="2:20" s="11" customFormat="1" ht="226.5" customHeight="1" x14ac:dyDescent="0.2">
      <c r="B857" s="381"/>
      <c r="C857" s="382"/>
      <c r="D857" s="388"/>
      <c r="E857" s="399"/>
      <c r="F857" s="329" t="s">
        <v>774</v>
      </c>
      <c r="G857" s="89" t="s">
        <v>724</v>
      </c>
      <c r="H857" s="70" t="s">
        <v>3950</v>
      </c>
      <c r="I857" s="344" t="s">
        <v>862</v>
      </c>
      <c r="J857" s="332" t="s">
        <v>573</v>
      </c>
      <c r="K857" s="332" t="s">
        <v>658</v>
      </c>
      <c r="L857" s="70" t="s">
        <v>3264</v>
      </c>
      <c r="M857" s="329" t="s">
        <v>308</v>
      </c>
      <c r="N857" s="203">
        <v>42884</v>
      </c>
      <c r="O857" s="203">
        <v>42736</v>
      </c>
      <c r="P857" s="203">
        <v>44012</v>
      </c>
      <c r="Q857" s="78">
        <v>311805</v>
      </c>
      <c r="R857" s="29">
        <v>0.6</v>
      </c>
      <c r="S857" s="28" t="s">
        <v>228</v>
      </c>
      <c r="T857" s="28">
        <v>187083</v>
      </c>
    </row>
    <row r="858" spans="2:20" s="11" customFormat="1" ht="226.5" customHeight="1" x14ac:dyDescent="0.2">
      <c r="B858" s="381"/>
      <c r="C858" s="382"/>
      <c r="D858" s="388"/>
      <c r="E858" s="399"/>
      <c r="F858" s="329" t="s">
        <v>774</v>
      </c>
      <c r="G858" s="89" t="s">
        <v>958</v>
      </c>
      <c r="H858" s="70" t="s">
        <v>870</v>
      </c>
      <c r="I858" s="344" t="s">
        <v>863</v>
      </c>
      <c r="J858" s="332" t="s">
        <v>573</v>
      </c>
      <c r="K858" s="332" t="s">
        <v>658</v>
      </c>
      <c r="L858" s="70" t="s">
        <v>3265</v>
      </c>
      <c r="M858" s="329" t="s">
        <v>30</v>
      </c>
      <c r="N858" s="203">
        <v>42884</v>
      </c>
      <c r="O858" s="203">
        <v>42887</v>
      </c>
      <c r="P858" s="203">
        <v>43373</v>
      </c>
      <c r="Q858" s="78">
        <v>75952.5</v>
      </c>
      <c r="R858" s="29">
        <v>0.7</v>
      </c>
      <c r="S858" s="28" t="s">
        <v>228</v>
      </c>
      <c r="T858" s="28">
        <v>53166.75</v>
      </c>
    </row>
    <row r="859" spans="2:20" s="11" customFormat="1" ht="125.25" customHeight="1" x14ac:dyDescent="0.2">
      <c r="B859" s="381"/>
      <c r="C859" s="382"/>
      <c r="D859" s="388"/>
      <c r="E859" s="399"/>
      <c r="F859" s="329" t="s">
        <v>774</v>
      </c>
      <c r="G859" s="89" t="s">
        <v>964</v>
      </c>
      <c r="H859" s="70" t="s">
        <v>3951</v>
      </c>
      <c r="I859" s="344" t="s">
        <v>864</v>
      </c>
      <c r="J859" s="332" t="s">
        <v>573</v>
      </c>
      <c r="K859" s="332" t="s">
        <v>658</v>
      </c>
      <c r="L859" s="70" t="s">
        <v>877</v>
      </c>
      <c r="M859" s="329" t="s">
        <v>308</v>
      </c>
      <c r="N859" s="203">
        <v>42884</v>
      </c>
      <c r="O859" s="203">
        <v>42736</v>
      </c>
      <c r="P859" s="203">
        <v>44561</v>
      </c>
      <c r="Q859" s="78">
        <v>605085.54</v>
      </c>
      <c r="R859" s="29">
        <v>0.6</v>
      </c>
      <c r="S859" s="28" t="s">
        <v>228</v>
      </c>
      <c r="T859" s="28">
        <v>363051.32</v>
      </c>
    </row>
    <row r="860" spans="2:20" s="11" customFormat="1" ht="225" customHeight="1" x14ac:dyDescent="0.2">
      <c r="B860" s="381"/>
      <c r="C860" s="382"/>
      <c r="D860" s="388"/>
      <c r="E860" s="399"/>
      <c r="F860" s="329" t="s">
        <v>774</v>
      </c>
      <c r="G860" s="89" t="s">
        <v>965</v>
      </c>
      <c r="H860" s="70" t="s">
        <v>2534</v>
      </c>
      <c r="I860" s="344" t="s">
        <v>865</v>
      </c>
      <c r="J860" s="332" t="s">
        <v>573</v>
      </c>
      <c r="K860" s="332" t="s">
        <v>658</v>
      </c>
      <c r="L860" s="70" t="s">
        <v>3266</v>
      </c>
      <c r="M860" s="329" t="s">
        <v>878</v>
      </c>
      <c r="N860" s="203">
        <v>42884</v>
      </c>
      <c r="O860" s="203">
        <v>43009</v>
      </c>
      <c r="P860" s="203">
        <v>44105</v>
      </c>
      <c r="Q860" s="78">
        <v>465160</v>
      </c>
      <c r="R860" s="29">
        <v>0.5</v>
      </c>
      <c r="S860" s="28" t="s">
        <v>228</v>
      </c>
      <c r="T860" s="28">
        <v>232580</v>
      </c>
    </row>
    <row r="861" spans="2:20" s="11" customFormat="1" ht="235.5" customHeight="1" x14ac:dyDescent="0.2">
      <c r="B861" s="381"/>
      <c r="C861" s="382"/>
      <c r="D861" s="388"/>
      <c r="E861" s="399"/>
      <c r="F861" s="329" t="s">
        <v>774</v>
      </c>
      <c r="G861" s="89" t="s">
        <v>2064</v>
      </c>
      <c r="H861" s="70" t="s">
        <v>871</v>
      </c>
      <c r="I861" s="344" t="s">
        <v>866</v>
      </c>
      <c r="J861" s="332" t="s">
        <v>573</v>
      </c>
      <c r="K861" s="332" t="s">
        <v>658</v>
      </c>
      <c r="L861" s="70" t="s">
        <v>3267</v>
      </c>
      <c r="M861" s="329" t="s">
        <v>2323</v>
      </c>
      <c r="N861" s="203">
        <v>42884</v>
      </c>
      <c r="O861" s="203">
        <v>42856</v>
      </c>
      <c r="P861" s="203">
        <v>43829</v>
      </c>
      <c r="Q861" s="78">
        <v>320920</v>
      </c>
      <c r="R861" s="29">
        <v>0.5</v>
      </c>
      <c r="S861" s="28" t="s">
        <v>228</v>
      </c>
      <c r="T861" s="31">
        <v>160460</v>
      </c>
    </row>
    <row r="862" spans="2:20" s="11" customFormat="1" ht="183" customHeight="1" x14ac:dyDescent="0.2">
      <c r="B862" s="381"/>
      <c r="C862" s="382"/>
      <c r="D862" s="388"/>
      <c r="E862" s="399"/>
      <c r="F862" s="329" t="s">
        <v>774</v>
      </c>
      <c r="G862" s="89" t="s">
        <v>569</v>
      </c>
      <c r="H862" s="70" t="s">
        <v>872</v>
      </c>
      <c r="I862" s="344" t="s">
        <v>867</v>
      </c>
      <c r="J862" s="332" t="s">
        <v>573</v>
      </c>
      <c r="K862" s="332" t="s">
        <v>658</v>
      </c>
      <c r="L862" s="70" t="s">
        <v>879</v>
      </c>
      <c r="M862" s="329" t="s">
        <v>19</v>
      </c>
      <c r="N862" s="203">
        <v>42884</v>
      </c>
      <c r="O862" s="203">
        <v>42736</v>
      </c>
      <c r="P862" s="203">
        <v>44196</v>
      </c>
      <c r="Q862" s="78">
        <v>64113.66</v>
      </c>
      <c r="R862" s="29">
        <v>0.6</v>
      </c>
      <c r="S862" s="28" t="s">
        <v>228</v>
      </c>
      <c r="T862" s="28">
        <v>38468.199999999997</v>
      </c>
    </row>
    <row r="863" spans="2:20" s="11" customFormat="1" ht="183" customHeight="1" x14ac:dyDescent="0.2">
      <c r="B863" s="381"/>
      <c r="C863" s="382"/>
      <c r="D863" s="388"/>
      <c r="E863" s="399"/>
      <c r="F863" s="329" t="s">
        <v>774</v>
      </c>
      <c r="G863" s="89" t="s">
        <v>958</v>
      </c>
      <c r="H863" s="70" t="s">
        <v>873</v>
      </c>
      <c r="I863" s="344" t="s">
        <v>868</v>
      </c>
      <c r="J863" s="332" t="s">
        <v>573</v>
      </c>
      <c r="K863" s="332" t="s">
        <v>658</v>
      </c>
      <c r="L863" s="70" t="s">
        <v>880</v>
      </c>
      <c r="M863" s="329" t="s">
        <v>30</v>
      </c>
      <c r="N863" s="203">
        <v>42884</v>
      </c>
      <c r="O863" s="203">
        <v>42736</v>
      </c>
      <c r="P863" s="203">
        <v>43465</v>
      </c>
      <c r="Q863" s="78">
        <v>117421.6</v>
      </c>
      <c r="R863" s="29">
        <v>0.6</v>
      </c>
      <c r="S863" s="28" t="s">
        <v>228</v>
      </c>
      <c r="T863" s="28">
        <v>70452.960000000006</v>
      </c>
    </row>
    <row r="864" spans="2:20" s="11" customFormat="1" ht="212.25" customHeight="1" x14ac:dyDescent="0.2">
      <c r="B864" s="381"/>
      <c r="C864" s="382"/>
      <c r="D864" s="388"/>
      <c r="E864" s="399"/>
      <c r="F864" s="329" t="s">
        <v>660</v>
      </c>
      <c r="G864" s="89" t="s">
        <v>565</v>
      </c>
      <c r="H864" s="70" t="s">
        <v>924</v>
      </c>
      <c r="I864" s="344" t="s">
        <v>922</v>
      </c>
      <c r="J864" s="332" t="s">
        <v>573</v>
      </c>
      <c r="K864" s="332" t="s">
        <v>658</v>
      </c>
      <c r="L864" s="70" t="s">
        <v>926</v>
      </c>
      <c r="M864" s="329" t="s">
        <v>22</v>
      </c>
      <c r="N864" s="203">
        <v>42912</v>
      </c>
      <c r="O864" s="203">
        <v>42656</v>
      </c>
      <c r="P864" s="203">
        <v>43830</v>
      </c>
      <c r="Q864" s="78">
        <v>1320561.7</v>
      </c>
      <c r="R864" s="29">
        <v>0.6</v>
      </c>
      <c r="S864" s="28" t="s">
        <v>228</v>
      </c>
      <c r="T864" s="28">
        <v>792337.01</v>
      </c>
    </row>
    <row r="865" spans="2:20" s="11" customFormat="1" ht="232.5" customHeight="1" x14ac:dyDescent="0.2">
      <c r="B865" s="381"/>
      <c r="C865" s="382"/>
      <c r="D865" s="388"/>
      <c r="E865" s="399"/>
      <c r="F865" s="329" t="s">
        <v>660</v>
      </c>
      <c r="G865" s="89" t="s">
        <v>568</v>
      </c>
      <c r="H865" s="70" t="s">
        <v>925</v>
      </c>
      <c r="I865" s="344" t="s">
        <v>923</v>
      </c>
      <c r="J865" s="332" t="s">
        <v>573</v>
      </c>
      <c r="K865" s="332" t="s">
        <v>658</v>
      </c>
      <c r="L865" s="70" t="s">
        <v>927</v>
      </c>
      <c r="M865" s="329" t="s">
        <v>10</v>
      </c>
      <c r="N865" s="203">
        <v>42912</v>
      </c>
      <c r="O865" s="203">
        <v>43402</v>
      </c>
      <c r="P865" s="203">
        <v>44500</v>
      </c>
      <c r="Q865" s="78">
        <v>4716979.84</v>
      </c>
      <c r="R865" s="29">
        <v>0.6</v>
      </c>
      <c r="S865" s="28" t="s">
        <v>228</v>
      </c>
      <c r="T865" s="28">
        <v>2830187.9</v>
      </c>
    </row>
    <row r="866" spans="2:20" s="11" customFormat="1" ht="145.5" customHeight="1" x14ac:dyDescent="0.2">
      <c r="B866" s="381"/>
      <c r="C866" s="382"/>
      <c r="D866" s="388"/>
      <c r="E866" s="399"/>
      <c r="F866" s="329" t="s">
        <v>760</v>
      </c>
      <c r="G866" s="89" t="s">
        <v>963</v>
      </c>
      <c r="H866" s="70" t="s">
        <v>3268</v>
      </c>
      <c r="I866" s="344" t="s">
        <v>1551</v>
      </c>
      <c r="J866" s="332" t="s">
        <v>573</v>
      </c>
      <c r="K866" s="332" t="s">
        <v>658</v>
      </c>
      <c r="L866" s="70" t="s">
        <v>1552</v>
      </c>
      <c r="M866" s="329" t="s">
        <v>1553</v>
      </c>
      <c r="N866" s="203">
        <v>43223</v>
      </c>
      <c r="O866" s="203">
        <v>43221</v>
      </c>
      <c r="P866" s="203">
        <v>44651</v>
      </c>
      <c r="Q866" s="78">
        <v>2579333.61</v>
      </c>
      <c r="R866" s="29">
        <v>0.7</v>
      </c>
      <c r="S866" s="28" t="s">
        <v>228</v>
      </c>
      <c r="T866" s="28">
        <v>1805533.53</v>
      </c>
    </row>
    <row r="867" spans="2:20" s="11" customFormat="1" ht="218.25" customHeight="1" x14ac:dyDescent="0.2">
      <c r="B867" s="381"/>
      <c r="C867" s="382"/>
      <c r="D867" s="388"/>
      <c r="E867" s="399"/>
      <c r="F867" s="329" t="s">
        <v>760</v>
      </c>
      <c r="G867" s="89" t="s">
        <v>2065</v>
      </c>
      <c r="H867" s="70" t="s">
        <v>1196</v>
      </c>
      <c r="I867" s="344" t="s">
        <v>1199</v>
      </c>
      <c r="J867" s="332" t="s">
        <v>573</v>
      </c>
      <c r="K867" s="332" t="s">
        <v>658</v>
      </c>
      <c r="L867" s="70" t="s">
        <v>1202</v>
      </c>
      <c r="M867" s="329" t="s">
        <v>878</v>
      </c>
      <c r="N867" s="203">
        <v>42969</v>
      </c>
      <c r="O867" s="203">
        <v>43073</v>
      </c>
      <c r="P867" s="203">
        <v>43524</v>
      </c>
      <c r="Q867" s="78">
        <v>71250</v>
      </c>
      <c r="R867" s="29">
        <v>0.7</v>
      </c>
      <c r="S867" s="28" t="s">
        <v>228</v>
      </c>
      <c r="T867" s="28">
        <v>49875</v>
      </c>
    </row>
    <row r="868" spans="2:20" s="11" customFormat="1" ht="261.75" customHeight="1" x14ac:dyDescent="0.2">
      <c r="B868" s="381"/>
      <c r="C868" s="382"/>
      <c r="D868" s="388"/>
      <c r="E868" s="399"/>
      <c r="F868" s="329" t="s">
        <v>760</v>
      </c>
      <c r="G868" s="89" t="s">
        <v>1195</v>
      </c>
      <c r="H868" s="70" t="s">
        <v>1197</v>
      </c>
      <c r="I868" s="344" t="s">
        <v>1200</v>
      </c>
      <c r="J868" s="332" t="s">
        <v>573</v>
      </c>
      <c r="K868" s="332" t="s">
        <v>658</v>
      </c>
      <c r="L868" s="70" t="s">
        <v>1203</v>
      </c>
      <c r="M868" s="329" t="s">
        <v>22</v>
      </c>
      <c r="N868" s="203">
        <v>42969</v>
      </c>
      <c r="O868" s="203">
        <v>43129</v>
      </c>
      <c r="P868" s="203">
        <v>44105</v>
      </c>
      <c r="Q868" s="78">
        <v>206480</v>
      </c>
      <c r="R868" s="29">
        <v>0.7</v>
      </c>
      <c r="S868" s="28" t="s">
        <v>228</v>
      </c>
      <c r="T868" s="28">
        <v>144536</v>
      </c>
    </row>
    <row r="869" spans="2:20" s="11" customFormat="1" ht="187.5" customHeight="1" x14ac:dyDescent="0.2">
      <c r="B869" s="381"/>
      <c r="C869" s="382"/>
      <c r="D869" s="388"/>
      <c r="E869" s="399"/>
      <c r="F869" s="329" t="s">
        <v>760</v>
      </c>
      <c r="G869" s="89" t="s">
        <v>569</v>
      </c>
      <c r="H869" s="70" t="s">
        <v>1198</v>
      </c>
      <c r="I869" s="344" t="s">
        <v>1201</v>
      </c>
      <c r="J869" s="332" t="s">
        <v>573</v>
      </c>
      <c r="K869" s="332" t="s">
        <v>658</v>
      </c>
      <c r="L869" s="70" t="s">
        <v>1204</v>
      </c>
      <c r="M869" s="329" t="s">
        <v>19</v>
      </c>
      <c r="N869" s="203">
        <v>42969</v>
      </c>
      <c r="O869" s="203">
        <v>42887</v>
      </c>
      <c r="P869" s="203">
        <v>44742</v>
      </c>
      <c r="Q869" s="78">
        <v>143885.4</v>
      </c>
      <c r="R869" s="29">
        <v>0.6</v>
      </c>
      <c r="S869" s="28" t="s">
        <v>228</v>
      </c>
      <c r="T869" s="28">
        <v>86331.24</v>
      </c>
    </row>
    <row r="870" spans="2:20" s="11" customFormat="1" ht="187.5" customHeight="1" x14ac:dyDescent="0.2">
      <c r="B870" s="381"/>
      <c r="C870" s="382"/>
      <c r="D870" s="388"/>
      <c r="E870" s="399"/>
      <c r="F870" s="329" t="s">
        <v>660</v>
      </c>
      <c r="G870" s="89" t="s">
        <v>571</v>
      </c>
      <c r="H870" s="70" t="s">
        <v>1103</v>
      </c>
      <c r="I870" s="344" t="s">
        <v>1102</v>
      </c>
      <c r="J870" s="332" t="s">
        <v>573</v>
      </c>
      <c r="K870" s="332" t="s">
        <v>658</v>
      </c>
      <c r="L870" s="72" t="s">
        <v>1116</v>
      </c>
      <c r="M870" s="329" t="s">
        <v>29</v>
      </c>
      <c r="N870" s="203">
        <v>42928</v>
      </c>
      <c r="O870" s="203">
        <v>42663</v>
      </c>
      <c r="P870" s="203">
        <v>44104</v>
      </c>
      <c r="Q870" s="78">
        <v>102982.46</v>
      </c>
      <c r="R870" s="29">
        <v>0.6</v>
      </c>
      <c r="S870" s="28" t="s">
        <v>228</v>
      </c>
      <c r="T870" s="28">
        <v>61789.48</v>
      </c>
    </row>
    <row r="871" spans="2:20" s="11" customFormat="1" ht="187.5" customHeight="1" x14ac:dyDescent="0.2">
      <c r="B871" s="381"/>
      <c r="C871" s="382"/>
      <c r="D871" s="388"/>
      <c r="E871" s="399"/>
      <c r="F871" s="315" t="s">
        <v>660</v>
      </c>
      <c r="G871" s="90" t="s">
        <v>569</v>
      </c>
      <c r="H871" s="42" t="s">
        <v>2112</v>
      </c>
      <c r="I871" s="343" t="s">
        <v>2113</v>
      </c>
      <c r="J871" s="339" t="s">
        <v>573</v>
      </c>
      <c r="K871" s="339" t="s">
        <v>658</v>
      </c>
      <c r="L871" s="47" t="s">
        <v>2114</v>
      </c>
      <c r="M871" s="329" t="s">
        <v>19</v>
      </c>
      <c r="N871" s="203">
        <v>43433</v>
      </c>
      <c r="O871" s="203">
        <v>42917</v>
      </c>
      <c r="P871" s="203">
        <v>44926</v>
      </c>
      <c r="Q871" s="79">
        <v>3421845.49</v>
      </c>
      <c r="R871" s="41">
        <v>0.6</v>
      </c>
      <c r="S871" s="40" t="s">
        <v>228</v>
      </c>
      <c r="T871" s="40">
        <v>2053107.29</v>
      </c>
    </row>
    <row r="872" spans="2:20" s="11" customFormat="1" ht="223.5" customHeight="1" x14ac:dyDescent="0.2">
      <c r="B872" s="381"/>
      <c r="C872" s="382"/>
      <c r="D872" s="388"/>
      <c r="E872" s="399"/>
      <c r="F872" s="315" t="s">
        <v>760</v>
      </c>
      <c r="G872" s="90" t="s">
        <v>2372</v>
      </c>
      <c r="H872" s="42" t="s">
        <v>1205</v>
      </c>
      <c r="I872" s="343" t="s">
        <v>1206</v>
      </c>
      <c r="J872" s="339" t="s">
        <v>573</v>
      </c>
      <c r="K872" s="339" t="s">
        <v>658</v>
      </c>
      <c r="L872" s="47" t="s">
        <v>1207</v>
      </c>
      <c r="M872" s="315" t="s">
        <v>13</v>
      </c>
      <c r="N872" s="204">
        <v>42969</v>
      </c>
      <c r="O872" s="204">
        <v>43101</v>
      </c>
      <c r="P872" s="204">
        <v>44196</v>
      </c>
      <c r="Q872" s="196">
        <v>1198197.3600000001</v>
      </c>
      <c r="R872" s="41">
        <v>0.6</v>
      </c>
      <c r="S872" s="40" t="s">
        <v>228</v>
      </c>
      <c r="T872" s="40">
        <v>718918.41</v>
      </c>
    </row>
    <row r="873" spans="2:20" s="11" customFormat="1" ht="187.5" customHeight="1" x14ac:dyDescent="0.2">
      <c r="B873" s="381"/>
      <c r="C873" s="382"/>
      <c r="D873" s="387"/>
      <c r="E873" s="399"/>
      <c r="F873" s="329" t="s">
        <v>4310</v>
      </c>
      <c r="G873" s="89" t="s">
        <v>4343</v>
      </c>
      <c r="H873" s="70" t="s">
        <v>4531</v>
      </c>
      <c r="I873" s="344" t="s">
        <v>4308</v>
      </c>
      <c r="J873" s="332" t="s">
        <v>573</v>
      </c>
      <c r="K873" s="332" t="s">
        <v>658</v>
      </c>
      <c r="L873" s="72" t="s">
        <v>4533</v>
      </c>
      <c r="M873" s="329" t="s">
        <v>10</v>
      </c>
      <c r="N873" s="203">
        <v>44194</v>
      </c>
      <c r="O873" s="203">
        <v>44198</v>
      </c>
      <c r="P873" s="203">
        <v>44377</v>
      </c>
      <c r="Q873" s="28">
        <v>207289.26</v>
      </c>
      <c r="R873" s="29">
        <v>0.5</v>
      </c>
      <c r="S873" s="28" t="s">
        <v>228</v>
      </c>
      <c r="T873" s="28">
        <v>103644.63</v>
      </c>
    </row>
    <row r="874" spans="2:20" s="11" customFormat="1" ht="187.5" customHeight="1" x14ac:dyDescent="0.2">
      <c r="B874" s="381"/>
      <c r="C874" s="382"/>
      <c r="D874" s="387"/>
      <c r="E874" s="399"/>
      <c r="F874" s="315" t="s">
        <v>4310</v>
      </c>
      <c r="G874" s="90" t="s">
        <v>4962</v>
      </c>
      <c r="H874" s="42" t="s">
        <v>5097</v>
      </c>
      <c r="I874" s="343" t="s">
        <v>5096</v>
      </c>
      <c r="J874" s="339" t="s">
        <v>573</v>
      </c>
      <c r="K874" s="339" t="s">
        <v>658</v>
      </c>
      <c r="L874" s="47" t="s">
        <v>5098</v>
      </c>
      <c r="M874" s="315" t="s">
        <v>7</v>
      </c>
      <c r="N874" s="204">
        <v>44280</v>
      </c>
      <c r="O874" s="204">
        <v>43299</v>
      </c>
      <c r="P874" s="204">
        <v>44926</v>
      </c>
      <c r="Q874" s="40">
        <v>1665466.7</v>
      </c>
      <c r="R874" s="41">
        <v>0.5</v>
      </c>
      <c r="S874" s="40" t="s">
        <v>228</v>
      </c>
      <c r="T874" s="40">
        <v>832733.35</v>
      </c>
    </row>
    <row r="875" spans="2:20" s="11" customFormat="1" ht="239.25" customHeight="1" thickBot="1" x14ac:dyDescent="0.25">
      <c r="B875" s="381"/>
      <c r="C875" s="382"/>
      <c r="D875" s="387"/>
      <c r="E875" s="400"/>
      <c r="F875" s="331" t="s">
        <v>4311</v>
      </c>
      <c r="G875" s="106" t="s">
        <v>493</v>
      </c>
      <c r="H875" s="150" t="s">
        <v>4532</v>
      </c>
      <c r="I875" s="298" t="s">
        <v>4309</v>
      </c>
      <c r="J875" s="340" t="s">
        <v>573</v>
      </c>
      <c r="K875" s="340" t="s">
        <v>658</v>
      </c>
      <c r="L875" s="74" t="s">
        <v>4534</v>
      </c>
      <c r="M875" s="331" t="s">
        <v>4535</v>
      </c>
      <c r="N875" s="197">
        <v>44195</v>
      </c>
      <c r="O875" s="197">
        <v>44098</v>
      </c>
      <c r="P875" s="197">
        <v>44644</v>
      </c>
      <c r="Q875" s="69">
        <v>800000</v>
      </c>
      <c r="R875" s="68">
        <v>1</v>
      </c>
      <c r="S875" s="69"/>
      <c r="T875" s="69">
        <v>800000</v>
      </c>
    </row>
    <row r="876" spans="2:20" s="11" customFormat="1" ht="42.75" customHeight="1" thickBot="1" x14ac:dyDescent="0.25">
      <c r="B876" s="381"/>
      <c r="C876" s="382"/>
      <c r="D876" s="387"/>
      <c r="E876" s="438" t="s">
        <v>658</v>
      </c>
      <c r="F876" s="401"/>
      <c r="G876" s="401"/>
      <c r="H876" s="401"/>
      <c r="I876" s="401"/>
      <c r="J876" s="401"/>
      <c r="K876" s="319">
        <f>COUNTA(K835:K875)</f>
        <v>41</v>
      </c>
      <c r="L876" s="402"/>
      <c r="M876" s="403"/>
      <c r="N876" s="403"/>
      <c r="O876" s="403"/>
      <c r="P876" s="403"/>
      <c r="Q876" s="325">
        <f>SUM(Q835:Q875)</f>
        <v>30713406.219999999</v>
      </c>
      <c r="R876" s="404"/>
      <c r="S876" s="405"/>
      <c r="T876" s="334">
        <f>SUM(T835:T875)</f>
        <v>18179298.810000002</v>
      </c>
    </row>
    <row r="877" spans="2:20" s="11" customFormat="1" ht="111" customHeight="1" thickBot="1" x14ac:dyDescent="0.25">
      <c r="B877" s="381"/>
      <c r="C877" s="382"/>
      <c r="D877" s="388"/>
      <c r="E877" s="58"/>
      <c r="F877" s="215" t="s">
        <v>486</v>
      </c>
      <c r="G877" s="142" t="s">
        <v>966</v>
      </c>
      <c r="H877" s="153" t="s">
        <v>488</v>
      </c>
      <c r="I877" s="317" t="s">
        <v>487</v>
      </c>
      <c r="J877" s="215" t="s">
        <v>489</v>
      </c>
      <c r="K877" s="215" t="s">
        <v>490</v>
      </c>
      <c r="L877" s="153" t="s">
        <v>491</v>
      </c>
      <c r="M877" s="316" t="s">
        <v>308</v>
      </c>
      <c r="N877" s="107">
        <v>42543</v>
      </c>
      <c r="O877" s="107">
        <v>42208</v>
      </c>
      <c r="P877" s="108">
        <v>45291</v>
      </c>
      <c r="Q877" s="81">
        <v>17230500</v>
      </c>
      <c r="R877" s="60">
        <v>0.41</v>
      </c>
      <c r="S877" s="59" t="s">
        <v>228</v>
      </c>
      <c r="T877" s="59">
        <v>7000000</v>
      </c>
    </row>
    <row r="878" spans="2:20" s="11" customFormat="1" ht="42.75" customHeight="1" thickBot="1" x14ac:dyDescent="0.25">
      <c r="B878" s="381"/>
      <c r="C878" s="382"/>
      <c r="D878" s="387"/>
      <c r="E878" s="390" t="s">
        <v>490</v>
      </c>
      <c r="F878" s="391"/>
      <c r="G878" s="391"/>
      <c r="H878" s="391"/>
      <c r="I878" s="391"/>
      <c r="J878" s="391"/>
      <c r="K878" s="319">
        <f>COUNTA(K877:K877)</f>
        <v>1</v>
      </c>
      <c r="L878" s="402"/>
      <c r="M878" s="403"/>
      <c r="N878" s="403"/>
      <c r="O878" s="403"/>
      <c r="P878" s="403"/>
      <c r="Q878" s="325">
        <f>SUM(Q877)</f>
        <v>17230500</v>
      </c>
      <c r="R878" s="404"/>
      <c r="S878" s="405"/>
      <c r="T878" s="334">
        <f>SUM(T877)</f>
        <v>7000000</v>
      </c>
    </row>
    <row r="879" spans="2:20" s="11" customFormat="1" ht="215.25" customHeight="1" x14ac:dyDescent="0.2">
      <c r="B879" s="381"/>
      <c r="C879" s="382"/>
      <c r="D879" s="388"/>
      <c r="E879" s="355" t="s">
        <v>634</v>
      </c>
      <c r="F879" s="128" t="s">
        <v>633</v>
      </c>
      <c r="G879" s="57" t="s">
        <v>958</v>
      </c>
      <c r="H879" s="151" t="s">
        <v>915</v>
      </c>
      <c r="I879" s="337" t="s">
        <v>914</v>
      </c>
      <c r="J879" s="342" t="s">
        <v>573</v>
      </c>
      <c r="K879" s="342" t="s">
        <v>574</v>
      </c>
      <c r="L879" s="52" t="s">
        <v>928</v>
      </c>
      <c r="M879" s="127" t="s">
        <v>30</v>
      </c>
      <c r="N879" s="202">
        <v>42912</v>
      </c>
      <c r="O879" s="202">
        <v>41913</v>
      </c>
      <c r="P879" s="202">
        <v>43281</v>
      </c>
      <c r="Q879" s="77">
        <v>46665.8</v>
      </c>
      <c r="R879" s="53">
        <v>0.65</v>
      </c>
      <c r="S879" s="51" t="s">
        <v>228</v>
      </c>
      <c r="T879" s="51">
        <v>30332.77</v>
      </c>
    </row>
    <row r="880" spans="2:20" s="11" customFormat="1" ht="206.25" customHeight="1" x14ac:dyDescent="0.2">
      <c r="B880" s="381"/>
      <c r="C880" s="382"/>
      <c r="D880" s="388"/>
      <c r="E880" s="356"/>
      <c r="F880" s="344" t="s">
        <v>633</v>
      </c>
      <c r="G880" s="35" t="s">
        <v>641</v>
      </c>
      <c r="H880" s="72" t="s">
        <v>3269</v>
      </c>
      <c r="I880" s="344" t="s">
        <v>635</v>
      </c>
      <c r="J880" s="321" t="s">
        <v>573</v>
      </c>
      <c r="K880" s="321" t="s">
        <v>574</v>
      </c>
      <c r="L880" s="72" t="s">
        <v>3270</v>
      </c>
      <c r="M880" s="344" t="s">
        <v>10</v>
      </c>
      <c r="N880" s="203">
        <v>42725</v>
      </c>
      <c r="O880" s="203">
        <v>42430</v>
      </c>
      <c r="P880" s="203">
        <v>42735</v>
      </c>
      <c r="Q880" s="80">
        <v>226433.61</v>
      </c>
      <c r="R880" s="34">
        <v>0.65</v>
      </c>
      <c r="S880" s="31" t="s">
        <v>228</v>
      </c>
      <c r="T880" s="31">
        <v>147181.85</v>
      </c>
    </row>
    <row r="881" spans="2:20" s="11" customFormat="1" ht="105.75" customHeight="1" x14ac:dyDescent="0.2">
      <c r="B881" s="381"/>
      <c r="C881" s="382"/>
      <c r="D881" s="388"/>
      <c r="E881" s="356"/>
      <c r="F881" s="344" t="s">
        <v>633</v>
      </c>
      <c r="G881" s="35" t="s">
        <v>566</v>
      </c>
      <c r="H881" s="72" t="s">
        <v>647</v>
      </c>
      <c r="I881" s="344" t="s">
        <v>636</v>
      </c>
      <c r="J881" s="321" t="s">
        <v>573</v>
      </c>
      <c r="K881" s="321" t="s">
        <v>574</v>
      </c>
      <c r="L881" s="72" t="s">
        <v>648</v>
      </c>
      <c r="M881" s="344" t="s">
        <v>16</v>
      </c>
      <c r="N881" s="203">
        <v>42725</v>
      </c>
      <c r="O881" s="203">
        <v>42684</v>
      </c>
      <c r="P881" s="203">
        <v>43069</v>
      </c>
      <c r="Q881" s="80">
        <v>29869.08</v>
      </c>
      <c r="R881" s="34">
        <v>0.65</v>
      </c>
      <c r="S881" s="31" t="s">
        <v>228</v>
      </c>
      <c r="T881" s="31">
        <v>19414.91</v>
      </c>
    </row>
    <row r="882" spans="2:20" s="11" customFormat="1" ht="167.25" customHeight="1" x14ac:dyDescent="0.2">
      <c r="B882" s="381"/>
      <c r="C882" s="382"/>
      <c r="D882" s="388"/>
      <c r="E882" s="356"/>
      <c r="F882" s="344" t="s">
        <v>633</v>
      </c>
      <c r="G882" s="35" t="s">
        <v>566</v>
      </c>
      <c r="H882" s="72" t="s">
        <v>646</v>
      </c>
      <c r="I882" s="344" t="s">
        <v>637</v>
      </c>
      <c r="J882" s="321" t="s">
        <v>573</v>
      </c>
      <c r="K882" s="321" t="s">
        <v>574</v>
      </c>
      <c r="L882" s="72" t="s">
        <v>649</v>
      </c>
      <c r="M882" s="344" t="s">
        <v>16</v>
      </c>
      <c r="N882" s="203">
        <v>42725</v>
      </c>
      <c r="O882" s="203">
        <v>42403</v>
      </c>
      <c r="P882" s="203">
        <v>44286</v>
      </c>
      <c r="Q882" s="80">
        <v>608170.93999999994</v>
      </c>
      <c r="R882" s="34">
        <v>0.85</v>
      </c>
      <c r="S882" s="31" t="s">
        <v>228</v>
      </c>
      <c r="T882" s="31">
        <v>516945.3</v>
      </c>
    </row>
    <row r="883" spans="2:20" s="11" customFormat="1" ht="102.75" customHeight="1" x14ac:dyDescent="0.2">
      <c r="B883" s="381"/>
      <c r="C883" s="382"/>
      <c r="D883" s="388"/>
      <c r="E883" s="356"/>
      <c r="F883" s="344" t="s">
        <v>633</v>
      </c>
      <c r="G883" s="35" t="s">
        <v>642</v>
      </c>
      <c r="H883" s="72" t="s">
        <v>645</v>
      </c>
      <c r="I883" s="344" t="s">
        <v>638</v>
      </c>
      <c r="J883" s="321" t="s">
        <v>573</v>
      </c>
      <c r="K883" s="321" t="s">
        <v>574</v>
      </c>
      <c r="L883" s="72" t="s">
        <v>650</v>
      </c>
      <c r="M883" s="344" t="s">
        <v>55</v>
      </c>
      <c r="N883" s="203">
        <v>42725</v>
      </c>
      <c r="O883" s="203">
        <v>42461</v>
      </c>
      <c r="P883" s="203">
        <v>43830</v>
      </c>
      <c r="Q883" s="80">
        <v>15000</v>
      </c>
      <c r="R883" s="34">
        <v>0.65</v>
      </c>
      <c r="S883" s="31" t="s">
        <v>228</v>
      </c>
      <c r="T883" s="31">
        <v>9750</v>
      </c>
    </row>
    <row r="884" spans="2:20" s="11" customFormat="1" ht="185.25" customHeight="1" x14ac:dyDescent="0.2">
      <c r="B884" s="381"/>
      <c r="C884" s="382"/>
      <c r="D884" s="388"/>
      <c r="E884" s="356"/>
      <c r="F884" s="344" t="s">
        <v>633</v>
      </c>
      <c r="G884" s="35" t="s">
        <v>567</v>
      </c>
      <c r="H884" s="72" t="s">
        <v>644</v>
      </c>
      <c r="I884" s="344" t="s">
        <v>639</v>
      </c>
      <c r="J884" s="321" t="s">
        <v>573</v>
      </c>
      <c r="K884" s="321" t="s">
        <v>574</v>
      </c>
      <c r="L884" s="72" t="s">
        <v>652</v>
      </c>
      <c r="M884" s="344" t="s">
        <v>13</v>
      </c>
      <c r="N884" s="203">
        <v>42725</v>
      </c>
      <c r="O884" s="203">
        <v>42632</v>
      </c>
      <c r="P884" s="203">
        <v>43465</v>
      </c>
      <c r="Q884" s="80">
        <v>43711.7</v>
      </c>
      <c r="R884" s="34">
        <v>0.65</v>
      </c>
      <c r="S884" s="31" t="s">
        <v>228</v>
      </c>
      <c r="T884" s="31">
        <v>28412.61</v>
      </c>
    </row>
    <row r="885" spans="2:20" s="11" customFormat="1" ht="152.25" customHeight="1" x14ac:dyDescent="0.2">
      <c r="B885" s="381"/>
      <c r="C885" s="382"/>
      <c r="D885" s="388"/>
      <c r="E885" s="356"/>
      <c r="F885" s="344" t="s">
        <v>633</v>
      </c>
      <c r="G885" s="35" t="s">
        <v>564</v>
      </c>
      <c r="H885" s="72" t="s">
        <v>643</v>
      </c>
      <c r="I885" s="344" t="s">
        <v>640</v>
      </c>
      <c r="J885" s="321" t="s">
        <v>573</v>
      </c>
      <c r="K885" s="321" t="s">
        <v>574</v>
      </c>
      <c r="L885" s="72" t="s">
        <v>651</v>
      </c>
      <c r="M885" s="344" t="s">
        <v>1</v>
      </c>
      <c r="N885" s="203">
        <v>42725</v>
      </c>
      <c r="O885" s="203">
        <v>42628</v>
      </c>
      <c r="P885" s="203">
        <v>43091</v>
      </c>
      <c r="Q885" s="80">
        <v>105653.15</v>
      </c>
      <c r="R885" s="34">
        <v>0.65</v>
      </c>
      <c r="S885" s="31" t="s">
        <v>228</v>
      </c>
      <c r="T885" s="31">
        <v>68674.55</v>
      </c>
    </row>
    <row r="886" spans="2:20" s="11" customFormat="1" ht="186.75" customHeight="1" x14ac:dyDescent="0.2">
      <c r="B886" s="381"/>
      <c r="C886" s="382"/>
      <c r="D886" s="388"/>
      <c r="E886" s="356"/>
      <c r="F886" s="344" t="s">
        <v>633</v>
      </c>
      <c r="G886" s="35" t="s">
        <v>571</v>
      </c>
      <c r="H886" s="72" t="s">
        <v>780</v>
      </c>
      <c r="I886" s="344" t="s">
        <v>781</v>
      </c>
      <c r="J886" s="321" t="s">
        <v>573</v>
      </c>
      <c r="K886" s="321" t="s">
        <v>574</v>
      </c>
      <c r="L886" s="72" t="s">
        <v>793</v>
      </c>
      <c r="M886" s="344" t="s">
        <v>29</v>
      </c>
      <c r="N886" s="203">
        <v>42773</v>
      </c>
      <c r="O886" s="203">
        <v>42699</v>
      </c>
      <c r="P886" s="203">
        <v>44926</v>
      </c>
      <c r="Q886" s="80">
        <v>35000</v>
      </c>
      <c r="R886" s="34">
        <v>0.65</v>
      </c>
      <c r="S886" s="31" t="s">
        <v>228</v>
      </c>
      <c r="T886" s="31">
        <v>22750</v>
      </c>
    </row>
    <row r="887" spans="2:20" s="11" customFormat="1" ht="234" customHeight="1" x14ac:dyDescent="0.2">
      <c r="B887" s="381"/>
      <c r="C887" s="382"/>
      <c r="D887" s="388"/>
      <c r="E887" s="356"/>
      <c r="F887" s="344" t="s">
        <v>633</v>
      </c>
      <c r="G887" s="35" t="s">
        <v>565</v>
      </c>
      <c r="H887" s="72" t="s">
        <v>783</v>
      </c>
      <c r="I887" s="344" t="s">
        <v>782</v>
      </c>
      <c r="J887" s="321" t="s">
        <v>573</v>
      </c>
      <c r="K887" s="321" t="s">
        <v>574</v>
      </c>
      <c r="L887" s="72" t="s">
        <v>794</v>
      </c>
      <c r="M887" s="344" t="s">
        <v>22</v>
      </c>
      <c r="N887" s="203">
        <v>42773</v>
      </c>
      <c r="O887" s="203">
        <v>42676</v>
      </c>
      <c r="P887" s="203">
        <v>43404</v>
      </c>
      <c r="Q887" s="80">
        <v>154743.18</v>
      </c>
      <c r="R887" s="34">
        <v>0.65</v>
      </c>
      <c r="S887" s="31" t="s">
        <v>228</v>
      </c>
      <c r="T887" s="31">
        <v>100583.07</v>
      </c>
    </row>
    <row r="888" spans="2:20" s="11" customFormat="1" ht="155.25" customHeight="1" x14ac:dyDescent="0.2">
      <c r="B888" s="381"/>
      <c r="C888" s="382"/>
      <c r="D888" s="388"/>
      <c r="E888" s="356"/>
      <c r="F888" s="344" t="s">
        <v>633</v>
      </c>
      <c r="G888" s="35" t="s">
        <v>568</v>
      </c>
      <c r="H888" s="72" t="s">
        <v>933</v>
      </c>
      <c r="I888" s="344" t="s">
        <v>930</v>
      </c>
      <c r="J888" s="321" t="s">
        <v>573</v>
      </c>
      <c r="K888" s="321" t="s">
        <v>574</v>
      </c>
      <c r="L888" s="72" t="s">
        <v>936</v>
      </c>
      <c r="M888" s="344" t="s">
        <v>10</v>
      </c>
      <c r="N888" s="203">
        <v>42912</v>
      </c>
      <c r="O888" s="203">
        <v>42795</v>
      </c>
      <c r="P888" s="203">
        <v>43131</v>
      </c>
      <c r="Q888" s="80">
        <v>102009.51</v>
      </c>
      <c r="R888" s="34">
        <v>0.65</v>
      </c>
      <c r="S888" s="31" t="s">
        <v>228</v>
      </c>
      <c r="T888" s="31">
        <v>66306.179999999993</v>
      </c>
    </row>
    <row r="889" spans="2:20" s="11" customFormat="1" ht="243.75" customHeight="1" x14ac:dyDescent="0.2">
      <c r="B889" s="381"/>
      <c r="C889" s="382"/>
      <c r="D889" s="388"/>
      <c r="E889" s="356"/>
      <c r="F889" s="344" t="s">
        <v>633</v>
      </c>
      <c r="G889" s="35" t="s">
        <v>958</v>
      </c>
      <c r="H889" s="72" t="s">
        <v>1487</v>
      </c>
      <c r="I889" s="344" t="s">
        <v>1488</v>
      </c>
      <c r="J889" s="321" t="s">
        <v>573</v>
      </c>
      <c r="K889" s="321" t="s">
        <v>574</v>
      </c>
      <c r="L889" s="72" t="s">
        <v>1489</v>
      </c>
      <c r="M889" s="344" t="s">
        <v>30</v>
      </c>
      <c r="N889" s="203">
        <v>43165</v>
      </c>
      <c r="O889" s="203">
        <v>42339</v>
      </c>
      <c r="P889" s="203">
        <v>43465</v>
      </c>
      <c r="Q889" s="80">
        <v>70555.62</v>
      </c>
      <c r="R889" s="34">
        <v>0.65</v>
      </c>
      <c r="S889" s="31" t="s">
        <v>228</v>
      </c>
      <c r="T889" s="31">
        <v>45861.15</v>
      </c>
    </row>
    <row r="890" spans="2:20" s="11" customFormat="1" ht="162" customHeight="1" x14ac:dyDescent="0.2">
      <c r="B890" s="381"/>
      <c r="C890" s="382"/>
      <c r="D890" s="388"/>
      <c r="E890" s="356"/>
      <c r="F890" s="344" t="s">
        <v>633</v>
      </c>
      <c r="G890" s="35" t="s">
        <v>566</v>
      </c>
      <c r="H890" s="72" t="s">
        <v>934</v>
      </c>
      <c r="I890" s="344" t="s">
        <v>931</v>
      </c>
      <c r="J890" s="321" t="s">
        <v>573</v>
      </c>
      <c r="K890" s="321" t="s">
        <v>574</v>
      </c>
      <c r="L890" s="72" t="s">
        <v>937</v>
      </c>
      <c r="M890" s="344" t="s">
        <v>16</v>
      </c>
      <c r="N890" s="203">
        <v>42912</v>
      </c>
      <c r="O890" s="203">
        <v>42667</v>
      </c>
      <c r="P890" s="203">
        <v>43371</v>
      </c>
      <c r="Q890" s="80">
        <v>108377.16</v>
      </c>
      <c r="R890" s="34">
        <v>0.65</v>
      </c>
      <c r="S890" s="31" t="s">
        <v>228</v>
      </c>
      <c r="T890" s="31">
        <v>70445.149999999994</v>
      </c>
    </row>
    <row r="891" spans="2:20" s="11" customFormat="1" ht="172.5" customHeight="1" x14ac:dyDescent="0.2">
      <c r="B891" s="381"/>
      <c r="C891" s="382"/>
      <c r="D891" s="388"/>
      <c r="E891" s="356"/>
      <c r="F891" s="344" t="s">
        <v>633</v>
      </c>
      <c r="G891" s="35" t="s">
        <v>571</v>
      </c>
      <c r="H891" s="72" t="s">
        <v>935</v>
      </c>
      <c r="I891" s="344" t="s">
        <v>932</v>
      </c>
      <c r="J891" s="321" t="s">
        <v>573</v>
      </c>
      <c r="K891" s="321" t="s">
        <v>574</v>
      </c>
      <c r="L891" s="72" t="s">
        <v>938</v>
      </c>
      <c r="M891" s="344" t="s">
        <v>29</v>
      </c>
      <c r="N891" s="203">
        <v>42905</v>
      </c>
      <c r="O891" s="203">
        <v>42825</v>
      </c>
      <c r="P891" s="203">
        <v>43635</v>
      </c>
      <c r="Q891" s="80">
        <v>262786.57</v>
      </c>
      <c r="R891" s="34">
        <v>0.65</v>
      </c>
      <c r="S891" s="31" t="s">
        <v>228</v>
      </c>
      <c r="T891" s="31">
        <v>170811.27</v>
      </c>
    </row>
    <row r="892" spans="2:20" s="11" customFormat="1" ht="246" customHeight="1" x14ac:dyDescent="0.2">
      <c r="B892" s="381"/>
      <c r="C892" s="382"/>
      <c r="D892" s="388"/>
      <c r="E892" s="356"/>
      <c r="F892" s="344" t="s">
        <v>633</v>
      </c>
      <c r="G892" s="35" t="s">
        <v>572</v>
      </c>
      <c r="H892" s="72" t="s">
        <v>1299</v>
      </c>
      <c r="I892" s="344" t="s">
        <v>1298</v>
      </c>
      <c r="J892" s="321" t="s">
        <v>573</v>
      </c>
      <c r="K892" s="321" t="s">
        <v>574</v>
      </c>
      <c r="L892" s="72" t="s">
        <v>1300</v>
      </c>
      <c r="M892" s="344" t="s">
        <v>15</v>
      </c>
      <c r="N892" s="203">
        <v>43087</v>
      </c>
      <c r="O892" s="203">
        <v>43524</v>
      </c>
      <c r="P892" s="203">
        <v>44012</v>
      </c>
      <c r="Q892" s="80">
        <v>184000</v>
      </c>
      <c r="R892" s="34">
        <v>0.65</v>
      </c>
      <c r="S892" s="31" t="s">
        <v>228</v>
      </c>
      <c r="T892" s="31">
        <v>119600</v>
      </c>
    </row>
    <row r="893" spans="2:20" s="11" customFormat="1" ht="207" customHeight="1" x14ac:dyDescent="0.2">
      <c r="B893" s="381"/>
      <c r="C893" s="382"/>
      <c r="D893" s="388"/>
      <c r="E893" s="356"/>
      <c r="F893" s="344" t="s">
        <v>633</v>
      </c>
      <c r="G893" s="35" t="s">
        <v>743</v>
      </c>
      <c r="H893" s="72" t="s">
        <v>917</v>
      </c>
      <c r="I893" s="344" t="s">
        <v>916</v>
      </c>
      <c r="J893" s="321" t="s">
        <v>573</v>
      </c>
      <c r="K893" s="321" t="s">
        <v>574</v>
      </c>
      <c r="L893" s="72" t="s">
        <v>929</v>
      </c>
      <c r="M893" s="344" t="s">
        <v>27</v>
      </c>
      <c r="N893" s="203">
        <v>42912</v>
      </c>
      <c r="O893" s="203">
        <v>42685</v>
      </c>
      <c r="P893" s="203">
        <v>44438</v>
      </c>
      <c r="Q893" s="80">
        <v>308136.88</v>
      </c>
      <c r="R893" s="34">
        <v>0.65</v>
      </c>
      <c r="S893" s="31" t="s">
        <v>228</v>
      </c>
      <c r="T893" s="31">
        <v>200288.97</v>
      </c>
    </row>
    <row r="894" spans="2:20" s="11" customFormat="1" ht="231" customHeight="1" x14ac:dyDescent="0.2">
      <c r="B894" s="381"/>
      <c r="C894" s="382"/>
      <c r="D894" s="388"/>
      <c r="E894" s="356"/>
      <c r="F894" s="344" t="s">
        <v>633</v>
      </c>
      <c r="G894" s="35" t="s">
        <v>572</v>
      </c>
      <c r="H894" s="72" t="s">
        <v>1253</v>
      </c>
      <c r="I894" s="344" t="s">
        <v>1254</v>
      </c>
      <c r="J894" s="321" t="s">
        <v>573</v>
      </c>
      <c r="K894" s="321" t="s">
        <v>574</v>
      </c>
      <c r="L894" s="72" t="s">
        <v>1257</v>
      </c>
      <c r="M894" s="344" t="s">
        <v>15</v>
      </c>
      <c r="N894" s="203">
        <v>43055</v>
      </c>
      <c r="O894" s="203">
        <v>42453</v>
      </c>
      <c r="P894" s="203">
        <v>44196</v>
      </c>
      <c r="Q894" s="80">
        <v>22017</v>
      </c>
      <c r="R894" s="34">
        <v>0.65</v>
      </c>
      <c r="S894" s="31" t="s">
        <v>228</v>
      </c>
      <c r="T894" s="31">
        <v>14311.05</v>
      </c>
    </row>
    <row r="895" spans="2:20" s="11" customFormat="1" ht="168" customHeight="1" x14ac:dyDescent="0.2">
      <c r="B895" s="381"/>
      <c r="C895" s="382"/>
      <c r="D895" s="388"/>
      <c r="E895" s="356"/>
      <c r="F895" s="344" t="s">
        <v>633</v>
      </c>
      <c r="G895" s="35" t="s">
        <v>567</v>
      </c>
      <c r="H895" s="72" t="s">
        <v>1255</v>
      </c>
      <c r="I895" s="344" t="s">
        <v>1256</v>
      </c>
      <c r="J895" s="321" t="s">
        <v>573</v>
      </c>
      <c r="K895" s="321" t="s">
        <v>574</v>
      </c>
      <c r="L895" s="72" t="s">
        <v>3271</v>
      </c>
      <c r="M895" s="344" t="s">
        <v>13</v>
      </c>
      <c r="N895" s="203">
        <v>43059</v>
      </c>
      <c r="O895" s="203">
        <v>42424</v>
      </c>
      <c r="P895" s="203">
        <v>43520</v>
      </c>
      <c r="Q895" s="80">
        <v>99799.18</v>
      </c>
      <c r="R895" s="34">
        <v>0.65</v>
      </c>
      <c r="S895" s="31" t="s">
        <v>228</v>
      </c>
      <c r="T895" s="31">
        <v>64869.47</v>
      </c>
    </row>
    <row r="896" spans="2:20" s="11" customFormat="1" ht="206.25" customHeight="1" x14ac:dyDescent="0.2">
      <c r="B896" s="381"/>
      <c r="C896" s="382"/>
      <c r="D896" s="388"/>
      <c r="E896" s="356"/>
      <c r="F896" s="344" t="s">
        <v>633</v>
      </c>
      <c r="G896" s="55" t="s">
        <v>570</v>
      </c>
      <c r="H896" s="47" t="s">
        <v>1557</v>
      </c>
      <c r="I896" s="344" t="s">
        <v>1554</v>
      </c>
      <c r="J896" s="126" t="s">
        <v>573</v>
      </c>
      <c r="K896" s="126" t="s">
        <v>574</v>
      </c>
      <c r="L896" s="47" t="s">
        <v>1559</v>
      </c>
      <c r="M896" s="344" t="s">
        <v>7</v>
      </c>
      <c r="N896" s="203">
        <v>43182</v>
      </c>
      <c r="O896" s="203">
        <v>42856</v>
      </c>
      <c r="P896" s="203">
        <v>44925</v>
      </c>
      <c r="Q896" s="82">
        <v>66875</v>
      </c>
      <c r="R896" s="48">
        <v>0.65</v>
      </c>
      <c r="S896" s="46" t="s">
        <v>228</v>
      </c>
      <c r="T896" s="46">
        <v>43468.75</v>
      </c>
    </row>
    <row r="897" spans="2:20" s="11" customFormat="1" ht="215.25" customHeight="1" x14ac:dyDescent="0.2">
      <c r="B897" s="381"/>
      <c r="C897" s="382"/>
      <c r="D897" s="388"/>
      <c r="E897" s="356"/>
      <c r="F897" s="344" t="s">
        <v>633</v>
      </c>
      <c r="G897" s="55" t="s">
        <v>570</v>
      </c>
      <c r="H897" s="47" t="s">
        <v>1558</v>
      </c>
      <c r="I897" s="344" t="s">
        <v>1555</v>
      </c>
      <c r="J897" s="126" t="s">
        <v>573</v>
      </c>
      <c r="K897" s="126" t="s">
        <v>574</v>
      </c>
      <c r="L897" s="47" t="s">
        <v>1560</v>
      </c>
      <c r="M897" s="344" t="s">
        <v>7</v>
      </c>
      <c r="N897" s="203">
        <v>43182</v>
      </c>
      <c r="O897" s="203">
        <v>42608</v>
      </c>
      <c r="P897" s="203">
        <v>44499</v>
      </c>
      <c r="Q897" s="82">
        <v>858146.54</v>
      </c>
      <c r="R897" s="48">
        <v>0.65</v>
      </c>
      <c r="S897" s="46" t="s">
        <v>228</v>
      </c>
      <c r="T897" s="46">
        <v>557795.25</v>
      </c>
    </row>
    <row r="898" spans="2:20" s="11" customFormat="1" ht="87" customHeight="1" x14ac:dyDescent="0.2">
      <c r="B898" s="381"/>
      <c r="C898" s="382"/>
      <c r="D898" s="388"/>
      <c r="E898" s="356"/>
      <c r="F898" s="344" t="s">
        <v>633</v>
      </c>
      <c r="G898" s="55" t="s">
        <v>565</v>
      </c>
      <c r="H898" s="47" t="s">
        <v>1490</v>
      </c>
      <c r="I898" s="343" t="s">
        <v>1491</v>
      </c>
      <c r="J898" s="126" t="s">
        <v>573</v>
      </c>
      <c r="K898" s="126" t="s">
        <v>574</v>
      </c>
      <c r="L898" s="47" t="s">
        <v>1492</v>
      </c>
      <c r="M898" s="344" t="s">
        <v>22</v>
      </c>
      <c r="N898" s="203">
        <v>43140</v>
      </c>
      <c r="O898" s="203">
        <v>42912</v>
      </c>
      <c r="P898" s="203">
        <v>43281</v>
      </c>
      <c r="Q898" s="82">
        <v>9225</v>
      </c>
      <c r="R898" s="48">
        <v>0.65</v>
      </c>
      <c r="S898" s="46" t="s">
        <v>228</v>
      </c>
      <c r="T898" s="46">
        <v>5996.26</v>
      </c>
    </row>
    <row r="899" spans="2:20" s="11" customFormat="1" ht="87" customHeight="1" x14ac:dyDescent="0.2">
      <c r="B899" s="381"/>
      <c r="C899" s="382"/>
      <c r="D899" s="388"/>
      <c r="E899" s="356"/>
      <c r="F899" s="344" t="s">
        <v>633</v>
      </c>
      <c r="G899" s="55" t="s">
        <v>565</v>
      </c>
      <c r="H899" s="47" t="s">
        <v>1493</v>
      </c>
      <c r="I899" s="343" t="s">
        <v>1494</v>
      </c>
      <c r="J899" s="126" t="s">
        <v>573</v>
      </c>
      <c r="K899" s="126" t="s">
        <v>574</v>
      </c>
      <c r="L899" s="47" t="s">
        <v>1495</v>
      </c>
      <c r="M899" s="344" t="s">
        <v>22</v>
      </c>
      <c r="N899" s="203">
        <v>43143</v>
      </c>
      <c r="O899" s="203">
        <v>42912</v>
      </c>
      <c r="P899" s="203">
        <v>43281</v>
      </c>
      <c r="Q899" s="82">
        <v>9225</v>
      </c>
      <c r="R899" s="48">
        <v>0.65</v>
      </c>
      <c r="S899" s="46" t="s">
        <v>228</v>
      </c>
      <c r="T899" s="46">
        <v>5996.26</v>
      </c>
    </row>
    <row r="900" spans="2:20" s="11" customFormat="1" ht="166.5" customHeight="1" x14ac:dyDescent="0.2">
      <c r="B900" s="381"/>
      <c r="C900" s="382"/>
      <c r="D900" s="388"/>
      <c r="E900" s="356"/>
      <c r="F900" s="344" t="s">
        <v>633</v>
      </c>
      <c r="G900" s="55" t="s">
        <v>564</v>
      </c>
      <c r="H900" s="47" t="s">
        <v>1594</v>
      </c>
      <c r="I900" s="343" t="s">
        <v>1595</v>
      </c>
      <c r="J900" s="126" t="s">
        <v>573</v>
      </c>
      <c r="K900" s="126" t="s">
        <v>574</v>
      </c>
      <c r="L900" s="47" t="s">
        <v>1596</v>
      </c>
      <c r="M900" s="344" t="s">
        <v>1</v>
      </c>
      <c r="N900" s="203">
        <v>43237</v>
      </c>
      <c r="O900" s="203">
        <v>42650</v>
      </c>
      <c r="P900" s="203">
        <v>44561</v>
      </c>
      <c r="Q900" s="82">
        <v>850000</v>
      </c>
      <c r="R900" s="48">
        <v>0.65</v>
      </c>
      <c r="S900" s="46" t="s">
        <v>228</v>
      </c>
      <c r="T900" s="46">
        <v>552500</v>
      </c>
    </row>
    <row r="901" spans="2:20" s="11" customFormat="1" ht="193.5" customHeight="1" x14ac:dyDescent="0.2">
      <c r="B901" s="381"/>
      <c r="C901" s="382"/>
      <c r="D901" s="388"/>
      <c r="E901" s="356"/>
      <c r="F901" s="344" t="s">
        <v>633</v>
      </c>
      <c r="G901" s="55" t="s">
        <v>564</v>
      </c>
      <c r="H901" s="47" t="s">
        <v>1597</v>
      </c>
      <c r="I901" s="343" t="s">
        <v>1598</v>
      </c>
      <c r="J901" s="126" t="s">
        <v>573</v>
      </c>
      <c r="K901" s="126" t="s">
        <v>574</v>
      </c>
      <c r="L901" s="47" t="s">
        <v>1599</v>
      </c>
      <c r="M901" s="344" t="s">
        <v>1</v>
      </c>
      <c r="N901" s="203">
        <v>43237</v>
      </c>
      <c r="O901" s="203">
        <v>42800</v>
      </c>
      <c r="P901" s="203">
        <v>44469</v>
      </c>
      <c r="Q901" s="82">
        <v>584346.85</v>
      </c>
      <c r="R901" s="48">
        <v>0.65</v>
      </c>
      <c r="S901" s="46" t="s">
        <v>228</v>
      </c>
      <c r="T901" s="46">
        <v>379825.45</v>
      </c>
    </row>
    <row r="902" spans="2:20" s="11" customFormat="1" ht="254.25" customHeight="1" x14ac:dyDescent="0.2">
      <c r="B902" s="381"/>
      <c r="C902" s="382"/>
      <c r="D902" s="388"/>
      <c r="E902" s="356"/>
      <c r="F902" s="344" t="s">
        <v>633</v>
      </c>
      <c r="G902" s="55" t="s">
        <v>568</v>
      </c>
      <c r="H902" s="47" t="s">
        <v>1561</v>
      </c>
      <c r="I902" s="343" t="s">
        <v>1556</v>
      </c>
      <c r="J902" s="126" t="s">
        <v>573</v>
      </c>
      <c r="K902" s="126" t="s">
        <v>574</v>
      </c>
      <c r="L902" s="47" t="s">
        <v>1562</v>
      </c>
      <c r="M902" s="344" t="s">
        <v>10</v>
      </c>
      <c r="N902" s="203">
        <v>43230</v>
      </c>
      <c r="O902" s="203">
        <v>42296</v>
      </c>
      <c r="P902" s="203">
        <v>44377</v>
      </c>
      <c r="Q902" s="82">
        <v>110705.42</v>
      </c>
      <c r="R902" s="48">
        <v>0.85</v>
      </c>
      <c r="S902" s="46" t="s">
        <v>228</v>
      </c>
      <c r="T902" s="46">
        <v>94099.61</v>
      </c>
    </row>
    <row r="903" spans="2:20" s="11" customFormat="1" ht="183" customHeight="1" x14ac:dyDescent="0.2">
      <c r="B903" s="381"/>
      <c r="C903" s="382"/>
      <c r="D903" s="388"/>
      <c r="E903" s="356"/>
      <c r="F903" s="344" t="s">
        <v>633</v>
      </c>
      <c r="G903" s="55" t="s">
        <v>568</v>
      </c>
      <c r="H903" s="47" t="s">
        <v>1496</v>
      </c>
      <c r="I903" s="343" t="s">
        <v>1497</v>
      </c>
      <c r="J903" s="126" t="s">
        <v>573</v>
      </c>
      <c r="K903" s="126" t="s">
        <v>574</v>
      </c>
      <c r="L903" s="47" t="s">
        <v>1498</v>
      </c>
      <c r="M903" s="344" t="s">
        <v>10</v>
      </c>
      <c r="N903" s="203">
        <v>43172</v>
      </c>
      <c r="O903" s="203">
        <v>42501</v>
      </c>
      <c r="P903" s="203">
        <v>45230</v>
      </c>
      <c r="Q903" s="82">
        <v>137416.31</v>
      </c>
      <c r="R903" s="48">
        <v>0.65</v>
      </c>
      <c r="S903" s="46" t="s">
        <v>228</v>
      </c>
      <c r="T903" s="46">
        <v>89320.6</v>
      </c>
    </row>
    <row r="904" spans="2:20" s="11" customFormat="1" ht="165.75" customHeight="1" x14ac:dyDescent="0.2">
      <c r="B904" s="381"/>
      <c r="C904" s="382"/>
      <c r="D904" s="388"/>
      <c r="E904" s="356"/>
      <c r="F904" s="344" t="s">
        <v>633</v>
      </c>
      <c r="G904" s="55" t="s">
        <v>571</v>
      </c>
      <c r="H904" s="47" t="s">
        <v>1600</v>
      </c>
      <c r="I904" s="343" t="s">
        <v>1601</v>
      </c>
      <c r="J904" s="126" t="s">
        <v>573</v>
      </c>
      <c r="K904" s="126" t="s">
        <v>574</v>
      </c>
      <c r="L904" s="47" t="s">
        <v>1602</v>
      </c>
      <c r="M904" s="344" t="s">
        <v>29</v>
      </c>
      <c r="N904" s="203">
        <v>43237</v>
      </c>
      <c r="O904" s="203">
        <v>43241</v>
      </c>
      <c r="P904" s="203">
        <v>44742</v>
      </c>
      <c r="Q904" s="82">
        <v>785017.27</v>
      </c>
      <c r="R904" s="48">
        <v>0.65</v>
      </c>
      <c r="S904" s="46" t="s">
        <v>228</v>
      </c>
      <c r="T904" s="46">
        <v>510261.23</v>
      </c>
    </row>
    <row r="905" spans="2:20" s="11" customFormat="1" ht="217.5" customHeight="1" x14ac:dyDescent="0.2">
      <c r="B905" s="381"/>
      <c r="C905" s="382"/>
      <c r="D905" s="388"/>
      <c r="E905" s="356"/>
      <c r="F905" s="223" t="s">
        <v>2115</v>
      </c>
      <c r="G905" s="55" t="s">
        <v>566</v>
      </c>
      <c r="H905" s="47" t="s">
        <v>2116</v>
      </c>
      <c r="I905" s="343" t="s">
        <v>2117</v>
      </c>
      <c r="J905" s="126" t="s">
        <v>573</v>
      </c>
      <c r="K905" s="126" t="s">
        <v>574</v>
      </c>
      <c r="L905" s="47" t="s">
        <v>2118</v>
      </c>
      <c r="M905" s="343" t="s">
        <v>16</v>
      </c>
      <c r="N905" s="204">
        <v>43447</v>
      </c>
      <c r="O905" s="204">
        <v>42552</v>
      </c>
      <c r="P905" s="204">
        <v>44134</v>
      </c>
      <c r="Q905" s="82">
        <v>12300</v>
      </c>
      <c r="R905" s="48">
        <v>0.85</v>
      </c>
      <c r="S905" s="46" t="s">
        <v>228</v>
      </c>
      <c r="T905" s="46">
        <v>10455</v>
      </c>
    </row>
    <row r="906" spans="2:20" s="11" customFormat="1" ht="210.75" customHeight="1" x14ac:dyDescent="0.2">
      <c r="B906" s="381"/>
      <c r="C906" s="382"/>
      <c r="D906" s="388"/>
      <c r="E906" s="356"/>
      <c r="F906" s="321" t="s">
        <v>2115</v>
      </c>
      <c r="G906" s="35" t="s">
        <v>2581</v>
      </c>
      <c r="H906" s="72" t="s">
        <v>2582</v>
      </c>
      <c r="I906" s="344" t="s">
        <v>2583</v>
      </c>
      <c r="J906" s="321" t="s">
        <v>573</v>
      </c>
      <c r="K906" s="321" t="s">
        <v>574</v>
      </c>
      <c r="L906" s="72" t="s">
        <v>2588</v>
      </c>
      <c r="M906" s="344" t="s">
        <v>15</v>
      </c>
      <c r="N906" s="203">
        <v>43760</v>
      </c>
      <c r="O906" s="203">
        <v>42856</v>
      </c>
      <c r="P906" s="203">
        <v>43708</v>
      </c>
      <c r="Q906" s="31">
        <v>347609.92</v>
      </c>
      <c r="R906" s="34">
        <v>0.65</v>
      </c>
      <c r="S906" s="31" t="s">
        <v>228</v>
      </c>
      <c r="T906" s="31">
        <v>225946.44</v>
      </c>
    </row>
    <row r="907" spans="2:20" s="11" customFormat="1" ht="168.75" customHeight="1" x14ac:dyDescent="0.2">
      <c r="B907" s="381"/>
      <c r="C907" s="382"/>
      <c r="D907" s="388"/>
      <c r="E907" s="356"/>
      <c r="F907" s="321" t="s">
        <v>2115</v>
      </c>
      <c r="G907" s="35" t="s">
        <v>567</v>
      </c>
      <c r="H907" s="72" t="s">
        <v>2584</v>
      </c>
      <c r="I907" s="344" t="s">
        <v>2585</v>
      </c>
      <c r="J907" s="321" t="s">
        <v>573</v>
      </c>
      <c r="K907" s="321" t="s">
        <v>574</v>
      </c>
      <c r="L907" s="72" t="s">
        <v>2589</v>
      </c>
      <c r="M907" s="344" t="s">
        <v>13</v>
      </c>
      <c r="N907" s="203">
        <v>43760</v>
      </c>
      <c r="O907" s="203">
        <v>43192</v>
      </c>
      <c r="P907" s="203">
        <v>43585</v>
      </c>
      <c r="Q907" s="31">
        <v>54756.55</v>
      </c>
      <c r="R907" s="34">
        <v>0.65</v>
      </c>
      <c r="S907" s="31" t="s">
        <v>228</v>
      </c>
      <c r="T907" s="31">
        <v>35591.760000000002</v>
      </c>
    </row>
    <row r="908" spans="2:20" s="11" customFormat="1" ht="168.75" customHeight="1" x14ac:dyDescent="0.2">
      <c r="B908" s="381"/>
      <c r="C908" s="382"/>
      <c r="D908" s="388"/>
      <c r="E908" s="356"/>
      <c r="F908" s="321" t="s">
        <v>2115</v>
      </c>
      <c r="G908" s="35" t="s">
        <v>566</v>
      </c>
      <c r="H908" s="72" t="s">
        <v>2680</v>
      </c>
      <c r="I908" s="344" t="s">
        <v>2681</v>
      </c>
      <c r="J908" s="321" t="s">
        <v>573</v>
      </c>
      <c r="K908" s="321" t="s">
        <v>574</v>
      </c>
      <c r="L908" s="72" t="s">
        <v>2682</v>
      </c>
      <c r="M908" s="344" t="s">
        <v>16</v>
      </c>
      <c r="N908" s="203">
        <v>43829</v>
      </c>
      <c r="O908" s="203">
        <v>43376</v>
      </c>
      <c r="P908" s="203">
        <v>44377</v>
      </c>
      <c r="Q908" s="31">
        <v>301515.77</v>
      </c>
      <c r="R908" s="34">
        <v>0.65</v>
      </c>
      <c r="S908" s="31" t="s">
        <v>228</v>
      </c>
      <c r="T908" s="31">
        <v>195985.25</v>
      </c>
    </row>
    <row r="909" spans="2:20" s="11" customFormat="1" ht="168.75" customHeight="1" x14ac:dyDescent="0.2">
      <c r="B909" s="381"/>
      <c r="C909" s="382"/>
      <c r="D909" s="388"/>
      <c r="E909" s="356"/>
      <c r="F909" s="321" t="s">
        <v>2115</v>
      </c>
      <c r="G909" s="35" t="s">
        <v>566</v>
      </c>
      <c r="H909" s="72" t="s">
        <v>2586</v>
      </c>
      <c r="I909" s="344" t="s">
        <v>2587</v>
      </c>
      <c r="J909" s="321" t="s">
        <v>573</v>
      </c>
      <c r="K909" s="321" t="s">
        <v>574</v>
      </c>
      <c r="L909" s="72" t="s">
        <v>2590</v>
      </c>
      <c r="M909" s="344" t="s">
        <v>16</v>
      </c>
      <c r="N909" s="203">
        <v>43769</v>
      </c>
      <c r="O909" s="203">
        <v>43445</v>
      </c>
      <c r="P909" s="203">
        <v>43738</v>
      </c>
      <c r="Q909" s="31">
        <v>255080.11</v>
      </c>
      <c r="R909" s="34">
        <v>0.85</v>
      </c>
      <c r="S909" s="31" t="s">
        <v>228</v>
      </c>
      <c r="T909" s="31">
        <v>216818.09</v>
      </c>
    </row>
    <row r="910" spans="2:20" s="11" customFormat="1" ht="168.75" customHeight="1" x14ac:dyDescent="0.2">
      <c r="B910" s="381"/>
      <c r="C910" s="382"/>
      <c r="D910" s="388"/>
      <c r="E910" s="356"/>
      <c r="F910" s="126" t="s">
        <v>2115</v>
      </c>
      <c r="G910" s="55" t="s">
        <v>569</v>
      </c>
      <c r="H910" s="47" t="s">
        <v>2756</v>
      </c>
      <c r="I910" s="343" t="s">
        <v>2733</v>
      </c>
      <c r="J910" s="126" t="s">
        <v>573</v>
      </c>
      <c r="K910" s="126" t="s">
        <v>574</v>
      </c>
      <c r="L910" s="47" t="s">
        <v>3272</v>
      </c>
      <c r="M910" s="343" t="s">
        <v>19</v>
      </c>
      <c r="N910" s="204">
        <v>43916</v>
      </c>
      <c r="O910" s="204">
        <v>42461</v>
      </c>
      <c r="P910" s="204">
        <v>44926</v>
      </c>
      <c r="Q910" s="82">
        <v>85599.7</v>
      </c>
      <c r="R910" s="48">
        <v>0.65</v>
      </c>
      <c r="S910" s="46" t="s">
        <v>228</v>
      </c>
      <c r="T910" s="46">
        <v>55639.8</v>
      </c>
    </row>
    <row r="911" spans="2:20" s="11" customFormat="1" ht="168.75" customHeight="1" x14ac:dyDescent="0.2">
      <c r="B911" s="381"/>
      <c r="C911" s="382"/>
      <c r="D911" s="388"/>
      <c r="E911" s="356"/>
      <c r="F911" s="126" t="s">
        <v>2115</v>
      </c>
      <c r="G911" s="55" t="s">
        <v>566</v>
      </c>
      <c r="H911" s="47" t="s">
        <v>2869</v>
      </c>
      <c r="I911" s="343" t="s">
        <v>2866</v>
      </c>
      <c r="J911" s="126" t="s">
        <v>573</v>
      </c>
      <c r="K911" s="126" t="s">
        <v>574</v>
      </c>
      <c r="L911" s="47" t="s">
        <v>2872</v>
      </c>
      <c r="M911" s="343" t="s">
        <v>16</v>
      </c>
      <c r="N911" s="204">
        <v>43924</v>
      </c>
      <c r="O911" s="204">
        <v>42877</v>
      </c>
      <c r="P911" s="204">
        <v>44407</v>
      </c>
      <c r="Q911" s="82">
        <v>98770.77</v>
      </c>
      <c r="R911" s="48">
        <v>0.85</v>
      </c>
      <c r="S911" s="46" t="s">
        <v>228</v>
      </c>
      <c r="T911" s="46">
        <v>83955.15</v>
      </c>
    </row>
    <row r="912" spans="2:20" s="11" customFormat="1" ht="168.75" customHeight="1" x14ac:dyDescent="0.2">
      <c r="B912" s="381"/>
      <c r="C912" s="382"/>
      <c r="D912" s="388"/>
      <c r="E912" s="356"/>
      <c r="F912" s="126" t="s">
        <v>2115</v>
      </c>
      <c r="G912" s="55" t="s">
        <v>958</v>
      </c>
      <c r="H912" s="47" t="s">
        <v>2870</v>
      </c>
      <c r="I912" s="343" t="s">
        <v>2867</v>
      </c>
      <c r="J912" s="126" t="s">
        <v>573</v>
      </c>
      <c r="K912" s="126" t="s">
        <v>574</v>
      </c>
      <c r="L912" s="47" t="s">
        <v>2873</v>
      </c>
      <c r="M912" s="343" t="s">
        <v>30</v>
      </c>
      <c r="N912" s="204">
        <v>43923</v>
      </c>
      <c r="O912" s="204">
        <v>43269</v>
      </c>
      <c r="P912" s="204">
        <v>44012</v>
      </c>
      <c r="Q912" s="82">
        <v>147503.24</v>
      </c>
      <c r="R912" s="48">
        <v>0.65</v>
      </c>
      <c r="S912" s="46" t="s">
        <v>228</v>
      </c>
      <c r="T912" s="46">
        <v>95877.11</v>
      </c>
    </row>
    <row r="913" spans="2:20" s="11" customFormat="1" ht="168.75" customHeight="1" x14ac:dyDescent="0.2">
      <c r="B913" s="381"/>
      <c r="C913" s="382"/>
      <c r="D913" s="388"/>
      <c r="E913" s="356"/>
      <c r="F913" s="126" t="s">
        <v>2115</v>
      </c>
      <c r="G913" s="55" t="s">
        <v>958</v>
      </c>
      <c r="H913" s="47" t="s">
        <v>2871</v>
      </c>
      <c r="I913" s="343" t="s">
        <v>2868</v>
      </c>
      <c r="J913" s="126" t="s">
        <v>573</v>
      </c>
      <c r="K913" s="126" t="s">
        <v>574</v>
      </c>
      <c r="L913" s="47" t="s">
        <v>2874</v>
      </c>
      <c r="M913" s="343" t="s">
        <v>30</v>
      </c>
      <c r="N913" s="204">
        <v>43945</v>
      </c>
      <c r="O913" s="204">
        <v>43831</v>
      </c>
      <c r="P913" s="204">
        <v>44561</v>
      </c>
      <c r="Q913" s="82">
        <v>621148.11</v>
      </c>
      <c r="R913" s="48">
        <v>0.65</v>
      </c>
      <c r="S913" s="46" t="s">
        <v>228</v>
      </c>
      <c r="T913" s="46">
        <v>403746.27</v>
      </c>
    </row>
    <row r="914" spans="2:20" s="11" customFormat="1" ht="168.75" customHeight="1" x14ac:dyDescent="0.2">
      <c r="B914" s="381"/>
      <c r="C914" s="382"/>
      <c r="D914" s="388"/>
      <c r="E914" s="356"/>
      <c r="F914" s="126" t="s">
        <v>2115</v>
      </c>
      <c r="G914" s="55" t="s">
        <v>4012</v>
      </c>
      <c r="H914" s="47" t="s">
        <v>4013</v>
      </c>
      <c r="I914" s="343" t="s">
        <v>4014</v>
      </c>
      <c r="J914" s="126" t="s">
        <v>573</v>
      </c>
      <c r="K914" s="126" t="s">
        <v>574</v>
      </c>
      <c r="L914" s="47" t="s">
        <v>4015</v>
      </c>
      <c r="M914" s="343" t="s">
        <v>27</v>
      </c>
      <c r="N914" s="204">
        <v>44015</v>
      </c>
      <c r="O914" s="204">
        <v>43831</v>
      </c>
      <c r="P914" s="204">
        <v>44561</v>
      </c>
      <c r="Q914" s="82">
        <v>30813.69</v>
      </c>
      <c r="R914" s="48">
        <v>0.65</v>
      </c>
      <c r="S914" s="46" t="s">
        <v>228</v>
      </c>
      <c r="T914" s="46">
        <v>20028.900000000001</v>
      </c>
    </row>
    <row r="915" spans="2:20" s="11" customFormat="1" ht="168.75" customHeight="1" x14ac:dyDescent="0.2">
      <c r="B915" s="381"/>
      <c r="C915" s="382"/>
      <c r="D915" s="388"/>
      <c r="E915" s="356"/>
      <c r="F915" s="126" t="s">
        <v>4315</v>
      </c>
      <c r="G915" s="55" t="s">
        <v>4316</v>
      </c>
      <c r="H915" s="47" t="s">
        <v>4317</v>
      </c>
      <c r="I915" s="343" t="s">
        <v>4312</v>
      </c>
      <c r="J915" s="126" t="s">
        <v>573</v>
      </c>
      <c r="K915" s="126" t="s">
        <v>574</v>
      </c>
      <c r="L915" s="47" t="s">
        <v>4536</v>
      </c>
      <c r="M915" s="343" t="s">
        <v>22</v>
      </c>
      <c r="N915" s="204">
        <v>44182</v>
      </c>
      <c r="O915" s="204">
        <v>43595</v>
      </c>
      <c r="P915" s="204">
        <v>44286</v>
      </c>
      <c r="Q915" s="82">
        <v>145000</v>
      </c>
      <c r="R915" s="48">
        <v>0.65</v>
      </c>
      <c r="S915" s="46" t="s">
        <v>228</v>
      </c>
      <c r="T915" s="46">
        <v>94250</v>
      </c>
    </row>
    <row r="916" spans="2:20" s="11" customFormat="1" ht="168.75" customHeight="1" x14ac:dyDescent="0.2">
      <c r="B916" s="381"/>
      <c r="C916" s="382"/>
      <c r="D916" s="388"/>
      <c r="E916" s="356"/>
      <c r="F916" s="126" t="s">
        <v>4315</v>
      </c>
      <c r="G916" s="55" t="s">
        <v>4316</v>
      </c>
      <c r="H916" s="47" t="s">
        <v>4318</v>
      </c>
      <c r="I916" s="343" t="s">
        <v>4313</v>
      </c>
      <c r="J916" s="126" t="s">
        <v>573</v>
      </c>
      <c r="K916" s="126" t="s">
        <v>574</v>
      </c>
      <c r="L916" s="47" t="s">
        <v>4537</v>
      </c>
      <c r="M916" s="343" t="s">
        <v>22</v>
      </c>
      <c r="N916" s="204">
        <v>44182</v>
      </c>
      <c r="O916" s="204">
        <v>43893</v>
      </c>
      <c r="P916" s="204">
        <v>44925</v>
      </c>
      <c r="Q916" s="82">
        <v>1363652.21</v>
      </c>
      <c r="R916" s="48">
        <v>0.65</v>
      </c>
      <c r="S916" s="46" t="s">
        <v>228</v>
      </c>
      <c r="T916" s="46">
        <v>886373.94</v>
      </c>
    </row>
    <row r="917" spans="2:20" s="11" customFormat="1" ht="168.75" customHeight="1" x14ac:dyDescent="0.2">
      <c r="B917" s="381"/>
      <c r="C917" s="382"/>
      <c r="D917" s="388"/>
      <c r="E917" s="356"/>
      <c r="F917" s="126" t="s">
        <v>4315</v>
      </c>
      <c r="G917" s="55" t="s">
        <v>4316</v>
      </c>
      <c r="H917" s="47" t="s">
        <v>4319</v>
      </c>
      <c r="I917" s="343" t="s">
        <v>4314</v>
      </c>
      <c r="J917" s="126" t="s">
        <v>573</v>
      </c>
      <c r="K917" s="126" t="s">
        <v>574</v>
      </c>
      <c r="L917" s="47" t="s">
        <v>4538</v>
      </c>
      <c r="M917" s="343" t="s">
        <v>22</v>
      </c>
      <c r="N917" s="204">
        <v>44187</v>
      </c>
      <c r="O917" s="204">
        <v>43549</v>
      </c>
      <c r="P917" s="204">
        <v>44347</v>
      </c>
      <c r="Q917" s="82">
        <v>295500</v>
      </c>
      <c r="R917" s="48">
        <v>0.65</v>
      </c>
      <c r="S917" s="46" t="s">
        <v>228</v>
      </c>
      <c r="T917" s="46">
        <v>192075</v>
      </c>
    </row>
    <row r="918" spans="2:20" s="11" customFormat="1" ht="216.75" customHeight="1" x14ac:dyDescent="0.2">
      <c r="B918" s="381"/>
      <c r="C918" s="382"/>
      <c r="D918" s="388"/>
      <c r="E918" s="356"/>
      <c r="F918" s="126" t="s">
        <v>4315</v>
      </c>
      <c r="G918" s="55" t="s">
        <v>4343</v>
      </c>
      <c r="H918" s="47" t="s">
        <v>5254</v>
      </c>
      <c r="I918" s="343" t="s">
        <v>5250</v>
      </c>
      <c r="J918" s="126" t="s">
        <v>573</v>
      </c>
      <c r="K918" s="126" t="s">
        <v>574</v>
      </c>
      <c r="L918" s="47" t="s">
        <v>5258</v>
      </c>
      <c r="M918" s="343" t="s">
        <v>10</v>
      </c>
      <c r="N918" s="204">
        <v>44308</v>
      </c>
      <c r="O918" s="204">
        <v>44319</v>
      </c>
      <c r="P918" s="204">
        <v>44620</v>
      </c>
      <c r="Q918" s="82">
        <v>554651.56999999995</v>
      </c>
      <c r="R918" s="48">
        <v>0.65</v>
      </c>
      <c r="S918" s="46" t="s">
        <v>228</v>
      </c>
      <c r="T918" s="46">
        <v>360523.52000000002</v>
      </c>
    </row>
    <row r="919" spans="2:20" s="11" customFormat="1" ht="216.75" customHeight="1" x14ac:dyDescent="0.2">
      <c r="B919" s="381"/>
      <c r="C919" s="382"/>
      <c r="D919" s="388"/>
      <c r="E919" s="356"/>
      <c r="F919" s="126" t="s">
        <v>4315</v>
      </c>
      <c r="G919" s="55" t="s">
        <v>4262</v>
      </c>
      <c r="H919" s="47" t="s">
        <v>5255</v>
      </c>
      <c r="I919" s="343" t="s">
        <v>5251</v>
      </c>
      <c r="J919" s="126" t="s">
        <v>573</v>
      </c>
      <c r="K919" s="126" t="s">
        <v>574</v>
      </c>
      <c r="L919" s="47" t="s">
        <v>5259</v>
      </c>
      <c r="M919" s="343" t="s">
        <v>19</v>
      </c>
      <c r="N919" s="204">
        <v>44308</v>
      </c>
      <c r="O919" s="204">
        <v>43831</v>
      </c>
      <c r="P919" s="204">
        <v>44926</v>
      </c>
      <c r="Q919" s="82">
        <v>892360.3</v>
      </c>
      <c r="R919" s="48">
        <v>0.65</v>
      </c>
      <c r="S919" s="46" t="s">
        <v>228</v>
      </c>
      <c r="T919" s="46">
        <v>580034.19999999995</v>
      </c>
    </row>
    <row r="920" spans="2:20" s="11" customFormat="1" ht="216.75" customHeight="1" x14ac:dyDescent="0.2">
      <c r="B920" s="381"/>
      <c r="C920" s="382"/>
      <c r="D920" s="388"/>
      <c r="E920" s="356"/>
      <c r="F920" s="126" t="s">
        <v>4315</v>
      </c>
      <c r="G920" s="55" t="s">
        <v>4526</v>
      </c>
      <c r="H920" s="47" t="s">
        <v>5256</v>
      </c>
      <c r="I920" s="343" t="s">
        <v>5252</v>
      </c>
      <c r="J920" s="126" t="s">
        <v>573</v>
      </c>
      <c r="K920" s="126" t="s">
        <v>574</v>
      </c>
      <c r="L920" s="47" t="s">
        <v>5260</v>
      </c>
      <c r="M920" s="343" t="s">
        <v>13</v>
      </c>
      <c r="N920" s="204">
        <v>44301</v>
      </c>
      <c r="O920" s="204">
        <v>44348</v>
      </c>
      <c r="P920" s="204">
        <v>44712</v>
      </c>
      <c r="Q920" s="82">
        <v>330986.98</v>
      </c>
      <c r="R920" s="48">
        <v>0.65</v>
      </c>
      <c r="S920" s="46" t="s">
        <v>228</v>
      </c>
      <c r="T920" s="46">
        <v>215141.54</v>
      </c>
    </row>
    <row r="921" spans="2:20" s="11" customFormat="1" ht="136.5" customHeight="1" x14ac:dyDescent="0.2">
      <c r="B921" s="381"/>
      <c r="C921" s="382"/>
      <c r="D921" s="388"/>
      <c r="E921" s="356"/>
      <c r="F921" s="126" t="s">
        <v>4315</v>
      </c>
      <c r="G921" s="55" t="s">
        <v>4526</v>
      </c>
      <c r="H921" s="47" t="s">
        <v>5100</v>
      </c>
      <c r="I921" s="343" t="s">
        <v>5099</v>
      </c>
      <c r="J921" s="126" t="s">
        <v>573</v>
      </c>
      <c r="K921" s="126" t="s">
        <v>574</v>
      </c>
      <c r="L921" s="47" t="s">
        <v>5101</v>
      </c>
      <c r="M921" s="343" t="s">
        <v>13</v>
      </c>
      <c r="N921" s="204">
        <v>44308</v>
      </c>
      <c r="O921" s="204">
        <v>44378</v>
      </c>
      <c r="P921" s="204">
        <v>44712</v>
      </c>
      <c r="Q921" s="82">
        <v>464776.03</v>
      </c>
      <c r="R921" s="48">
        <v>0.65</v>
      </c>
      <c r="S921" s="46" t="s">
        <v>228</v>
      </c>
      <c r="T921" s="46">
        <v>302104.42</v>
      </c>
    </row>
    <row r="922" spans="2:20" s="11" customFormat="1" ht="168.75" customHeight="1" x14ac:dyDescent="0.2">
      <c r="B922" s="381"/>
      <c r="C922" s="382"/>
      <c r="D922" s="388"/>
      <c r="E922" s="429"/>
      <c r="F922" s="126" t="s">
        <v>4315</v>
      </c>
      <c r="G922" s="55" t="s">
        <v>4219</v>
      </c>
      <c r="H922" s="47" t="s">
        <v>5257</v>
      </c>
      <c r="I922" s="343" t="s">
        <v>5253</v>
      </c>
      <c r="J922" s="126" t="s">
        <v>573</v>
      </c>
      <c r="K922" s="126" t="s">
        <v>574</v>
      </c>
      <c r="L922" s="47" t="s">
        <v>5261</v>
      </c>
      <c r="M922" s="343" t="s">
        <v>15</v>
      </c>
      <c r="N922" s="204">
        <v>44328</v>
      </c>
      <c r="O922" s="204">
        <v>43955</v>
      </c>
      <c r="P922" s="204">
        <v>44742</v>
      </c>
      <c r="Q922" s="82">
        <v>486794.61</v>
      </c>
      <c r="R922" s="48">
        <v>0.65</v>
      </c>
      <c r="S922" s="46" t="s">
        <v>228</v>
      </c>
      <c r="T922" s="46">
        <v>316416.5</v>
      </c>
    </row>
    <row r="923" spans="2:20" s="11" customFormat="1" ht="168.75" customHeight="1" thickBot="1" x14ac:dyDescent="0.25">
      <c r="B923" s="381"/>
      <c r="C923" s="382"/>
      <c r="D923" s="388"/>
      <c r="E923" s="343" t="s">
        <v>939</v>
      </c>
      <c r="F923" s="126" t="s">
        <v>940</v>
      </c>
      <c r="G923" s="90" t="s">
        <v>289</v>
      </c>
      <c r="H923" s="47" t="s">
        <v>942</v>
      </c>
      <c r="I923" s="343" t="s">
        <v>944</v>
      </c>
      <c r="J923" s="126" t="s">
        <v>573</v>
      </c>
      <c r="K923" s="126" t="s">
        <v>574</v>
      </c>
      <c r="L923" s="47" t="s">
        <v>941</v>
      </c>
      <c r="M923" s="298" t="s">
        <v>943</v>
      </c>
      <c r="N923" s="197">
        <v>42895</v>
      </c>
      <c r="O923" s="197">
        <v>42887</v>
      </c>
      <c r="P923" s="197">
        <v>44196</v>
      </c>
      <c r="Q923" s="82">
        <v>127797</v>
      </c>
      <c r="R923" s="48">
        <v>0.8</v>
      </c>
      <c r="S923" s="46" t="s">
        <v>228</v>
      </c>
      <c r="T923" s="46">
        <v>102237.6</v>
      </c>
    </row>
    <row r="924" spans="2:20" s="11" customFormat="1" ht="42.75" customHeight="1" thickBot="1" x14ac:dyDescent="0.25">
      <c r="B924" s="381"/>
      <c r="C924" s="382"/>
      <c r="D924" s="389"/>
      <c r="E924" s="347" t="s">
        <v>574</v>
      </c>
      <c r="F924" s="348"/>
      <c r="G924" s="348"/>
      <c r="H924" s="348"/>
      <c r="I924" s="348"/>
      <c r="J924" s="349"/>
      <c r="K924" s="333">
        <f>COUNTA(K879:K923)</f>
        <v>45</v>
      </c>
      <c r="L924" s="412"/>
      <c r="M924" s="413"/>
      <c r="N924" s="413"/>
      <c r="O924" s="413"/>
      <c r="P924" s="413"/>
      <c r="Q924" s="336">
        <f>SUM(Q879:Q923)</f>
        <v>12450503.33</v>
      </c>
      <c r="R924" s="414"/>
      <c r="S924" s="415"/>
      <c r="T924" s="56">
        <f>SUM(T879:T923)</f>
        <v>8329002.1999999993</v>
      </c>
    </row>
    <row r="925" spans="2:20" s="11" customFormat="1" ht="42.75" customHeight="1" thickBot="1" x14ac:dyDescent="0.25">
      <c r="B925" s="381"/>
      <c r="C925" s="383"/>
      <c r="D925" s="345" t="s">
        <v>1477</v>
      </c>
      <c r="E925" s="346"/>
      <c r="F925" s="346"/>
      <c r="G925" s="346"/>
      <c r="H925" s="346"/>
      <c r="I925" s="346"/>
      <c r="J925" s="346"/>
      <c r="K925" s="320">
        <f>K924+K878+K876</f>
        <v>87</v>
      </c>
      <c r="L925" s="406"/>
      <c r="M925" s="375"/>
      <c r="N925" s="375"/>
      <c r="O925" s="375"/>
      <c r="P925" s="375"/>
      <c r="Q925" s="324">
        <f>Q924+Q878+Q876</f>
        <v>60394409.549999997</v>
      </c>
      <c r="R925" s="410"/>
      <c r="S925" s="411"/>
      <c r="T925" s="45">
        <f>T924+T878+T876</f>
        <v>33508301.010000002</v>
      </c>
    </row>
    <row r="926" spans="2:20" s="11" customFormat="1" ht="196.5" customHeight="1" x14ac:dyDescent="0.2">
      <c r="B926" s="381"/>
      <c r="C926" s="382"/>
      <c r="D926" s="430" t="s">
        <v>1478</v>
      </c>
      <c r="E926" s="433" t="s">
        <v>329</v>
      </c>
      <c r="F926" s="341" t="s">
        <v>330</v>
      </c>
      <c r="G926" s="134" t="s">
        <v>989</v>
      </c>
      <c r="H926" s="75" t="s">
        <v>3273</v>
      </c>
      <c r="I926" s="181" t="s">
        <v>327</v>
      </c>
      <c r="J926" s="341" t="s">
        <v>331</v>
      </c>
      <c r="K926" s="341" t="s">
        <v>333</v>
      </c>
      <c r="L926" s="75" t="s">
        <v>335</v>
      </c>
      <c r="M926" s="127" t="s">
        <v>308</v>
      </c>
      <c r="N926" s="202">
        <v>42471</v>
      </c>
      <c r="O926" s="202">
        <v>41640</v>
      </c>
      <c r="P926" s="202">
        <v>42369</v>
      </c>
      <c r="Q926" s="83">
        <v>2893253.98</v>
      </c>
      <c r="R926" s="27">
        <v>0.8</v>
      </c>
      <c r="S926" s="62" t="s">
        <v>306</v>
      </c>
      <c r="T926" s="62">
        <v>2314603.1800000002</v>
      </c>
    </row>
    <row r="927" spans="2:20" s="11" customFormat="1" ht="231" customHeight="1" x14ac:dyDescent="0.2">
      <c r="B927" s="381"/>
      <c r="C927" s="382"/>
      <c r="D927" s="388"/>
      <c r="E927" s="434"/>
      <c r="F927" s="321" t="s">
        <v>496</v>
      </c>
      <c r="G927" s="35" t="s">
        <v>989</v>
      </c>
      <c r="H927" s="72" t="s">
        <v>3274</v>
      </c>
      <c r="I927" s="182" t="s">
        <v>328</v>
      </c>
      <c r="J927" s="321" t="s">
        <v>331</v>
      </c>
      <c r="K927" s="321" t="s">
        <v>333</v>
      </c>
      <c r="L927" s="72" t="s">
        <v>336</v>
      </c>
      <c r="M927" s="344" t="s">
        <v>308</v>
      </c>
      <c r="N927" s="203">
        <v>42471</v>
      </c>
      <c r="O927" s="203">
        <v>41689</v>
      </c>
      <c r="P927" s="203">
        <v>42735</v>
      </c>
      <c r="Q927" s="80">
        <v>3106817.73</v>
      </c>
      <c r="R927" s="29">
        <v>0.8</v>
      </c>
      <c r="S927" s="31" t="s">
        <v>306</v>
      </c>
      <c r="T927" s="31">
        <v>2485454.19</v>
      </c>
    </row>
    <row r="928" spans="2:20" s="11" customFormat="1" ht="231" customHeight="1" x14ac:dyDescent="0.2">
      <c r="B928" s="381"/>
      <c r="C928" s="382"/>
      <c r="D928" s="388"/>
      <c r="E928" s="435"/>
      <c r="F928" s="126" t="s">
        <v>2266</v>
      </c>
      <c r="G928" s="55" t="s">
        <v>989</v>
      </c>
      <c r="H928" s="47" t="s">
        <v>3275</v>
      </c>
      <c r="I928" s="183" t="s">
        <v>2267</v>
      </c>
      <c r="J928" s="126" t="s">
        <v>331</v>
      </c>
      <c r="K928" s="126" t="s">
        <v>333</v>
      </c>
      <c r="L928" s="47" t="s">
        <v>2268</v>
      </c>
      <c r="M928" s="344" t="s">
        <v>4826</v>
      </c>
      <c r="N928" s="203">
        <v>43560</v>
      </c>
      <c r="O928" s="203">
        <v>42370</v>
      </c>
      <c r="P928" s="203">
        <v>43830</v>
      </c>
      <c r="Q928" s="82">
        <v>3240841.51</v>
      </c>
      <c r="R928" s="41">
        <v>0.8</v>
      </c>
      <c r="S928" s="46" t="s">
        <v>306</v>
      </c>
      <c r="T928" s="46">
        <v>2592673.21</v>
      </c>
    </row>
    <row r="929" spans="2:20" s="11" customFormat="1" ht="231" customHeight="1" x14ac:dyDescent="0.2">
      <c r="B929" s="381"/>
      <c r="C929" s="382"/>
      <c r="D929" s="388"/>
      <c r="E929" s="435"/>
      <c r="F929" s="126" t="s">
        <v>2717</v>
      </c>
      <c r="G929" s="55" t="s">
        <v>743</v>
      </c>
      <c r="H929" s="47" t="s">
        <v>3276</v>
      </c>
      <c r="I929" s="183" t="s">
        <v>2719</v>
      </c>
      <c r="J929" s="126" t="s">
        <v>331</v>
      </c>
      <c r="K929" s="126" t="s">
        <v>333</v>
      </c>
      <c r="L929" s="47" t="s">
        <v>2724</v>
      </c>
      <c r="M929" s="343" t="s">
        <v>27</v>
      </c>
      <c r="N929" s="204">
        <v>43879</v>
      </c>
      <c r="O929" s="204">
        <v>43864</v>
      </c>
      <c r="P929" s="204">
        <v>44255</v>
      </c>
      <c r="Q929" s="82">
        <v>59918.400000000001</v>
      </c>
      <c r="R929" s="41">
        <v>0.8</v>
      </c>
      <c r="S929" s="46" t="s">
        <v>306</v>
      </c>
      <c r="T929" s="46">
        <v>47934.720000000001</v>
      </c>
    </row>
    <row r="930" spans="2:20" s="11" customFormat="1" ht="231" customHeight="1" x14ac:dyDescent="0.2">
      <c r="B930" s="381"/>
      <c r="C930" s="382"/>
      <c r="D930" s="388"/>
      <c r="E930" s="435"/>
      <c r="F930" s="126" t="s">
        <v>2717</v>
      </c>
      <c r="G930" s="55" t="s">
        <v>570</v>
      </c>
      <c r="H930" s="47" t="s">
        <v>3276</v>
      </c>
      <c r="I930" s="183" t="s">
        <v>2720</v>
      </c>
      <c r="J930" s="126" t="s">
        <v>331</v>
      </c>
      <c r="K930" s="126" t="s">
        <v>333</v>
      </c>
      <c r="L930" s="47" t="s">
        <v>2725</v>
      </c>
      <c r="M930" s="343" t="s">
        <v>7</v>
      </c>
      <c r="N930" s="204">
        <v>43879</v>
      </c>
      <c r="O930" s="204">
        <v>43892</v>
      </c>
      <c r="P930" s="204">
        <v>44225</v>
      </c>
      <c r="Q930" s="82">
        <v>39945.599999999999</v>
      </c>
      <c r="R930" s="41">
        <v>0.8</v>
      </c>
      <c r="S930" s="46" t="s">
        <v>306</v>
      </c>
      <c r="T930" s="46">
        <v>31956.48</v>
      </c>
    </row>
    <row r="931" spans="2:20" s="11" customFormat="1" ht="231" customHeight="1" x14ac:dyDescent="0.2">
      <c r="B931" s="381"/>
      <c r="C931" s="382"/>
      <c r="D931" s="388"/>
      <c r="E931" s="435"/>
      <c r="F931" s="126" t="s">
        <v>2717</v>
      </c>
      <c r="G931" s="55" t="s">
        <v>569</v>
      </c>
      <c r="H931" s="47" t="s">
        <v>3276</v>
      </c>
      <c r="I931" s="183" t="s">
        <v>2721</v>
      </c>
      <c r="J931" s="126" t="s">
        <v>331</v>
      </c>
      <c r="K931" s="126" t="s">
        <v>333</v>
      </c>
      <c r="L931" s="47" t="s">
        <v>2726</v>
      </c>
      <c r="M931" s="343" t="s">
        <v>19</v>
      </c>
      <c r="N931" s="204">
        <v>43879</v>
      </c>
      <c r="O931" s="204">
        <v>43864</v>
      </c>
      <c r="P931" s="204">
        <v>44926</v>
      </c>
      <c r="Q931" s="82">
        <v>44441.64</v>
      </c>
      <c r="R931" s="41">
        <v>0.8</v>
      </c>
      <c r="S931" s="46" t="s">
        <v>306</v>
      </c>
      <c r="T931" s="46">
        <v>35553.31</v>
      </c>
    </row>
    <row r="932" spans="2:20" s="11" customFormat="1" ht="231" customHeight="1" x14ac:dyDescent="0.2">
      <c r="B932" s="381"/>
      <c r="C932" s="382"/>
      <c r="D932" s="388"/>
      <c r="E932" s="435"/>
      <c r="F932" s="126" t="s">
        <v>2717</v>
      </c>
      <c r="G932" s="55" t="s">
        <v>565</v>
      </c>
      <c r="H932" s="47" t="s">
        <v>3276</v>
      </c>
      <c r="I932" s="183" t="s">
        <v>2734</v>
      </c>
      <c r="J932" s="126" t="s">
        <v>331</v>
      </c>
      <c r="K932" s="126" t="s">
        <v>333</v>
      </c>
      <c r="L932" s="47" t="s">
        <v>3277</v>
      </c>
      <c r="M932" s="343" t="s">
        <v>22</v>
      </c>
      <c r="N932" s="204">
        <v>43908</v>
      </c>
      <c r="O932" s="204">
        <v>43871</v>
      </c>
      <c r="P932" s="204">
        <v>44966</v>
      </c>
      <c r="Q932" s="82">
        <v>178447.92</v>
      </c>
      <c r="R932" s="41">
        <v>0.8</v>
      </c>
      <c r="S932" s="46" t="s">
        <v>306</v>
      </c>
      <c r="T932" s="46">
        <v>142758.34</v>
      </c>
    </row>
    <row r="933" spans="2:20" s="11" customFormat="1" ht="231" customHeight="1" x14ac:dyDescent="0.2">
      <c r="B933" s="381"/>
      <c r="C933" s="382"/>
      <c r="D933" s="388"/>
      <c r="E933" s="435"/>
      <c r="F933" s="126" t="s">
        <v>2717</v>
      </c>
      <c r="G933" s="55" t="s">
        <v>564</v>
      </c>
      <c r="H933" s="47" t="s">
        <v>3276</v>
      </c>
      <c r="I933" s="183" t="s">
        <v>2735</v>
      </c>
      <c r="J933" s="126" t="s">
        <v>331</v>
      </c>
      <c r="K933" s="126" t="s">
        <v>333</v>
      </c>
      <c r="L933" s="47" t="s">
        <v>2757</v>
      </c>
      <c r="M933" s="343" t="s">
        <v>1</v>
      </c>
      <c r="N933" s="204">
        <v>43907</v>
      </c>
      <c r="O933" s="204">
        <v>43892</v>
      </c>
      <c r="P933" s="204">
        <v>44316</v>
      </c>
      <c r="Q933" s="82">
        <v>197897.88</v>
      </c>
      <c r="R933" s="41">
        <v>0.8</v>
      </c>
      <c r="S933" s="46" t="s">
        <v>306</v>
      </c>
      <c r="T933" s="46">
        <v>158318.29999999999</v>
      </c>
    </row>
    <row r="934" spans="2:20" s="11" customFormat="1" ht="231" customHeight="1" x14ac:dyDescent="0.2">
      <c r="B934" s="381"/>
      <c r="C934" s="382"/>
      <c r="D934" s="388"/>
      <c r="E934" s="435"/>
      <c r="F934" s="126" t="s">
        <v>2717</v>
      </c>
      <c r="G934" s="55" t="s">
        <v>958</v>
      </c>
      <c r="H934" s="47" t="s">
        <v>3276</v>
      </c>
      <c r="I934" s="183" t="s">
        <v>2736</v>
      </c>
      <c r="J934" s="126" t="s">
        <v>331</v>
      </c>
      <c r="K934" s="126" t="s">
        <v>333</v>
      </c>
      <c r="L934" s="47" t="s">
        <v>2758</v>
      </c>
      <c r="M934" s="343" t="s">
        <v>30</v>
      </c>
      <c r="N934" s="204">
        <v>43907</v>
      </c>
      <c r="O934" s="204">
        <v>43872</v>
      </c>
      <c r="P934" s="204">
        <v>44834</v>
      </c>
      <c r="Q934" s="82">
        <v>89877.6</v>
      </c>
      <c r="R934" s="41">
        <v>0.8</v>
      </c>
      <c r="S934" s="46" t="s">
        <v>306</v>
      </c>
      <c r="T934" s="46">
        <v>71902.080000000002</v>
      </c>
    </row>
    <row r="935" spans="2:20" s="11" customFormat="1" ht="144" customHeight="1" x14ac:dyDescent="0.2">
      <c r="B935" s="381"/>
      <c r="C935" s="382"/>
      <c r="D935" s="388"/>
      <c r="E935" s="435"/>
      <c r="F935" s="126" t="s">
        <v>2717</v>
      </c>
      <c r="G935" s="55" t="s">
        <v>567</v>
      </c>
      <c r="H935" s="47" t="s">
        <v>3276</v>
      </c>
      <c r="I935" s="183" t="s">
        <v>2737</v>
      </c>
      <c r="J935" s="126" t="s">
        <v>331</v>
      </c>
      <c r="K935" s="126" t="s">
        <v>333</v>
      </c>
      <c r="L935" s="47" t="s">
        <v>2759</v>
      </c>
      <c r="M935" s="343" t="s">
        <v>13</v>
      </c>
      <c r="N935" s="204">
        <v>43903</v>
      </c>
      <c r="O935" s="204">
        <v>43875</v>
      </c>
      <c r="P935" s="204">
        <v>44245</v>
      </c>
      <c r="Q935" s="82">
        <v>49932</v>
      </c>
      <c r="R935" s="41">
        <v>0.8</v>
      </c>
      <c r="S935" s="46" t="s">
        <v>306</v>
      </c>
      <c r="T935" s="46">
        <v>39945.599999999999</v>
      </c>
    </row>
    <row r="936" spans="2:20" s="11" customFormat="1" ht="231" customHeight="1" x14ac:dyDescent="0.2">
      <c r="B936" s="381"/>
      <c r="C936" s="382"/>
      <c r="D936" s="388"/>
      <c r="E936" s="435"/>
      <c r="F936" s="126" t="s">
        <v>2717</v>
      </c>
      <c r="G936" s="55" t="s">
        <v>572</v>
      </c>
      <c r="H936" s="47" t="s">
        <v>3276</v>
      </c>
      <c r="I936" s="183" t="s">
        <v>2722</v>
      </c>
      <c r="J936" s="126" t="s">
        <v>331</v>
      </c>
      <c r="K936" s="126" t="s">
        <v>333</v>
      </c>
      <c r="L936" s="47" t="s">
        <v>2727</v>
      </c>
      <c r="M936" s="343" t="s">
        <v>15</v>
      </c>
      <c r="N936" s="204">
        <v>43879</v>
      </c>
      <c r="O936" s="204">
        <v>43801</v>
      </c>
      <c r="P936" s="204">
        <v>44256</v>
      </c>
      <c r="Q936" s="82">
        <v>46090.91</v>
      </c>
      <c r="R936" s="41">
        <v>0.8</v>
      </c>
      <c r="S936" s="46" t="s">
        <v>306</v>
      </c>
      <c r="T936" s="46">
        <v>36872.730000000003</v>
      </c>
    </row>
    <row r="937" spans="2:20" s="11" customFormat="1" ht="231" customHeight="1" x14ac:dyDescent="0.2">
      <c r="B937" s="381"/>
      <c r="C937" s="382"/>
      <c r="D937" s="388"/>
      <c r="E937" s="435"/>
      <c r="F937" s="126" t="s">
        <v>2717</v>
      </c>
      <c r="G937" s="55" t="s">
        <v>571</v>
      </c>
      <c r="H937" s="47" t="s">
        <v>3276</v>
      </c>
      <c r="I937" s="183" t="s">
        <v>2738</v>
      </c>
      <c r="J937" s="126" t="s">
        <v>331</v>
      </c>
      <c r="K937" s="126" t="s">
        <v>333</v>
      </c>
      <c r="L937" s="47" t="s">
        <v>3278</v>
      </c>
      <c r="M937" s="343" t="s">
        <v>29</v>
      </c>
      <c r="N937" s="204">
        <v>43907</v>
      </c>
      <c r="O937" s="204">
        <v>43864</v>
      </c>
      <c r="P937" s="204">
        <v>44286</v>
      </c>
      <c r="Q937" s="82">
        <v>144357</v>
      </c>
      <c r="R937" s="41">
        <v>0.8</v>
      </c>
      <c r="S937" s="46" t="s">
        <v>306</v>
      </c>
      <c r="T937" s="46">
        <v>115485.6</v>
      </c>
    </row>
    <row r="938" spans="2:20" s="11" customFormat="1" ht="231" customHeight="1" x14ac:dyDescent="0.2">
      <c r="B938" s="381"/>
      <c r="C938" s="382"/>
      <c r="D938" s="388"/>
      <c r="E938" s="435"/>
      <c r="F938" s="126" t="s">
        <v>2717</v>
      </c>
      <c r="G938" s="55" t="s">
        <v>2718</v>
      </c>
      <c r="H938" s="47" t="s">
        <v>3276</v>
      </c>
      <c r="I938" s="183" t="s">
        <v>2723</v>
      </c>
      <c r="J938" s="126" t="s">
        <v>331</v>
      </c>
      <c r="K938" s="126" t="s">
        <v>333</v>
      </c>
      <c r="L938" s="47" t="s">
        <v>2728</v>
      </c>
      <c r="M938" s="343" t="s">
        <v>97</v>
      </c>
      <c r="N938" s="204">
        <v>43879</v>
      </c>
      <c r="O938" s="204">
        <v>43892</v>
      </c>
      <c r="P938" s="204">
        <v>44348</v>
      </c>
      <c r="Q938" s="82">
        <v>29959.200000000001</v>
      </c>
      <c r="R938" s="41">
        <v>0.8</v>
      </c>
      <c r="S938" s="46" t="s">
        <v>306</v>
      </c>
      <c r="T938" s="46">
        <v>23967.360000000001</v>
      </c>
    </row>
    <row r="939" spans="2:20" s="11" customFormat="1" ht="231" customHeight="1" x14ac:dyDescent="0.2">
      <c r="B939" s="381"/>
      <c r="C939" s="382"/>
      <c r="D939" s="388"/>
      <c r="E939" s="435"/>
      <c r="F939" s="126" t="s">
        <v>2683</v>
      </c>
      <c r="G939" s="55" t="s">
        <v>989</v>
      </c>
      <c r="H939" s="47" t="s">
        <v>3279</v>
      </c>
      <c r="I939" s="183" t="s">
        <v>2684</v>
      </c>
      <c r="J939" s="126" t="s">
        <v>331</v>
      </c>
      <c r="K939" s="126" t="s">
        <v>333</v>
      </c>
      <c r="L939" s="47" t="s">
        <v>2685</v>
      </c>
      <c r="M939" s="343" t="s">
        <v>4826</v>
      </c>
      <c r="N939" s="204">
        <v>43803</v>
      </c>
      <c r="O939" s="204">
        <v>43132</v>
      </c>
      <c r="P939" s="204">
        <v>44377</v>
      </c>
      <c r="Q939" s="82">
        <v>7840524.2400000002</v>
      </c>
      <c r="R939" s="41">
        <v>0.8</v>
      </c>
      <c r="S939" s="46" t="s">
        <v>306</v>
      </c>
      <c r="T939" s="46">
        <v>6272419.3899999997</v>
      </c>
    </row>
    <row r="940" spans="2:20" s="11" customFormat="1" ht="231" customHeight="1" thickBot="1" x14ac:dyDescent="0.25">
      <c r="B940" s="381"/>
      <c r="C940" s="382"/>
      <c r="D940" s="388"/>
      <c r="E940" s="436"/>
      <c r="F940" s="64" t="s">
        <v>1687</v>
      </c>
      <c r="G940" s="139" t="s">
        <v>989</v>
      </c>
      <c r="H940" s="74" t="s">
        <v>1688</v>
      </c>
      <c r="I940" s="184" t="s">
        <v>1689</v>
      </c>
      <c r="J940" s="64" t="s">
        <v>331</v>
      </c>
      <c r="K940" s="64" t="s">
        <v>333</v>
      </c>
      <c r="L940" s="74" t="s">
        <v>1690</v>
      </c>
      <c r="M940" s="298" t="s">
        <v>13</v>
      </c>
      <c r="N940" s="197">
        <v>43332</v>
      </c>
      <c r="O940" s="197">
        <v>42370</v>
      </c>
      <c r="P940" s="197">
        <v>43465</v>
      </c>
      <c r="Q940" s="224">
        <v>7888803.1299999999</v>
      </c>
      <c r="R940" s="68">
        <v>0.8</v>
      </c>
      <c r="S940" s="65" t="s">
        <v>306</v>
      </c>
      <c r="T940" s="65">
        <v>6311042.5</v>
      </c>
    </row>
    <row r="941" spans="2:20" s="11" customFormat="1" ht="42.75" customHeight="1" thickBot="1" x14ac:dyDescent="0.25">
      <c r="B941" s="381"/>
      <c r="C941" s="382"/>
      <c r="D941" s="388"/>
      <c r="E941" s="353" t="s">
        <v>333</v>
      </c>
      <c r="F941" s="354"/>
      <c r="G941" s="354"/>
      <c r="H941" s="354"/>
      <c r="I941" s="354"/>
      <c r="J941" s="354"/>
      <c r="K941" s="319">
        <f>COUNTA(K926:K940)</f>
        <v>15</v>
      </c>
      <c r="L941" s="428"/>
      <c r="M941" s="372"/>
      <c r="N941" s="372"/>
      <c r="O941" s="372"/>
      <c r="P941" s="372"/>
      <c r="Q941" s="325">
        <f>SUM(Q926:Q940)</f>
        <v>25851108.739999998</v>
      </c>
      <c r="R941" s="404"/>
      <c r="S941" s="405"/>
      <c r="T941" s="334">
        <f t="shared" ref="T941" si="1">SUM(T926:T940)</f>
        <v>20680886.989999998</v>
      </c>
    </row>
    <row r="942" spans="2:20" s="11" customFormat="1" ht="165.75" customHeight="1" x14ac:dyDescent="0.2">
      <c r="B942" s="381"/>
      <c r="C942" s="382"/>
      <c r="D942" s="388"/>
      <c r="E942" s="358" t="s">
        <v>1211</v>
      </c>
      <c r="F942" s="91" t="s">
        <v>1212</v>
      </c>
      <c r="G942" s="166" t="s">
        <v>1041</v>
      </c>
      <c r="H942" s="154" t="s">
        <v>1213</v>
      </c>
      <c r="I942" s="182" t="s">
        <v>1499</v>
      </c>
      <c r="J942" s="91" t="s">
        <v>331</v>
      </c>
      <c r="K942" s="321" t="s">
        <v>1214</v>
      </c>
      <c r="L942" s="72" t="s">
        <v>1500</v>
      </c>
      <c r="M942" s="344" t="s">
        <v>13</v>
      </c>
      <c r="N942" s="203">
        <v>43166</v>
      </c>
      <c r="O942" s="203">
        <v>43132</v>
      </c>
      <c r="P942" s="203">
        <v>43480</v>
      </c>
      <c r="Q942" s="80">
        <v>11796.96</v>
      </c>
      <c r="R942" s="34">
        <v>0.8</v>
      </c>
      <c r="S942" s="31" t="s">
        <v>306</v>
      </c>
      <c r="T942" s="31">
        <v>9437.57</v>
      </c>
    </row>
    <row r="943" spans="2:20" s="11" customFormat="1" ht="209.25" customHeight="1" x14ac:dyDescent="0.2">
      <c r="B943" s="381"/>
      <c r="C943" s="382"/>
      <c r="D943" s="388"/>
      <c r="E943" s="359"/>
      <c r="F943" s="91" t="s">
        <v>1212</v>
      </c>
      <c r="G943" s="166" t="s">
        <v>1930</v>
      </c>
      <c r="H943" s="154" t="s">
        <v>1213</v>
      </c>
      <c r="I943" s="182" t="s">
        <v>1603</v>
      </c>
      <c r="J943" s="91" t="s">
        <v>331</v>
      </c>
      <c r="K943" s="321" t="s">
        <v>1214</v>
      </c>
      <c r="L943" s="72" t="s">
        <v>1604</v>
      </c>
      <c r="M943" s="344" t="s">
        <v>22</v>
      </c>
      <c r="N943" s="203">
        <v>43591</v>
      </c>
      <c r="O943" s="203">
        <v>43101</v>
      </c>
      <c r="P943" s="203">
        <v>43533</v>
      </c>
      <c r="Q943" s="80">
        <v>10952.66</v>
      </c>
      <c r="R943" s="34">
        <v>0.8</v>
      </c>
      <c r="S943" s="31" t="s">
        <v>306</v>
      </c>
      <c r="T943" s="31">
        <v>8762.1299999999992</v>
      </c>
    </row>
    <row r="944" spans="2:20" s="11" customFormat="1" ht="209.25" customHeight="1" x14ac:dyDescent="0.2">
      <c r="B944" s="381"/>
      <c r="C944" s="382"/>
      <c r="D944" s="388"/>
      <c r="E944" s="359"/>
      <c r="F944" s="91" t="s">
        <v>1212</v>
      </c>
      <c r="G944" s="166" t="s">
        <v>1931</v>
      </c>
      <c r="H944" s="154" t="s">
        <v>1213</v>
      </c>
      <c r="I944" s="182" t="s">
        <v>1605</v>
      </c>
      <c r="J944" s="91" t="s">
        <v>331</v>
      </c>
      <c r="K944" s="321" t="s">
        <v>1214</v>
      </c>
      <c r="L944" s="72" t="s">
        <v>1606</v>
      </c>
      <c r="M944" s="344" t="s">
        <v>13</v>
      </c>
      <c r="N944" s="203">
        <v>43256</v>
      </c>
      <c r="O944" s="203">
        <v>43397</v>
      </c>
      <c r="P944" s="203">
        <v>43746</v>
      </c>
      <c r="Q944" s="80">
        <v>10743.66</v>
      </c>
      <c r="R944" s="34">
        <v>0.8</v>
      </c>
      <c r="S944" s="31" t="s">
        <v>306</v>
      </c>
      <c r="T944" s="31">
        <v>8594.93</v>
      </c>
    </row>
    <row r="945" spans="2:20" s="11" customFormat="1" ht="224.25" customHeight="1" x14ac:dyDescent="0.2">
      <c r="B945" s="381"/>
      <c r="C945" s="382"/>
      <c r="D945" s="388"/>
      <c r="E945" s="359"/>
      <c r="F945" s="91" t="s">
        <v>1212</v>
      </c>
      <c r="G945" s="166" t="s">
        <v>1932</v>
      </c>
      <c r="H945" s="154" t="s">
        <v>1213</v>
      </c>
      <c r="I945" s="182" t="s">
        <v>1607</v>
      </c>
      <c r="J945" s="91" t="s">
        <v>331</v>
      </c>
      <c r="K945" s="321" t="s">
        <v>1214</v>
      </c>
      <c r="L945" s="72" t="s">
        <v>1608</v>
      </c>
      <c r="M945" s="344" t="s">
        <v>13</v>
      </c>
      <c r="N945" s="203">
        <v>43256</v>
      </c>
      <c r="O945" s="203">
        <v>43255</v>
      </c>
      <c r="P945" s="203">
        <v>43769</v>
      </c>
      <c r="Q945" s="80">
        <v>16642.14</v>
      </c>
      <c r="R945" s="34">
        <v>0.8</v>
      </c>
      <c r="S945" s="31" t="s">
        <v>306</v>
      </c>
      <c r="T945" s="31">
        <v>13313.71</v>
      </c>
    </row>
    <row r="946" spans="2:20" s="11" customFormat="1" ht="179.25" customHeight="1" x14ac:dyDescent="0.2">
      <c r="B946" s="381"/>
      <c r="C946" s="382"/>
      <c r="D946" s="388"/>
      <c r="E946" s="359"/>
      <c r="F946" s="91" t="s">
        <v>1212</v>
      </c>
      <c r="G946" s="166" t="s">
        <v>1933</v>
      </c>
      <c r="H946" s="154" t="s">
        <v>1213</v>
      </c>
      <c r="I946" s="182" t="s">
        <v>1609</v>
      </c>
      <c r="J946" s="91" t="s">
        <v>331</v>
      </c>
      <c r="K946" s="321" t="s">
        <v>1214</v>
      </c>
      <c r="L946" s="72" t="s">
        <v>1610</v>
      </c>
      <c r="M946" s="344" t="s">
        <v>13</v>
      </c>
      <c r="N946" s="203">
        <v>43256</v>
      </c>
      <c r="O946" s="203">
        <v>43475</v>
      </c>
      <c r="P946" s="203">
        <v>43831</v>
      </c>
      <c r="Q946" s="80">
        <v>8497.32</v>
      </c>
      <c r="R946" s="34">
        <v>0.8</v>
      </c>
      <c r="S946" s="31" t="s">
        <v>306</v>
      </c>
      <c r="T946" s="31">
        <v>6797.86</v>
      </c>
    </row>
    <row r="947" spans="2:20" s="11" customFormat="1" ht="235.5" customHeight="1" x14ac:dyDescent="0.2">
      <c r="B947" s="381"/>
      <c r="C947" s="382"/>
      <c r="D947" s="388"/>
      <c r="E947" s="359"/>
      <c r="F947" s="91" t="s">
        <v>1212</v>
      </c>
      <c r="G947" s="166" t="s">
        <v>1934</v>
      </c>
      <c r="H947" s="154" t="s">
        <v>1213</v>
      </c>
      <c r="I947" s="182" t="s">
        <v>1611</v>
      </c>
      <c r="J947" s="91" t="s">
        <v>331</v>
      </c>
      <c r="K947" s="321" t="s">
        <v>1214</v>
      </c>
      <c r="L947" s="72" t="s">
        <v>1612</v>
      </c>
      <c r="M947" s="344" t="s">
        <v>13</v>
      </c>
      <c r="N947" s="203">
        <v>43256</v>
      </c>
      <c r="O947" s="203">
        <v>43493</v>
      </c>
      <c r="P947" s="203">
        <v>43738</v>
      </c>
      <c r="Q947" s="80">
        <v>24135.9</v>
      </c>
      <c r="R947" s="34">
        <v>0.8</v>
      </c>
      <c r="S947" s="31" t="s">
        <v>306</v>
      </c>
      <c r="T947" s="31">
        <v>19308.72</v>
      </c>
    </row>
    <row r="948" spans="2:20" s="11" customFormat="1" ht="179.25" customHeight="1" x14ac:dyDescent="0.2">
      <c r="B948" s="381"/>
      <c r="C948" s="382"/>
      <c r="D948" s="388"/>
      <c r="E948" s="359"/>
      <c r="F948" s="91" t="s">
        <v>1212</v>
      </c>
      <c r="G948" s="167" t="s">
        <v>1940</v>
      </c>
      <c r="H948" s="155" t="s">
        <v>1213</v>
      </c>
      <c r="I948" s="183" t="s">
        <v>1613</v>
      </c>
      <c r="J948" s="276" t="s">
        <v>331</v>
      </c>
      <c r="K948" s="126" t="s">
        <v>1214</v>
      </c>
      <c r="L948" s="47" t="s">
        <v>1614</v>
      </c>
      <c r="M948" s="344" t="s">
        <v>13</v>
      </c>
      <c r="N948" s="203">
        <v>43679</v>
      </c>
      <c r="O948" s="203">
        <v>43592</v>
      </c>
      <c r="P948" s="203">
        <v>43942</v>
      </c>
      <c r="Q948" s="82">
        <v>5011.24</v>
      </c>
      <c r="R948" s="48">
        <v>0.8</v>
      </c>
      <c r="S948" s="46" t="s">
        <v>306</v>
      </c>
      <c r="T948" s="46">
        <v>4008.99</v>
      </c>
    </row>
    <row r="949" spans="2:20" s="11" customFormat="1" ht="204.75" customHeight="1" x14ac:dyDescent="0.2">
      <c r="B949" s="381"/>
      <c r="C949" s="382"/>
      <c r="D949" s="388"/>
      <c r="E949" s="359"/>
      <c r="F949" s="91" t="s">
        <v>2269</v>
      </c>
      <c r="G949" s="166" t="s">
        <v>2270</v>
      </c>
      <c r="H949" s="154" t="s">
        <v>1213</v>
      </c>
      <c r="I949" s="182" t="s">
        <v>2275</v>
      </c>
      <c r="J949" s="91" t="s">
        <v>331</v>
      </c>
      <c r="K949" s="321" t="s">
        <v>1214</v>
      </c>
      <c r="L949" s="72" t="s">
        <v>3280</v>
      </c>
      <c r="M949" s="344" t="s">
        <v>13</v>
      </c>
      <c r="N949" s="203">
        <v>43563</v>
      </c>
      <c r="O949" s="203">
        <v>44075</v>
      </c>
      <c r="P949" s="203">
        <v>44530</v>
      </c>
      <c r="Q949" s="31">
        <v>19300.5</v>
      </c>
      <c r="R949" s="34">
        <v>0.8</v>
      </c>
      <c r="S949" s="31" t="s">
        <v>306</v>
      </c>
      <c r="T949" s="31">
        <v>15440.4</v>
      </c>
    </row>
    <row r="950" spans="2:20" s="11" customFormat="1" ht="204.75" customHeight="1" x14ac:dyDescent="0.2">
      <c r="B950" s="381"/>
      <c r="C950" s="382"/>
      <c r="D950" s="388"/>
      <c r="E950" s="359"/>
      <c r="F950" s="91" t="s">
        <v>2269</v>
      </c>
      <c r="G950" s="166" t="s">
        <v>2356</v>
      </c>
      <c r="H950" s="154" t="s">
        <v>1213</v>
      </c>
      <c r="I950" s="182" t="s">
        <v>2357</v>
      </c>
      <c r="J950" s="91" t="s">
        <v>331</v>
      </c>
      <c r="K950" s="321" t="s">
        <v>1214</v>
      </c>
      <c r="L950" s="72" t="s">
        <v>2360</v>
      </c>
      <c r="M950" s="344" t="s">
        <v>13</v>
      </c>
      <c r="N950" s="203">
        <v>43599</v>
      </c>
      <c r="O950" s="203">
        <v>43388</v>
      </c>
      <c r="P950" s="203">
        <v>43826</v>
      </c>
      <c r="Q950" s="31">
        <v>15440.4</v>
      </c>
      <c r="R950" s="34">
        <v>0.8</v>
      </c>
      <c r="S950" s="31" t="s">
        <v>306</v>
      </c>
      <c r="T950" s="31">
        <v>12352.32</v>
      </c>
    </row>
    <row r="951" spans="2:20" s="11" customFormat="1" ht="204.75" customHeight="1" x14ac:dyDescent="0.2">
      <c r="B951" s="381"/>
      <c r="C951" s="382"/>
      <c r="D951" s="388"/>
      <c r="E951" s="359"/>
      <c r="F951" s="91" t="s">
        <v>2269</v>
      </c>
      <c r="G951" s="166" t="s">
        <v>2371</v>
      </c>
      <c r="H951" s="154" t="s">
        <v>1213</v>
      </c>
      <c r="I951" s="182" t="s">
        <v>2358</v>
      </c>
      <c r="J951" s="91" t="s">
        <v>331</v>
      </c>
      <c r="K951" s="321" t="s">
        <v>1214</v>
      </c>
      <c r="L951" s="72" t="s">
        <v>2361</v>
      </c>
      <c r="M951" s="344" t="s">
        <v>13</v>
      </c>
      <c r="N951" s="203">
        <v>43591</v>
      </c>
      <c r="O951" s="203">
        <v>43445</v>
      </c>
      <c r="P951" s="203">
        <v>44061</v>
      </c>
      <c r="Q951" s="31">
        <v>24661.75</v>
      </c>
      <c r="R951" s="34">
        <v>0.8</v>
      </c>
      <c r="S951" s="31" t="s">
        <v>306</v>
      </c>
      <c r="T951" s="31">
        <v>19729.400000000001</v>
      </c>
    </row>
    <row r="952" spans="2:20" s="11" customFormat="1" ht="204.75" customHeight="1" x14ac:dyDescent="0.2">
      <c r="B952" s="381"/>
      <c r="C952" s="382"/>
      <c r="D952" s="388"/>
      <c r="E952" s="359"/>
      <c r="F952" s="91" t="s">
        <v>2269</v>
      </c>
      <c r="G952" s="166" t="s">
        <v>2173</v>
      </c>
      <c r="H952" s="154" t="s">
        <v>1213</v>
      </c>
      <c r="I952" s="182" t="s">
        <v>2359</v>
      </c>
      <c r="J952" s="91" t="s">
        <v>331</v>
      </c>
      <c r="K952" s="321" t="s">
        <v>1214</v>
      </c>
      <c r="L952" s="72" t="s">
        <v>2362</v>
      </c>
      <c r="M952" s="344" t="s">
        <v>13</v>
      </c>
      <c r="N952" s="203">
        <v>43599</v>
      </c>
      <c r="O952" s="203">
        <v>43556</v>
      </c>
      <c r="P952" s="203">
        <v>44162</v>
      </c>
      <c r="Q952" s="31">
        <v>11329.76</v>
      </c>
      <c r="R952" s="34">
        <v>0.8</v>
      </c>
      <c r="S952" s="31" t="s">
        <v>306</v>
      </c>
      <c r="T952" s="31">
        <v>9063.81</v>
      </c>
    </row>
    <row r="953" spans="2:20" s="11" customFormat="1" ht="145.5" customHeight="1" x14ac:dyDescent="0.2">
      <c r="B953" s="381"/>
      <c r="C953" s="382"/>
      <c r="D953" s="388"/>
      <c r="E953" s="359"/>
      <c r="F953" s="91" t="s">
        <v>2269</v>
      </c>
      <c r="G953" s="166" t="s">
        <v>2271</v>
      </c>
      <c r="H953" s="154" t="s">
        <v>1213</v>
      </c>
      <c r="I953" s="182" t="s">
        <v>2276</v>
      </c>
      <c r="J953" s="91" t="s">
        <v>331</v>
      </c>
      <c r="K953" s="321" t="s">
        <v>1214</v>
      </c>
      <c r="L953" s="72" t="s">
        <v>3281</v>
      </c>
      <c r="M953" s="344" t="s">
        <v>13</v>
      </c>
      <c r="N953" s="203">
        <v>43565</v>
      </c>
      <c r="O953" s="203">
        <v>43739</v>
      </c>
      <c r="P953" s="203">
        <v>44043</v>
      </c>
      <c r="Q953" s="31">
        <v>3797.1</v>
      </c>
      <c r="R953" s="34">
        <v>0.8</v>
      </c>
      <c r="S953" s="31" t="s">
        <v>306</v>
      </c>
      <c r="T953" s="31">
        <v>3037.68</v>
      </c>
    </row>
    <row r="954" spans="2:20" s="11" customFormat="1" ht="204.75" customHeight="1" x14ac:dyDescent="0.2">
      <c r="B954" s="381"/>
      <c r="C954" s="382"/>
      <c r="D954" s="388"/>
      <c r="E954" s="359"/>
      <c r="F954" s="91" t="s">
        <v>2269</v>
      </c>
      <c r="G954" s="166" t="s">
        <v>2272</v>
      </c>
      <c r="H954" s="154" t="s">
        <v>1213</v>
      </c>
      <c r="I954" s="182" t="s">
        <v>2277</v>
      </c>
      <c r="J954" s="91" t="s">
        <v>331</v>
      </c>
      <c r="K954" s="321" t="s">
        <v>1214</v>
      </c>
      <c r="L954" s="72" t="s">
        <v>3282</v>
      </c>
      <c r="M954" s="344" t="s">
        <v>13</v>
      </c>
      <c r="N954" s="203">
        <v>43563</v>
      </c>
      <c r="O954" s="203">
        <v>43647</v>
      </c>
      <c r="P954" s="203">
        <v>44197</v>
      </c>
      <c r="Q954" s="31">
        <v>9690.36</v>
      </c>
      <c r="R954" s="34">
        <v>0.8</v>
      </c>
      <c r="S954" s="31" t="s">
        <v>306</v>
      </c>
      <c r="T954" s="31">
        <v>7752.29</v>
      </c>
    </row>
    <row r="955" spans="2:20" s="11" customFormat="1" ht="204.75" customHeight="1" x14ac:dyDescent="0.2">
      <c r="B955" s="381"/>
      <c r="C955" s="382"/>
      <c r="D955" s="388"/>
      <c r="E955" s="359"/>
      <c r="F955" s="276" t="s">
        <v>2269</v>
      </c>
      <c r="G955" s="167" t="s">
        <v>2274</v>
      </c>
      <c r="H955" s="155" t="s">
        <v>1213</v>
      </c>
      <c r="I955" s="183" t="s">
        <v>2279</v>
      </c>
      <c r="J955" s="276" t="s">
        <v>331</v>
      </c>
      <c r="K955" s="126" t="s">
        <v>1214</v>
      </c>
      <c r="L955" s="47" t="s">
        <v>2280</v>
      </c>
      <c r="M955" s="343" t="s">
        <v>13</v>
      </c>
      <c r="N955" s="204">
        <v>43559</v>
      </c>
      <c r="O955" s="204">
        <v>43724</v>
      </c>
      <c r="P955" s="204">
        <v>44013</v>
      </c>
      <c r="Q955" s="46">
        <v>8792.4500000000007</v>
      </c>
      <c r="R955" s="48">
        <v>0.8</v>
      </c>
      <c r="S955" s="46" t="s">
        <v>306</v>
      </c>
      <c r="T955" s="46">
        <v>7033.96</v>
      </c>
    </row>
    <row r="956" spans="2:20" s="11" customFormat="1" ht="204.75" customHeight="1" x14ac:dyDescent="0.2">
      <c r="B956" s="381"/>
      <c r="C956" s="382"/>
      <c r="D956" s="388"/>
      <c r="E956" s="359"/>
      <c r="F956" s="276" t="s">
        <v>4327</v>
      </c>
      <c r="G956" s="167" t="s">
        <v>4684</v>
      </c>
      <c r="H956" s="155" t="s">
        <v>4335</v>
      </c>
      <c r="I956" s="183" t="s">
        <v>4677</v>
      </c>
      <c r="J956" s="276" t="s">
        <v>331</v>
      </c>
      <c r="K956" s="126" t="s">
        <v>1214</v>
      </c>
      <c r="L956" s="47" t="s">
        <v>4762</v>
      </c>
      <c r="M956" s="343" t="s">
        <v>27</v>
      </c>
      <c r="N956" s="204">
        <v>44224</v>
      </c>
      <c r="O956" s="204">
        <v>44200</v>
      </c>
      <c r="P956" s="204">
        <v>45260</v>
      </c>
      <c r="Q956" s="46">
        <v>196000.8</v>
      </c>
      <c r="R956" s="48">
        <v>0.8</v>
      </c>
      <c r="S956" s="46" t="s">
        <v>306</v>
      </c>
      <c r="T956" s="46">
        <v>156800.64000000001</v>
      </c>
    </row>
    <row r="957" spans="2:20" s="11" customFormat="1" ht="204.75" customHeight="1" x14ac:dyDescent="0.2">
      <c r="B957" s="381"/>
      <c r="C957" s="382"/>
      <c r="D957" s="388"/>
      <c r="E957" s="359"/>
      <c r="F957" s="91" t="s">
        <v>4327</v>
      </c>
      <c r="G957" s="166" t="s">
        <v>4328</v>
      </c>
      <c r="H957" s="154" t="s">
        <v>4335</v>
      </c>
      <c r="I957" s="182" t="s">
        <v>4320</v>
      </c>
      <c r="J957" s="91" t="s">
        <v>331</v>
      </c>
      <c r="K957" s="321" t="s">
        <v>1214</v>
      </c>
      <c r="L957" s="72" t="s">
        <v>4539</v>
      </c>
      <c r="M957" s="344" t="s">
        <v>13</v>
      </c>
      <c r="N957" s="203">
        <v>44194</v>
      </c>
      <c r="O957" s="203">
        <v>44305</v>
      </c>
      <c r="P957" s="203">
        <v>45260</v>
      </c>
      <c r="Q957" s="31">
        <v>109474.32</v>
      </c>
      <c r="R957" s="34">
        <v>0.8</v>
      </c>
      <c r="S957" s="31" t="s">
        <v>306</v>
      </c>
      <c r="T957" s="31">
        <v>87579.46</v>
      </c>
    </row>
    <row r="958" spans="2:20" s="11" customFormat="1" ht="204.75" customHeight="1" x14ac:dyDescent="0.2">
      <c r="B958" s="381"/>
      <c r="C958" s="382"/>
      <c r="D958" s="388"/>
      <c r="E958" s="359"/>
      <c r="F958" s="91" t="s">
        <v>4327</v>
      </c>
      <c r="G958" s="166" t="s">
        <v>4329</v>
      </c>
      <c r="H958" s="154" t="s">
        <v>4335</v>
      </c>
      <c r="I958" s="182" t="s">
        <v>4321</v>
      </c>
      <c r="J958" s="91" t="s">
        <v>331</v>
      </c>
      <c r="K958" s="321" t="s">
        <v>1214</v>
      </c>
      <c r="L958" s="72" t="s">
        <v>4540</v>
      </c>
      <c r="M958" s="344" t="s">
        <v>13</v>
      </c>
      <c r="N958" s="203">
        <v>44194</v>
      </c>
      <c r="O958" s="203">
        <v>44244</v>
      </c>
      <c r="P958" s="203">
        <v>45260</v>
      </c>
      <c r="Q958" s="31">
        <v>200000</v>
      </c>
      <c r="R958" s="34">
        <v>0.8</v>
      </c>
      <c r="S958" s="31" t="s">
        <v>306</v>
      </c>
      <c r="T958" s="31">
        <v>160000</v>
      </c>
    </row>
    <row r="959" spans="2:20" s="11" customFormat="1" ht="204.75" customHeight="1" x14ac:dyDescent="0.2">
      <c r="B959" s="381"/>
      <c r="C959" s="382"/>
      <c r="D959" s="388"/>
      <c r="E959" s="359"/>
      <c r="F959" s="91" t="s">
        <v>4327</v>
      </c>
      <c r="G959" s="166" t="s">
        <v>4330</v>
      </c>
      <c r="H959" s="154" t="s">
        <v>4335</v>
      </c>
      <c r="I959" s="182" t="s">
        <v>4322</v>
      </c>
      <c r="J959" s="91" t="s">
        <v>331</v>
      </c>
      <c r="K959" s="321" t="s">
        <v>1214</v>
      </c>
      <c r="L959" s="72" t="s">
        <v>4541</v>
      </c>
      <c r="M959" s="344" t="s">
        <v>22</v>
      </c>
      <c r="N959" s="203">
        <v>44194</v>
      </c>
      <c r="O959" s="203">
        <v>44085</v>
      </c>
      <c r="P959" s="203">
        <v>45177</v>
      </c>
      <c r="Q959" s="31">
        <v>148440.6</v>
      </c>
      <c r="R959" s="34">
        <v>0.8</v>
      </c>
      <c r="S959" s="31" t="s">
        <v>306</v>
      </c>
      <c r="T959" s="31">
        <v>118752.48</v>
      </c>
    </row>
    <row r="960" spans="2:20" s="11" customFormat="1" ht="144" customHeight="1" x14ac:dyDescent="0.2">
      <c r="B960" s="381"/>
      <c r="C960" s="382"/>
      <c r="D960" s="388"/>
      <c r="E960" s="359"/>
      <c r="F960" s="91" t="s">
        <v>4327</v>
      </c>
      <c r="G960" s="166" t="s">
        <v>4331</v>
      </c>
      <c r="H960" s="154" t="s">
        <v>4335</v>
      </c>
      <c r="I960" s="182" t="s">
        <v>4323</v>
      </c>
      <c r="J960" s="91" t="s">
        <v>331</v>
      </c>
      <c r="K960" s="321" t="s">
        <v>1214</v>
      </c>
      <c r="L960" s="72" t="s">
        <v>4542</v>
      </c>
      <c r="M960" s="344" t="s">
        <v>13</v>
      </c>
      <c r="N960" s="203">
        <v>44194</v>
      </c>
      <c r="O960" s="203">
        <v>44214</v>
      </c>
      <c r="P960" s="203">
        <v>45291</v>
      </c>
      <c r="Q960" s="31">
        <v>156041.82</v>
      </c>
      <c r="R960" s="34">
        <v>0.8</v>
      </c>
      <c r="S960" s="31" t="s">
        <v>306</v>
      </c>
      <c r="T960" s="31">
        <v>124833.46</v>
      </c>
    </row>
    <row r="961" spans="2:20" s="11" customFormat="1" ht="144" customHeight="1" x14ac:dyDescent="0.2">
      <c r="B961" s="381"/>
      <c r="C961" s="382"/>
      <c r="D961" s="388"/>
      <c r="E961" s="359"/>
      <c r="F961" s="91" t="s">
        <v>4327</v>
      </c>
      <c r="G961" s="166" t="s">
        <v>4332</v>
      </c>
      <c r="H961" s="154" t="s">
        <v>4335</v>
      </c>
      <c r="I961" s="182" t="s">
        <v>4324</v>
      </c>
      <c r="J961" s="91" t="s">
        <v>331</v>
      </c>
      <c r="K961" s="321" t="s">
        <v>1214</v>
      </c>
      <c r="L961" s="72" t="s">
        <v>4543</v>
      </c>
      <c r="M961" s="344" t="s">
        <v>13</v>
      </c>
      <c r="N961" s="203">
        <v>44194</v>
      </c>
      <c r="O961" s="203">
        <v>44221</v>
      </c>
      <c r="P961" s="203">
        <v>45291</v>
      </c>
      <c r="Q961" s="31">
        <v>183617.28</v>
      </c>
      <c r="R961" s="34">
        <v>0.8</v>
      </c>
      <c r="S961" s="31" t="s">
        <v>306</v>
      </c>
      <c r="T961" s="31">
        <v>146893.82</v>
      </c>
    </row>
    <row r="962" spans="2:20" s="11" customFormat="1" ht="204.75" customHeight="1" x14ac:dyDescent="0.2">
      <c r="B962" s="381"/>
      <c r="C962" s="382"/>
      <c r="D962" s="388"/>
      <c r="E962" s="359"/>
      <c r="F962" s="91" t="s">
        <v>4327</v>
      </c>
      <c r="G962" s="166" t="s">
        <v>4685</v>
      </c>
      <c r="H962" s="154" t="s">
        <v>4335</v>
      </c>
      <c r="I962" s="182" t="s">
        <v>4678</v>
      </c>
      <c r="J962" s="91" t="s">
        <v>331</v>
      </c>
      <c r="K962" s="321" t="s">
        <v>1214</v>
      </c>
      <c r="L962" s="72" t="s">
        <v>4763</v>
      </c>
      <c r="M962" s="344" t="s">
        <v>1</v>
      </c>
      <c r="N962" s="203">
        <v>44224</v>
      </c>
      <c r="O962" s="203">
        <v>44256</v>
      </c>
      <c r="P962" s="203">
        <v>45260</v>
      </c>
      <c r="Q962" s="31">
        <v>196000.8</v>
      </c>
      <c r="R962" s="34">
        <v>0.8</v>
      </c>
      <c r="S962" s="31" t="s">
        <v>306</v>
      </c>
      <c r="T962" s="31">
        <v>156800.64000000001</v>
      </c>
    </row>
    <row r="963" spans="2:20" s="11" customFormat="1" ht="204.75" customHeight="1" x14ac:dyDescent="0.2">
      <c r="B963" s="381"/>
      <c r="C963" s="382"/>
      <c r="D963" s="388"/>
      <c r="E963" s="359"/>
      <c r="F963" s="91" t="s">
        <v>4327</v>
      </c>
      <c r="G963" s="166" t="s">
        <v>4333</v>
      </c>
      <c r="H963" s="154" t="s">
        <v>4335</v>
      </c>
      <c r="I963" s="182" t="s">
        <v>4325</v>
      </c>
      <c r="J963" s="91" t="s">
        <v>331</v>
      </c>
      <c r="K963" s="321" t="s">
        <v>1214</v>
      </c>
      <c r="L963" s="72" t="s">
        <v>4544</v>
      </c>
      <c r="M963" s="344" t="s">
        <v>22</v>
      </c>
      <c r="N963" s="203">
        <v>44194</v>
      </c>
      <c r="O963" s="203">
        <v>44257</v>
      </c>
      <c r="P963" s="203">
        <v>45260</v>
      </c>
      <c r="Q963" s="31">
        <v>164211.48000000001</v>
      </c>
      <c r="R963" s="34">
        <v>0.8</v>
      </c>
      <c r="S963" s="31" t="s">
        <v>306</v>
      </c>
      <c r="T963" s="31">
        <v>131369.18</v>
      </c>
    </row>
    <row r="964" spans="2:20" s="61" customFormat="1" ht="204.75" customHeight="1" x14ac:dyDescent="0.2">
      <c r="B964" s="381"/>
      <c r="C964" s="382"/>
      <c r="D964" s="388"/>
      <c r="E964" s="359"/>
      <c r="F964" s="276" t="s">
        <v>4327</v>
      </c>
      <c r="G964" s="167" t="s">
        <v>5311</v>
      </c>
      <c r="H964" s="155" t="s">
        <v>4335</v>
      </c>
      <c r="I964" s="183" t="s">
        <v>5535</v>
      </c>
      <c r="J964" s="276" t="s">
        <v>331</v>
      </c>
      <c r="K964" s="126" t="s">
        <v>1214</v>
      </c>
      <c r="L964" s="47" t="s">
        <v>5536</v>
      </c>
      <c r="M964" s="343" t="s">
        <v>13</v>
      </c>
      <c r="N964" s="204">
        <v>44456</v>
      </c>
      <c r="O964" s="204">
        <v>44166</v>
      </c>
      <c r="P964" s="204">
        <v>45260</v>
      </c>
      <c r="Q964" s="46">
        <v>108191.59</v>
      </c>
      <c r="R964" s="48">
        <v>0.8</v>
      </c>
      <c r="S964" s="46" t="s">
        <v>306</v>
      </c>
      <c r="T964" s="46">
        <v>86553.27</v>
      </c>
    </row>
    <row r="965" spans="2:20" s="11" customFormat="1" ht="204.75" customHeight="1" x14ac:dyDescent="0.2">
      <c r="B965" s="381"/>
      <c r="C965" s="382"/>
      <c r="D965" s="388"/>
      <c r="E965" s="359"/>
      <c r="F965" s="276" t="s">
        <v>4327</v>
      </c>
      <c r="G965" s="167" t="s">
        <v>4334</v>
      </c>
      <c r="H965" s="155" t="s">
        <v>4335</v>
      </c>
      <c r="I965" s="183" t="s">
        <v>4326</v>
      </c>
      <c r="J965" s="276" t="s">
        <v>331</v>
      </c>
      <c r="K965" s="126" t="s">
        <v>1214</v>
      </c>
      <c r="L965" s="47" t="s">
        <v>4545</v>
      </c>
      <c r="M965" s="343" t="s">
        <v>7</v>
      </c>
      <c r="N965" s="204">
        <v>44194</v>
      </c>
      <c r="O965" s="204">
        <v>44287</v>
      </c>
      <c r="P965" s="204">
        <v>45260</v>
      </c>
      <c r="Q965" s="46">
        <v>164211.48000000001</v>
      </c>
      <c r="R965" s="48">
        <v>0.8</v>
      </c>
      <c r="S965" s="46" t="s">
        <v>306</v>
      </c>
      <c r="T965" s="46">
        <v>131369.18</v>
      </c>
    </row>
    <row r="966" spans="2:20" s="11" customFormat="1" ht="86.25" customHeight="1" x14ac:dyDescent="0.2">
      <c r="B966" s="381"/>
      <c r="C966" s="382"/>
      <c r="D966" s="388"/>
      <c r="E966" s="359"/>
      <c r="F966" s="91" t="s">
        <v>4327</v>
      </c>
      <c r="G966" s="166" t="s">
        <v>4203</v>
      </c>
      <c r="H966" s="154" t="s">
        <v>4335</v>
      </c>
      <c r="I966" s="182" t="s">
        <v>4679</v>
      </c>
      <c r="J966" s="91" t="s">
        <v>331</v>
      </c>
      <c r="K966" s="321" t="s">
        <v>1214</v>
      </c>
      <c r="L966" s="72" t="s">
        <v>4764</v>
      </c>
      <c r="M966" s="344" t="s">
        <v>22</v>
      </c>
      <c r="N966" s="203">
        <v>44224</v>
      </c>
      <c r="O966" s="203">
        <v>44095</v>
      </c>
      <c r="P966" s="203">
        <v>45189</v>
      </c>
      <c r="Q966" s="31">
        <v>154010.04999999999</v>
      </c>
      <c r="R966" s="34">
        <v>0.8</v>
      </c>
      <c r="S966" s="31" t="s">
        <v>306</v>
      </c>
      <c r="T966" s="31">
        <v>123208.04</v>
      </c>
    </row>
    <row r="967" spans="2:20" s="11" customFormat="1" ht="133.5" customHeight="1" x14ac:dyDescent="0.2">
      <c r="B967" s="381"/>
      <c r="C967" s="382"/>
      <c r="D967" s="388"/>
      <c r="E967" s="359"/>
      <c r="F967" s="91" t="s">
        <v>4327</v>
      </c>
      <c r="G967" s="166" t="s">
        <v>4686</v>
      </c>
      <c r="H967" s="154" t="s">
        <v>4335</v>
      </c>
      <c r="I967" s="182" t="s">
        <v>4680</v>
      </c>
      <c r="J967" s="91" t="s">
        <v>331</v>
      </c>
      <c r="K967" s="321" t="s">
        <v>1214</v>
      </c>
      <c r="L967" s="72" t="s">
        <v>4765</v>
      </c>
      <c r="M967" s="344" t="s">
        <v>13</v>
      </c>
      <c r="N967" s="203">
        <v>44201</v>
      </c>
      <c r="O967" s="203">
        <v>44334</v>
      </c>
      <c r="P967" s="203">
        <v>45291</v>
      </c>
      <c r="Q967" s="31">
        <v>46229.4</v>
      </c>
      <c r="R967" s="34">
        <v>0.8</v>
      </c>
      <c r="S967" s="31" t="s">
        <v>306</v>
      </c>
      <c r="T967" s="31">
        <v>36983.519999999997</v>
      </c>
    </row>
    <row r="968" spans="2:20" s="11" customFormat="1" ht="64.5" customHeight="1" x14ac:dyDescent="0.2">
      <c r="B968" s="381"/>
      <c r="C968" s="382"/>
      <c r="D968" s="388"/>
      <c r="E968" s="359"/>
      <c r="F968" s="91" t="s">
        <v>4327</v>
      </c>
      <c r="G968" s="166" t="s">
        <v>4687</v>
      </c>
      <c r="H968" s="154" t="s">
        <v>4335</v>
      </c>
      <c r="I968" s="182" t="s">
        <v>4681</v>
      </c>
      <c r="J968" s="91" t="s">
        <v>331</v>
      </c>
      <c r="K968" s="321" t="s">
        <v>1214</v>
      </c>
      <c r="L968" s="72" t="s">
        <v>4766</v>
      </c>
      <c r="M968" s="344" t="s">
        <v>27</v>
      </c>
      <c r="N968" s="203">
        <v>44215</v>
      </c>
      <c r="O968" s="203">
        <v>44256</v>
      </c>
      <c r="P968" s="203">
        <v>45230</v>
      </c>
      <c r="Q968" s="31">
        <v>43636.32</v>
      </c>
      <c r="R968" s="34">
        <v>0.8</v>
      </c>
      <c r="S968" s="31" t="s">
        <v>306</v>
      </c>
      <c r="T968" s="31">
        <v>34909.06</v>
      </c>
    </row>
    <row r="969" spans="2:20" s="11" customFormat="1" ht="196.5" customHeight="1" x14ac:dyDescent="0.2">
      <c r="B969" s="381"/>
      <c r="C969" s="382"/>
      <c r="D969" s="388"/>
      <c r="E969" s="359"/>
      <c r="F969" s="91" t="s">
        <v>4327</v>
      </c>
      <c r="G969" s="166" t="s">
        <v>4172</v>
      </c>
      <c r="H969" s="154" t="s">
        <v>4335</v>
      </c>
      <c r="I969" s="182" t="s">
        <v>4682</v>
      </c>
      <c r="J969" s="91" t="s">
        <v>331</v>
      </c>
      <c r="K969" s="321" t="s">
        <v>1214</v>
      </c>
      <c r="L969" s="72" t="s">
        <v>4767</v>
      </c>
      <c r="M969" s="344" t="s">
        <v>13</v>
      </c>
      <c r="N969" s="203">
        <v>44245</v>
      </c>
      <c r="O969" s="203">
        <v>44105</v>
      </c>
      <c r="P969" s="203">
        <v>45260</v>
      </c>
      <c r="Q969" s="31">
        <v>136842.85999999999</v>
      </c>
      <c r="R969" s="34">
        <v>0.8</v>
      </c>
      <c r="S969" s="31" t="s">
        <v>306</v>
      </c>
      <c r="T969" s="31">
        <v>109474.29</v>
      </c>
    </row>
    <row r="970" spans="2:20" s="11" customFormat="1" ht="140.25" customHeight="1" thickBot="1" x14ac:dyDescent="0.25">
      <c r="B970" s="381"/>
      <c r="C970" s="382"/>
      <c r="D970" s="388"/>
      <c r="E970" s="360"/>
      <c r="F970" s="71" t="s">
        <v>4688</v>
      </c>
      <c r="G970" s="281" t="s">
        <v>4689</v>
      </c>
      <c r="H970" s="282" t="s">
        <v>4690</v>
      </c>
      <c r="I970" s="184" t="s">
        <v>4683</v>
      </c>
      <c r="J970" s="71" t="s">
        <v>331</v>
      </c>
      <c r="K970" s="64" t="s">
        <v>1214</v>
      </c>
      <c r="L970" s="74" t="s">
        <v>4768</v>
      </c>
      <c r="M970" s="298" t="s">
        <v>179</v>
      </c>
      <c r="N970" s="197">
        <v>44242</v>
      </c>
      <c r="O970" s="197">
        <v>44198</v>
      </c>
      <c r="P970" s="197">
        <v>45291</v>
      </c>
      <c r="Q970" s="65">
        <v>69245.100000000006</v>
      </c>
      <c r="R970" s="66">
        <v>0.8</v>
      </c>
      <c r="S970" s="65" t="s">
        <v>306</v>
      </c>
      <c r="T970" s="65">
        <v>55396.08</v>
      </c>
    </row>
    <row r="971" spans="2:20" s="11" customFormat="1" ht="48" customHeight="1" thickBot="1" x14ac:dyDescent="0.25">
      <c r="B971" s="381"/>
      <c r="C971" s="382"/>
      <c r="D971" s="388"/>
      <c r="E971" s="353" t="s">
        <v>1214</v>
      </c>
      <c r="F971" s="354"/>
      <c r="G971" s="354"/>
      <c r="H971" s="354"/>
      <c r="I971" s="354"/>
      <c r="J971" s="354"/>
      <c r="K971" s="319">
        <f>COUNTA(K942:K970)</f>
        <v>29</v>
      </c>
      <c r="L971" s="367"/>
      <c r="M971" s="367"/>
      <c r="N971" s="367"/>
      <c r="O971" s="367"/>
      <c r="P971" s="428"/>
      <c r="Q971" s="325">
        <f>SUM(Q942:Q970)</f>
        <v>2256946.1</v>
      </c>
      <c r="R971" s="407"/>
      <c r="S971" s="407"/>
      <c r="T971" s="334">
        <f>SUM(T942:T970)</f>
        <v>1805556.8900000001</v>
      </c>
    </row>
    <row r="972" spans="2:20" s="11" customFormat="1" ht="217.5" customHeight="1" x14ac:dyDescent="0.2">
      <c r="B972" s="381"/>
      <c r="C972" s="382"/>
      <c r="D972" s="388"/>
      <c r="E972" s="358" t="s">
        <v>4050</v>
      </c>
      <c r="F972" s="276" t="s">
        <v>4052</v>
      </c>
      <c r="G972" s="167" t="s">
        <v>571</v>
      </c>
      <c r="H972" s="155" t="s">
        <v>4053</v>
      </c>
      <c r="I972" s="183" t="s">
        <v>4069</v>
      </c>
      <c r="J972" s="276" t="s">
        <v>331</v>
      </c>
      <c r="K972" s="126" t="s">
        <v>4051</v>
      </c>
      <c r="L972" s="47" t="s">
        <v>4061</v>
      </c>
      <c r="M972" s="343" t="s">
        <v>29</v>
      </c>
      <c r="N972" s="204">
        <v>44112</v>
      </c>
      <c r="O972" s="204">
        <v>44242</v>
      </c>
      <c r="P972" s="204">
        <v>44926</v>
      </c>
      <c r="Q972" s="46">
        <v>34858.589999999997</v>
      </c>
      <c r="R972" s="48">
        <v>0.8</v>
      </c>
      <c r="S972" s="46" t="s">
        <v>306</v>
      </c>
      <c r="T972" s="46">
        <v>27886.87</v>
      </c>
    </row>
    <row r="973" spans="2:20" s="11" customFormat="1" ht="174.75" customHeight="1" x14ac:dyDescent="0.2">
      <c r="B973" s="381"/>
      <c r="C973" s="382"/>
      <c r="D973" s="388"/>
      <c r="E973" s="359"/>
      <c r="F973" s="276" t="s">
        <v>4052</v>
      </c>
      <c r="G973" s="167" t="s">
        <v>958</v>
      </c>
      <c r="H973" s="155" t="s">
        <v>4054</v>
      </c>
      <c r="I973" s="183" t="s">
        <v>4070</v>
      </c>
      <c r="J973" s="276" t="s">
        <v>331</v>
      </c>
      <c r="K973" s="126" t="s">
        <v>4051</v>
      </c>
      <c r="L973" s="47" t="s">
        <v>4062</v>
      </c>
      <c r="M973" s="343" t="s">
        <v>30</v>
      </c>
      <c r="N973" s="204">
        <v>44114</v>
      </c>
      <c r="O973" s="204">
        <v>44181</v>
      </c>
      <c r="P973" s="204">
        <v>44926</v>
      </c>
      <c r="Q973" s="46">
        <v>34431.980000000003</v>
      </c>
      <c r="R973" s="48">
        <v>0.8</v>
      </c>
      <c r="S973" s="46" t="s">
        <v>306</v>
      </c>
      <c r="T973" s="46">
        <v>27545.58</v>
      </c>
    </row>
    <row r="974" spans="2:20" s="11" customFormat="1" ht="207" customHeight="1" x14ac:dyDescent="0.2">
      <c r="B974" s="381"/>
      <c r="C974" s="382"/>
      <c r="D974" s="388"/>
      <c r="E974" s="359"/>
      <c r="F974" s="91" t="s">
        <v>4052</v>
      </c>
      <c r="G974" s="167" t="s">
        <v>565</v>
      </c>
      <c r="H974" s="154" t="s">
        <v>4055</v>
      </c>
      <c r="I974" s="182" t="s">
        <v>4071</v>
      </c>
      <c r="J974" s="91" t="s">
        <v>331</v>
      </c>
      <c r="K974" s="321" t="s">
        <v>4051</v>
      </c>
      <c r="L974" s="72" t="s">
        <v>4063</v>
      </c>
      <c r="M974" s="344" t="s">
        <v>22</v>
      </c>
      <c r="N974" s="203">
        <v>44112</v>
      </c>
      <c r="O974" s="203">
        <v>44229</v>
      </c>
      <c r="P974" s="203">
        <v>44926</v>
      </c>
      <c r="Q974" s="31">
        <v>34793.199999999997</v>
      </c>
      <c r="R974" s="34">
        <v>0.8</v>
      </c>
      <c r="S974" s="31" t="s">
        <v>306</v>
      </c>
      <c r="T974" s="31">
        <v>27834.560000000001</v>
      </c>
    </row>
    <row r="975" spans="2:20" s="11" customFormat="1" ht="207" customHeight="1" x14ac:dyDescent="0.2">
      <c r="B975" s="381"/>
      <c r="C975" s="382"/>
      <c r="D975" s="388"/>
      <c r="E975" s="359"/>
      <c r="F975" s="91" t="s">
        <v>4052</v>
      </c>
      <c r="G975" s="167" t="s">
        <v>568</v>
      </c>
      <c r="H975" s="154" t="s">
        <v>4056</v>
      </c>
      <c r="I975" s="182" t="s">
        <v>4072</v>
      </c>
      <c r="J975" s="91" t="s">
        <v>331</v>
      </c>
      <c r="K975" s="321" t="s">
        <v>4051</v>
      </c>
      <c r="L975" s="72" t="s">
        <v>4064</v>
      </c>
      <c r="M975" s="344" t="s">
        <v>10</v>
      </c>
      <c r="N975" s="203">
        <v>44112</v>
      </c>
      <c r="O975" s="203">
        <v>44147</v>
      </c>
      <c r="P975" s="203">
        <v>44926</v>
      </c>
      <c r="Q975" s="31">
        <v>35000</v>
      </c>
      <c r="R975" s="34">
        <v>0.8</v>
      </c>
      <c r="S975" s="31" t="s">
        <v>306</v>
      </c>
      <c r="T975" s="31">
        <v>28000</v>
      </c>
    </row>
    <row r="976" spans="2:20" s="11" customFormat="1" ht="207" customHeight="1" x14ac:dyDescent="0.2">
      <c r="B976" s="381"/>
      <c r="C976" s="382"/>
      <c r="D976" s="388"/>
      <c r="E976" s="359"/>
      <c r="F976" s="91" t="s">
        <v>4052</v>
      </c>
      <c r="G976" s="167" t="s">
        <v>743</v>
      </c>
      <c r="H976" s="154" t="s">
        <v>4057</v>
      </c>
      <c r="I976" s="182" t="s">
        <v>4073</v>
      </c>
      <c r="J976" s="91" t="s">
        <v>331</v>
      </c>
      <c r="K976" s="321" t="s">
        <v>4051</v>
      </c>
      <c r="L976" s="72" t="s">
        <v>4065</v>
      </c>
      <c r="M976" s="344" t="s">
        <v>27</v>
      </c>
      <c r="N976" s="203">
        <v>44112</v>
      </c>
      <c r="O976" s="203">
        <v>44167</v>
      </c>
      <c r="P976" s="203">
        <v>44926</v>
      </c>
      <c r="Q976" s="31">
        <v>34997.39</v>
      </c>
      <c r="R976" s="34">
        <v>0.8</v>
      </c>
      <c r="S976" s="31" t="s">
        <v>306</v>
      </c>
      <c r="T976" s="31">
        <v>27997.91</v>
      </c>
    </row>
    <row r="977" spans="2:20" s="11" customFormat="1" ht="207" customHeight="1" x14ac:dyDescent="0.2">
      <c r="B977" s="381"/>
      <c r="C977" s="382"/>
      <c r="D977" s="388"/>
      <c r="E977" s="359"/>
      <c r="F977" s="91" t="s">
        <v>4052</v>
      </c>
      <c r="G977" s="167" t="s">
        <v>572</v>
      </c>
      <c r="H977" s="154" t="s">
        <v>4058</v>
      </c>
      <c r="I977" s="182" t="s">
        <v>4074</v>
      </c>
      <c r="J977" s="91" t="s">
        <v>331</v>
      </c>
      <c r="K977" s="321" t="s">
        <v>4051</v>
      </c>
      <c r="L977" s="72" t="s">
        <v>4066</v>
      </c>
      <c r="M977" s="344" t="s">
        <v>15</v>
      </c>
      <c r="N977" s="203">
        <v>44132</v>
      </c>
      <c r="O977" s="203">
        <v>44256</v>
      </c>
      <c r="P977" s="203">
        <v>44926</v>
      </c>
      <c r="Q977" s="31">
        <v>35000</v>
      </c>
      <c r="R977" s="34">
        <v>0.8</v>
      </c>
      <c r="S977" s="31" t="s">
        <v>306</v>
      </c>
      <c r="T977" s="31">
        <v>28000</v>
      </c>
    </row>
    <row r="978" spans="2:20" s="11" customFormat="1" ht="207" customHeight="1" x14ac:dyDescent="0.2">
      <c r="B978" s="381"/>
      <c r="C978" s="382"/>
      <c r="D978" s="388"/>
      <c r="E978" s="359"/>
      <c r="F978" s="91" t="s">
        <v>4052</v>
      </c>
      <c r="G978" s="167" t="s">
        <v>2718</v>
      </c>
      <c r="H978" s="154" t="s">
        <v>4059</v>
      </c>
      <c r="I978" s="182" t="s">
        <v>4075</v>
      </c>
      <c r="J978" s="91" t="s">
        <v>331</v>
      </c>
      <c r="K978" s="321" t="s">
        <v>4051</v>
      </c>
      <c r="L978" s="72" t="s">
        <v>4067</v>
      </c>
      <c r="M978" s="344" t="s">
        <v>97</v>
      </c>
      <c r="N978" s="203">
        <v>44112</v>
      </c>
      <c r="O978" s="203">
        <v>44275</v>
      </c>
      <c r="P978" s="203">
        <v>44926</v>
      </c>
      <c r="Q978" s="31">
        <v>33000</v>
      </c>
      <c r="R978" s="34">
        <v>0.8</v>
      </c>
      <c r="S978" s="31" t="s">
        <v>306</v>
      </c>
      <c r="T978" s="31">
        <v>26400</v>
      </c>
    </row>
    <row r="979" spans="2:20" s="11" customFormat="1" ht="207" customHeight="1" x14ac:dyDescent="0.2">
      <c r="B979" s="381"/>
      <c r="C979" s="382"/>
      <c r="D979" s="388"/>
      <c r="E979" s="359"/>
      <c r="F979" s="91" t="s">
        <v>4052</v>
      </c>
      <c r="G979" s="167" t="s">
        <v>4101</v>
      </c>
      <c r="H979" s="154" t="s">
        <v>4060</v>
      </c>
      <c r="I979" s="182" t="s">
        <v>4076</v>
      </c>
      <c r="J979" s="91" t="s">
        <v>331</v>
      </c>
      <c r="K979" s="321" t="s">
        <v>4051</v>
      </c>
      <c r="L979" s="72" t="s">
        <v>4068</v>
      </c>
      <c r="M979" s="344" t="s">
        <v>16</v>
      </c>
      <c r="N979" s="203">
        <v>44112</v>
      </c>
      <c r="O979" s="203">
        <v>44166</v>
      </c>
      <c r="P979" s="203">
        <v>44834</v>
      </c>
      <c r="Q979" s="31">
        <v>34196.74</v>
      </c>
      <c r="R979" s="34">
        <v>0.8</v>
      </c>
      <c r="S979" s="31" t="s">
        <v>306</v>
      </c>
      <c r="T979" s="31">
        <v>27357.39</v>
      </c>
    </row>
    <row r="980" spans="2:20" s="11" customFormat="1" ht="207" customHeight="1" thickBot="1" x14ac:dyDescent="0.25">
      <c r="B980" s="381"/>
      <c r="C980" s="382"/>
      <c r="D980" s="388"/>
      <c r="E980" s="360"/>
      <c r="F980" s="323" t="s">
        <v>4052</v>
      </c>
      <c r="G980" s="266" t="s">
        <v>963</v>
      </c>
      <c r="H980" s="267" t="s">
        <v>4053</v>
      </c>
      <c r="I980" s="268" t="s">
        <v>4077</v>
      </c>
      <c r="J980" s="323" t="s">
        <v>331</v>
      </c>
      <c r="K980" s="269" t="s">
        <v>4051</v>
      </c>
      <c r="L980" s="270" t="s">
        <v>4063</v>
      </c>
      <c r="M980" s="318" t="s">
        <v>4</v>
      </c>
      <c r="N980" s="271">
        <v>44112</v>
      </c>
      <c r="O980" s="271">
        <v>44258</v>
      </c>
      <c r="P980" s="271">
        <v>44926</v>
      </c>
      <c r="Q980" s="272">
        <v>34923.050000000003</v>
      </c>
      <c r="R980" s="273">
        <v>0.8</v>
      </c>
      <c r="S980" s="272" t="s">
        <v>306</v>
      </c>
      <c r="T980" s="272">
        <v>27938.44</v>
      </c>
    </row>
    <row r="981" spans="2:20" s="11" customFormat="1" ht="48" customHeight="1" thickBot="1" x14ac:dyDescent="0.25">
      <c r="B981" s="381"/>
      <c r="C981" s="382"/>
      <c r="D981" s="388"/>
      <c r="E981" s="353" t="s">
        <v>4051</v>
      </c>
      <c r="F981" s="354"/>
      <c r="G981" s="354"/>
      <c r="H981" s="354"/>
      <c r="I981" s="354"/>
      <c r="J981" s="354"/>
      <c r="K981" s="319">
        <f>COUNTA(K972:K980)</f>
        <v>9</v>
      </c>
      <c r="L981" s="367"/>
      <c r="M981" s="367"/>
      <c r="N981" s="367"/>
      <c r="O981" s="367"/>
      <c r="P981" s="428"/>
      <c r="Q981" s="325">
        <f>SUM(Q972:Q980)</f>
        <v>311200.95</v>
      </c>
      <c r="R981" s="407"/>
      <c r="S981" s="407"/>
      <c r="T981" s="334">
        <f>SUM(T972:T980)</f>
        <v>248960.75</v>
      </c>
    </row>
    <row r="982" spans="2:20" s="11" customFormat="1" ht="153.75" customHeight="1" x14ac:dyDescent="0.2">
      <c r="B982" s="381"/>
      <c r="C982" s="382"/>
      <c r="D982" s="388"/>
      <c r="E982" s="355" t="s">
        <v>334</v>
      </c>
      <c r="F982" s="342" t="s">
        <v>309</v>
      </c>
      <c r="G982" s="138" t="s">
        <v>989</v>
      </c>
      <c r="H982" s="52" t="s">
        <v>3283</v>
      </c>
      <c r="I982" s="337" t="s">
        <v>307</v>
      </c>
      <c r="J982" s="342" t="s">
        <v>331</v>
      </c>
      <c r="K982" s="342" t="s">
        <v>332</v>
      </c>
      <c r="L982" s="52" t="s">
        <v>3284</v>
      </c>
      <c r="M982" s="127" t="s">
        <v>13</v>
      </c>
      <c r="N982" s="202">
        <v>42452</v>
      </c>
      <c r="O982" s="202">
        <v>42009</v>
      </c>
      <c r="P982" s="202">
        <v>42724</v>
      </c>
      <c r="Q982" s="84">
        <v>2048859.91</v>
      </c>
      <c r="R982" s="44">
        <v>0.8</v>
      </c>
      <c r="S982" s="51" t="s">
        <v>306</v>
      </c>
      <c r="T982" s="51">
        <v>1639087.93</v>
      </c>
    </row>
    <row r="983" spans="2:20" s="11" customFormat="1" ht="220.5" customHeight="1" x14ac:dyDescent="0.2">
      <c r="B983" s="381"/>
      <c r="C983" s="382"/>
      <c r="D983" s="388"/>
      <c r="E983" s="356"/>
      <c r="F983" s="321" t="s">
        <v>901</v>
      </c>
      <c r="G983" s="35" t="s">
        <v>2066</v>
      </c>
      <c r="H983" s="72" t="s">
        <v>908</v>
      </c>
      <c r="I983" s="344" t="s">
        <v>902</v>
      </c>
      <c r="J983" s="321" t="s">
        <v>331</v>
      </c>
      <c r="K983" s="321" t="s">
        <v>332</v>
      </c>
      <c r="L983" s="72" t="s">
        <v>3285</v>
      </c>
      <c r="M983" s="344" t="s">
        <v>5021</v>
      </c>
      <c r="N983" s="203">
        <v>42881</v>
      </c>
      <c r="O983" s="203">
        <v>42933</v>
      </c>
      <c r="P983" s="203">
        <v>43300</v>
      </c>
      <c r="Q983" s="80">
        <v>9700.9500000000007</v>
      </c>
      <c r="R983" s="29">
        <v>0.8</v>
      </c>
      <c r="S983" s="31" t="s">
        <v>306</v>
      </c>
      <c r="T983" s="31">
        <v>7760.76</v>
      </c>
    </row>
    <row r="984" spans="2:20" s="11" customFormat="1" ht="239.25" customHeight="1" x14ac:dyDescent="0.2">
      <c r="B984" s="381"/>
      <c r="C984" s="382"/>
      <c r="D984" s="388"/>
      <c r="E984" s="356"/>
      <c r="F984" s="321" t="s">
        <v>901</v>
      </c>
      <c r="G984" s="35" t="s">
        <v>1935</v>
      </c>
      <c r="H984" s="72" t="s">
        <v>908</v>
      </c>
      <c r="I984" s="344" t="s">
        <v>1099</v>
      </c>
      <c r="J984" s="321" t="s">
        <v>331</v>
      </c>
      <c r="K984" s="321" t="s">
        <v>332</v>
      </c>
      <c r="L984" s="72" t="s">
        <v>1121</v>
      </c>
      <c r="M984" s="344" t="s">
        <v>2713</v>
      </c>
      <c r="N984" s="203">
        <v>42921</v>
      </c>
      <c r="O984" s="203">
        <v>43003</v>
      </c>
      <c r="P984" s="203">
        <v>43270</v>
      </c>
      <c r="Q984" s="80">
        <v>15417.04</v>
      </c>
      <c r="R984" s="29">
        <v>0.8</v>
      </c>
      <c r="S984" s="31" t="s">
        <v>306</v>
      </c>
      <c r="T984" s="31">
        <v>12333.63</v>
      </c>
    </row>
    <row r="985" spans="2:20" s="232" customFormat="1" ht="239.25" customHeight="1" x14ac:dyDescent="0.2">
      <c r="B985" s="381"/>
      <c r="C985" s="382"/>
      <c r="D985" s="388"/>
      <c r="E985" s="356"/>
      <c r="F985" s="321" t="s">
        <v>901</v>
      </c>
      <c r="G985" s="35" t="s">
        <v>1936</v>
      </c>
      <c r="H985" s="72" t="s">
        <v>908</v>
      </c>
      <c r="I985" s="344" t="s">
        <v>1208</v>
      </c>
      <c r="J985" s="321" t="s">
        <v>331</v>
      </c>
      <c r="K985" s="321" t="s">
        <v>332</v>
      </c>
      <c r="L985" s="72" t="s">
        <v>1209</v>
      </c>
      <c r="M985" s="344" t="s">
        <v>5022</v>
      </c>
      <c r="N985" s="203">
        <v>43007</v>
      </c>
      <c r="O985" s="203">
        <v>43052</v>
      </c>
      <c r="P985" s="203">
        <v>43371</v>
      </c>
      <c r="Q985" s="80">
        <v>84388.34</v>
      </c>
      <c r="R985" s="34">
        <v>0.8</v>
      </c>
      <c r="S985" s="31" t="s">
        <v>306</v>
      </c>
      <c r="T985" s="31">
        <v>67510.67</v>
      </c>
    </row>
    <row r="986" spans="2:20" s="11" customFormat="1" ht="239.25" customHeight="1" x14ac:dyDescent="0.2">
      <c r="B986" s="381"/>
      <c r="C986" s="382"/>
      <c r="D986" s="388"/>
      <c r="E986" s="356"/>
      <c r="F986" s="321" t="s">
        <v>901</v>
      </c>
      <c r="G986" s="35" t="s">
        <v>971</v>
      </c>
      <c r="H986" s="72" t="s">
        <v>908</v>
      </c>
      <c r="I986" s="344" t="s">
        <v>949</v>
      </c>
      <c r="J986" s="321" t="s">
        <v>331</v>
      </c>
      <c r="K986" s="321" t="s">
        <v>332</v>
      </c>
      <c r="L986" s="72" t="s">
        <v>1122</v>
      </c>
      <c r="M986" s="344" t="s">
        <v>5023</v>
      </c>
      <c r="N986" s="203">
        <v>42900</v>
      </c>
      <c r="O986" s="203">
        <v>43005</v>
      </c>
      <c r="P986" s="203">
        <v>43370</v>
      </c>
      <c r="Q986" s="80">
        <v>56625.02</v>
      </c>
      <c r="R986" s="29">
        <v>0.80000007622681824</v>
      </c>
      <c r="S986" s="31" t="s">
        <v>306</v>
      </c>
      <c r="T986" s="31">
        <v>45300.02</v>
      </c>
    </row>
    <row r="987" spans="2:20" s="11" customFormat="1" ht="239.25" customHeight="1" x14ac:dyDescent="0.2">
      <c r="B987" s="381"/>
      <c r="C987" s="382"/>
      <c r="D987" s="388"/>
      <c r="E987" s="356"/>
      <c r="F987" s="321" t="s">
        <v>901</v>
      </c>
      <c r="G987" s="35" t="s">
        <v>967</v>
      </c>
      <c r="H987" s="72" t="s">
        <v>908</v>
      </c>
      <c r="I987" s="344" t="s">
        <v>903</v>
      </c>
      <c r="J987" s="321" t="s">
        <v>331</v>
      </c>
      <c r="K987" s="321" t="s">
        <v>332</v>
      </c>
      <c r="L987" s="72" t="s">
        <v>945</v>
      </c>
      <c r="M987" s="344" t="s">
        <v>5024</v>
      </c>
      <c r="N987" s="203">
        <v>42933</v>
      </c>
      <c r="O987" s="203">
        <v>43024</v>
      </c>
      <c r="P987" s="203">
        <v>43274</v>
      </c>
      <c r="Q987" s="80">
        <v>15840</v>
      </c>
      <c r="R987" s="29">
        <v>0.8</v>
      </c>
      <c r="S987" s="31" t="s">
        <v>306</v>
      </c>
      <c r="T987" s="31">
        <v>12672</v>
      </c>
    </row>
    <row r="988" spans="2:20" s="11" customFormat="1" ht="239.25" customHeight="1" x14ac:dyDescent="0.2">
      <c r="B988" s="381"/>
      <c r="C988" s="382"/>
      <c r="D988" s="388"/>
      <c r="E988" s="356"/>
      <c r="F988" s="321" t="s">
        <v>901</v>
      </c>
      <c r="G988" s="35" t="s">
        <v>2067</v>
      </c>
      <c r="H988" s="72" t="s">
        <v>908</v>
      </c>
      <c r="I988" s="344" t="s">
        <v>956</v>
      </c>
      <c r="J988" s="321" t="s">
        <v>331</v>
      </c>
      <c r="K988" s="321" t="s">
        <v>332</v>
      </c>
      <c r="L988" s="72" t="s">
        <v>3286</v>
      </c>
      <c r="M988" s="344" t="s">
        <v>5025</v>
      </c>
      <c r="N988" s="203">
        <v>42898</v>
      </c>
      <c r="O988" s="203">
        <v>42996</v>
      </c>
      <c r="P988" s="203">
        <v>43371</v>
      </c>
      <c r="Q988" s="80">
        <v>86718.97</v>
      </c>
      <c r="R988" s="29">
        <v>0.8</v>
      </c>
      <c r="S988" s="31" t="s">
        <v>306</v>
      </c>
      <c r="T988" s="31">
        <v>69375.17</v>
      </c>
    </row>
    <row r="989" spans="2:20" s="11" customFormat="1" ht="239.25" customHeight="1" x14ac:dyDescent="0.2">
      <c r="B989" s="381"/>
      <c r="C989" s="382"/>
      <c r="D989" s="388"/>
      <c r="E989" s="356"/>
      <c r="F989" s="321" t="s">
        <v>901</v>
      </c>
      <c r="G989" s="35" t="s">
        <v>2068</v>
      </c>
      <c r="H989" s="72" t="s">
        <v>908</v>
      </c>
      <c r="I989" s="344" t="s">
        <v>954</v>
      </c>
      <c r="J989" s="321" t="s">
        <v>331</v>
      </c>
      <c r="K989" s="321" t="s">
        <v>332</v>
      </c>
      <c r="L989" s="72" t="s">
        <v>955</v>
      </c>
      <c r="M989" s="344" t="s">
        <v>5026</v>
      </c>
      <c r="N989" s="203">
        <v>43433</v>
      </c>
      <c r="O989" s="203">
        <v>43019</v>
      </c>
      <c r="P989" s="203">
        <v>43372</v>
      </c>
      <c r="Q989" s="80">
        <v>43348.46</v>
      </c>
      <c r="R989" s="29">
        <v>0.8</v>
      </c>
      <c r="S989" s="31" t="s">
        <v>306</v>
      </c>
      <c r="T989" s="31">
        <v>34678.76</v>
      </c>
    </row>
    <row r="990" spans="2:20" s="11" customFormat="1" ht="239.25" customHeight="1" x14ac:dyDescent="0.2">
      <c r="B990" s="381"/>
      <c r="C990" s="382"/>
      <c r="D990" s="388"/>
      <c r="E990" s="356"/>
      <c r="F990" s="321" t="s">
        <v>901</v>
      </c>
      <c r="G990" s="35" t="s">
        <v>968</v>
      </c>
      <c r="H990" s="72" t="s">
        <v>908</v>
      </c>
      <c r="I990" s="344" t="s">
        <v>904</v>
      </c>
      <c r="J990" s="321" t="s">
        <v>331</v>
      </c>
      <c r="K990" s="321" t="s">
        <v>332</v>
      </c>
      <c r="L990" s="72" t="s">
        <v>3287</v>
      </c>
      <c r="M990" s="344" t="s">
        <v>5027</v>
      </c>
      <c r="N990" s="203">
        <v>42881</v>
      </c>
      <c r="O990" s="203">
        <v>43075</v>
      </c>
      <c r="P990" s="203">
        <v>43371</v>
      </c>
      <c r="Q990" s="80">
        <v>12902.29</v>
      </c>
      <c r="R990" s="29">
        <v>0.8</v>
      </c>
      <c r="S990" s="31" t="s">
        <v>306</v>
      </c>
      <c r="T990" s="31">
        <v>10321.83</v>
      </c>
    </row>
    <row r="991" spans="2:20" s="11" customFormat="1" ht="239.25" customHeight="1" x14ac:dyDescent="0.2">
      <c r="B991" s="381"/>
      <c r="C991" s="382"/>
      <c r="D991" s="388"/>
      <c r="E991" s="356"/>
      <c r="F991" s="321" t="s">
        <v>901</v>
      </c>
      <c r="G991" s="35" t="s">
        <v>972</v>
      </c>
      <c r="H991" s="72" t="s">
        <v>908</v>
      </c>
      <c r="I991" s="344" t="s">
        <v>950</v>
      </c>
      <c r="J991" s="321" t="s">
        <v>331</v>
      </c>
      <c r="K991" s="321" t="s">
        <v>332</v>
      </c>
      <c r="L991" s="72" t="s">
        <v>951</v>
      </c>
      <c r="M991" s="344" t="s">
        <v>29</v>
      </c>
      <c r="N991" s="203">
        <v>42906</v>
      </c>
      <c r="O991" s="203">
        <v>42990</v>
      </c>
      <c r="P991" s="203">
        <v>43370</v>
      </c>
      <c r="Q991" s="80">
        <v>105358.77</v>
      </c>
      <c r="R991" s="29">
        <v>0.80000007622681824</v>
      </c>
      <c r="S991" s="31" t="s">
        <v>306</v>
      </c>
      <c r="T991" s="31">
        <v>84287.02</v>
      </c>
    </row>
    <row r="992" spans="2:20" s="11" customFormat="1" ht="239.25" customHeight="1" x14ac:dyDescent="0.2">
      <c r="B992" s="381"/>
      <c r="C992" s="382"/>
      <c r="D992" s="388"/>
      <c r="E992" s="356"/>
      <c r="F992" s="321" t="s">
        <v>901</v>
      </c>
      <c r="G992" s="35" t="s">
        <v>969</v>
      </c>
      <c r="H992" s="72" t="s">
        <v>908</v>
      </c>
      <c r="I992" s="344" t="s">
        <v>905</v>
      </c>
      <c r="J992" s="321" t="s">
        <v>331</v>
      </c>
      <c r="K992" s="321" t="s">
        <v>332</v>
      </c>
      <c r="L992" s="72" t="s">
        <v>946</v>
      </c>
      <c r="M992" s="344" t="s">
        <v>22</v>
      </c>
      <c r="N992" s="203">
        <v>43549</v>
      </c>
      <c r="O992" s="203">
        <v>43011</v>
      </c>
      <c r="P992" s="203">
        <v>43372</v>
      </c>
      <c r="Q992" s="80">
        <v>9900.01</v>
      </c>
      <c r="R992" s="29">
        <v>0.8</v>
      </c>
      <c r="S992" s="31" t="s">
        <v>306</v>
      </c>
      <c r="T992" s="31">
        <v>7920.01</v>
      </c>
    </row>
    <row r="993" spans="2:20" s="11" customFormat="1" ht="239.25" customHeight="1" x14ac:dyDescent="0.2">
      <c r="B993" s="381"/>
      <c r="C993" s="382"/>
      <c r="D993" s="388"/>
      <c r="E993" s="356"/>
      <c r="F993" s="321" t="s">
        <v>901</v>
      </c>
      <c r="G993" s="35" t="s">
        <v>970</v>
      </c>
      <c r="H993" s="72" t="s">
        <v>908</v>
      </c>
      <c r="I993" s="344" t="s">
        <v>906</v>
      </c>
      <c r="J993" s="321" t="s">
        <v>331</v>
      </c>
      <c r="K993" s="321" t="s">
        <v>332</v>
      </c>
      <c r="L993" s="72" t="s">
        <v>947</v>
      </c>
      <c r="M993" s="344" t="s">
        <v>29</v>
      </c>
      <c r="N993" s="203">
        <v>43549</v>
      </c>
      <c r="O993" s="203">
        <v>43014</v>
      </c>
      <c r="P993" s="203">
        <v>43209</v>
      </c>
      <c r="Q993" s="80">
        <v>2356.39</v>
      </c>
      <c r="R993" s="29">
        <v>0.8</v>
      </c>
      <c r="S993" s="31" t="s">
        <v>306</v>
      </c>
      <c r="T993" s="31">
        <v>1885.11</v>
      </c>
    </row>
    <row r="994" spans="2:20" s="11" customFormat="1" ht="239.25" customHeight="1" x14ac:dyDescent="0.2">
      <c r="B994" s="381"/>
      <c r="C994" s="382"/>
      <c r="D994" s="388"/>
      <c r="E994" s="356"/>
      <c r="F994" s="321" t="s">
        <v>901</v>
      </c>
      <c r="G994" s="35" t="s">
        <v>1937</v>
      </c>
      <c r="H994" s="72" t="s">
        <v>908</v>
      </c>
      <c r="I994" s="344" t="s">
        <v>1100</v>
      </c>
      <c r="J994" s="321" t="s">
        <v>331</v>
      </c>
      <c r="K994" s="321" t="s">
        <v>332</v>
      </c>
      <c r="L994" s="72" t="s">
        <v>3288</v>
      </c>
      <c r="M994" s="344" t="s">
        <v>4829</v>
      </c>
      <c r="N994" s="203">
        <v>42928</v>
      </c>
      <c r="O994" s="203">
        <v>43046</v>
      </c>
      <c r="P994" s="203">
        <v>43371</v>
      </c>
      <c r="Q994" s="80">
        <v>11456.95</v>
      </c>
      <c r="R994" s="29">
        <v>0.8</v>
      </c>
      <c r="S994" s="31" t="s">
        <v>306</v>
      </c>
      <c r="T994" s="31">
        <v>9165.56</v>
      </c>
    </row>
    <row r="995" spans="2:20" s="11" customFormat="1" ht="239.25" customHeight="1" x14ac:dyDescent="0.2">
      <c r="B995" s="381"/>
      <c r="C995" s="382"/>
      <c r="D995" s="388"/>
      <c r="E995" s="356"/>
      <c r="F995" s="321" t="s">
        <v>901</v>
      </c>
      <c r="G995" s="35" t="s">
        <v>974</v>
      </c>
      <c r="H995" s="72" t="s">
        <v>908</v>
      </c>
      <c r="I995" s="344" t="s">
        <v>1101</v>
      </c>
      <c r="J995" s="321" t="s">
        <v>331</v>
      </c>
      <c r="K995" s="321" t="s">
        <v>332</v>
      </c>
      <c r="L995" s="72" t="s">
        <v>3289</v>
      </c>
      <c r="M995" s="344" t="s">
        <v>5028</v>
      </c>
      <c r="N995" s="203">
        <v>43293</v>
      </c>
      <c r="O995" s="203">
        <v>43024</v>
      </c>
      <c r="P995" s="203">
        <v>43371</v>
      </c>
      <c r="Q995" s="80">
        <v>52463.96</v>
      </c>
      <c r="R995" s="29">
        <v>0.8</v>
      </c>
      <c r="S995" s="31" t="s">
        <v>306</v>
      </c>
      <c r="T995" s="31">
        <v>41971.17</v>
      </c>
    </row>
    <row r="996" spans="2:20" s="11" customFormat="1" ht="115.5" customHeight="1" x14ac:dyDescent="0.2">
      <c r="B996" s="381"/>
      <c r="C996" s="382"/>
      <c r="D996" s="388"/>
      <c r="E996" s="356"/>
      <c r="F996" s="321" t="s">
        <v>901</v>
      </c>
      <c r="G996" s="143" t="s">
        <v>1938</v>
      </c>
      <c r="H996" s="157" t="s">
        <v>908</v>
      </c>
      <c r="I996" s="344" t="s">
        <v>1152</v>
      </c>
      <c r="J996" s="321" t="s">
        <v>331</v>
      </c>
      <c r="K996" s="321" t="s">
        <v>332</v>
      </c>
      <c r="L996" s="157" t="s">
        <v>1938</v>
      </c>
      <c r="M996" s="285" t="s">
        <v>4120</v>
      </c>
      <c r="N996" s="203">
        <v>43361</v>
      </c>
      <c r="O996" s="203">
        <v>43012</v>
      </c>
      <c r="P996" s="203">
        <v>43372</v>
      </c>
      <c r="Q996" s="80">
        <v>85542.88</v>
      </c>
      <c r="R996" s="29">
        <v>0.8</v>
      </c>
      <c r="S996" s="37" t="s">
        <v>306</v>
      </c>
      <c r="T996" s="31">
        <v>68434.3</v>
      </c>
    </row>
    <row r="997" spans="2:20" s="11" customFormat="1" ht="260.25" customHeight="1" x14ac:dyDescent="0.2">
      <c r="B997" s="381"/>
      <c r="C997" s="382"/>
      <c r="D997" s="388"/>
      <c r="E997" s="356"/>
      <c r="F997" s="321" t="s">
        <v>901</v>
      </c>
      <c r="G997" s="35" t="s">
        <v>2069</v>
      </c>
      <c r="H997" s="72" t="s">
        <v>908</v>
      </c>
      <c r="I997" s="344" t="s">
        <v>907</v>
      </c>
      <c r="J997" s="321" t="s">
        <v>331</v>
      </c>
      <c r="K997" s="321" t="s">
        <v>332</v>
      </c>
      <c r="L997" s="72" t="s">
        <v>948</v>
      </c>
      <c r="M997" s="344" t="s">
        <v>5029</v>
      </c>
      <c r="N997" s="203">
        <v>43445</v>
      </c>
      <c r="O997" s="203">
        <v>43018</v>
      </c>
      <c r="P997" s="203">
        <v>43372</v>
      </c>
      <c r="Q997" s="80">
        <v>46684.62</v>
      </c>
      <c r="R997" s="29">
        <v>0.8</v>
      </c>
      <c r="S997" s="31" t="s">
        <v>306</v>
      </c>
      <c r="T997" s="31">
        <v>37347.699999999997</v>
      </c>
    </row>
    <row r="998" spans="2:20" s="11" customFormat="1" ht="225" customHeight="1" x14ac:dyDescent="0.2">
      <c r="B998" s="381"/>
      <c r="C998" s="382"/>
      <c r="D998" s="388"/>
      <c r="E998" s="356"/>
      <c r="F998" s="321" t="s">
        <v>901</v>
      </c>
      <c r="G998" s="35" t="s">
        <v>973</v>
      </c>
      <c r="H998" s="72" t="s">
        <v>908</v>
      </c>
      <c r="I998" s="344" t="s">
        <v>952</v>
      </c>
      <c r="J998" s="321" t="s">
        <v>331</v>
      </c>
      <c r="K998" s="321" t="s">
        <v>332</v>
      </c>
      <c r="L998" s="72" t="s">
        <v>953</v>
      </c>
      <c r="M998" s="344" t="s">
        <v>5030</v>
      </c>
      <c r="N998" s="203">
        <v>43460</v>
      </c>
      <c r="O998" s="203">
        <v>42955</v>
      </c>
      <c r="P998" s="203">
        <v>43372</v>
      </c>
      <c r="Q998" s="80">
        <v>90601.919999999998</v>
      </c>
      <c r="R998" s="29">
        <v>0.80000007622681824</v>
      </c>
      <c r="S998" s="31" t="s">
        <v>306</v>
      </c>
      <c r="T998" s="31">
        <v>72481.539999999994</v>
      </c>
    </row>
    <row r="999" spans="2:20" s="11" customFormat="1" ht="234.75" customHeight="1" x14ac:dyDescent="0.2">
      <c r="B999" s="381"/>
      <c r="C999" s="382"/>
      <c r="D999" s="388"/>
      <c r="E999" s="356"/>
      <c r="F999" s="321" t="s">
        <v>1395</v>
      </c>
      <c r="G999" s="89" t="s">
        <v>2070</v>
      </c>
      <c r="H999" s="72" t="s">
        <v>1396</v>
      </c>
      <c r="I999" s="344" t="s">
        <v>1397</v>
      </c>
      <c r="J999" s="321" t="s">
        <v>331</v>
      </c>
      <c r="K999" s="321" t="s">
        <v>332</v>
      </c>
      <c r="L999" s="72" t="s">
        <v>1398</v>
      </c>
      <c r="M999" s="344" t="s">
        <v>308</v>
      </c>
      <c r="N999" s="203">
        <v>43157</v>
      </c>
      <c r="O999" s="203">
        <v>43139</v>
      </c>
      <c r="P999" s="203">
        <v>44299</v>
      </c>
      <c r="Q999" s="80">
        <v>156600</v>
      </c>
      <c r="R999" s="29">
        <v>0.8</v>
      </c>
      <c r="S999" s="31" t="s">
        <v>306</v>
      </c>
      <c r="T999" s="31">
        <v>125280</v>
      </c>
    </row>
    <row r="1000" spans="2:20" s="11" customFormat="1" ht="236.25" customHeight="1" x14ac:dyDescent="0.2">
      <c r="B1000" s="381"/>
      <c r="C1000" s="382"/>
      <c r="D1000" s="388"/>
      <c r="E1000" s="356"/>
      <c r="F1000" s="321" t="s">
        <v>1395</v>
      </c>
      <c r="G1000" s="89" t="s">
        <v>1939</v>
      </c>
      <c r="H1000" s="72" t="s">
        <v>1396</v>
      </c>
      <c r="I1000" s="344" t="s">
        <v>1501</v>
      </c>
      <c r="J1000" s="321" t="s">
        <v>331</v>
      </c>
      <c r="K1000" s="321" t="s">
        <v>332</v>
      </c>
      <c r="L1000" s="72" t="s">
        <v>1398</v>
      </c>
      <c r="M1000" s="344" t="s">
        <v>308</v>
      </c>
      <c r="N1000" s="203">
        <v>43160</v>
      </c>
      <c r="O1000" s="203">
        <v>42744</v>
      </c>
      <c r="P1000" s="203">
        <v>43810</v>
      </c>
      <c r="Q1000" s="80">
        <v>38280</v>
      </c>
      <c r="R1000" s="29">
        <v>0.8</v>
      </c>
      <c r="S1000" s="31" t="s">
        <v>306</v>
      </c>
      <c r="T1000" s="31">
        <v>30624</v>
      </c>
    </row>
    <row r="1001" spans="2:20" s="11" customFormat="1" ht="227.25" customHeight="1" x14ac:dyDescent="0.2">
      <c r="B1001" s="381"/>
      <c r="C1001" s="382"/>
      <c r="D1001" s="388"/>
      <c r="E1001" s="356"/>
      <c r="F1001" s="321" t="s">
        <v>1395</v>
      </c>
      <c r="G1001" s="89" t="s">
        <v>989</v>
      </c>
      <c r="H1001" s="72" t="s">
        <v>1396</v>
      </c>
      <c r="I1001" s="344" t="s">
        <v>1502</v>
      </c>
      <c r="J1001" s="321" t="s">
        <v>331</v>
      </c>
      <c r="K1001" s="321" t="s">
        <v>332</v>
      </c>
      <c r="L1001" s="72" t="s">
        <v>1398</v>
      </c>
      <c r="M1001" s="344" t="s">
        <v>308</v>
      </c>
      <c r="N1001" s="203">
        <v>43164</v>
      </c>
      <c r="O1001" s="203">
        <v>42758</v>
      </c>
      <c r="P1001" s="203">
        <v>43455</v>
      </c>
      <c r="Q1001" s="80">
        <v>1549850.62</v>
      </c>
      <c r="R1001" s="29">
        <v>0.8</v>
      </c>
      <c r="S1001" s="31" t="s">
        <v>306</v>
      </c>
      <c r="T1001" s="31">
        <v>1239880.5</v>
      </c>
    </row>
    <row r="1002" spans="2:20" s="11" customFormat="1" ht="239.25" customHeight="1" x14ac:dyDescent="0.2">
      <c r="B1002" s="381"/>
      <c r="C1002" s="382"/>
      <c r="D1002" s="388"/>
      <c r="E1002" s="429"/>
      <c r="F1002" s="321" t="s">
        <v>2688</v>
      </c>
      <c r="G1002" s="89" t="s">
        <v>989</v>
      </c>
      <c r="H1002" s="72" t="s">
        <v>2689</v>
      </c>
      <c r="I1002" s="344" t="s">
        <v>2686</v>
      </c>
      <c r="J1002" s="321" t="s">
        <v>331</v>
      </c>
      <c r="K1002" s="321" t="s">
        <v>332</v>
      </c>
      <c r="L1002" s="72" t="s">
        <v>3290</v>
      </c>
      <c r="M1002" s="344" t="s">
        <v>13</v>
      </c>
      <c r="N1002" s="203">
        <v>43811</v>
      </c>
      <c r="O1002" s="203">
        <v>43479</v>
      </c>
      <c r="P1002" s="203">
        <v>44561</v>
      </c>
      <c r="Q1002" s="80">
        <v>2646082</v>
      </c>
      <c r="R1002" s="29">
        <v>0.8</v>
      </c>
      <c r="S1002" s="31" t="s">
        <v>306</v>
      </c>
      <c r="T1002" s="31">
        <v>2116865.6</v>
      </c>
    </row>
    <row r="1003" spans="2:20" s="11" customFormat="1" ht="132.75" customHeight="1" x14ac:dyDescent="0.2">
      <c r="B1003" s="381"/>
      <c r="C1003" s="382"/>
      <c r="D1003" s="388"/>
      <c r="E1003" s="427" t="s">
        <v>2546</v>
      </c>
      <c r="F1003" s="332" t="s">
        <v>395</v>
      </c>
      <c r="G1003" s="89" t="s">
        <v>2028</v>
      </c>
      <c r="H1003" s="70" t="s">
        <v>2535</v>
      </c>
      <c r="I1003" s="344" t="s">
        <v>396</v>
      </c>
      <c r="J1003" s="332" t="s">
        <v>331</v>
      </c>
      <c r="K1003" s="321" t="s">
        <v>332</v>
      </c>
      <c r="L1003" s="70" t="s">
        <v>3953</v>
      </c>
      <c r="M1003" s="344" t="s">
        <v>13</v>
      </c>
      <c r="N1003" s="203">
        <v>43476</v>
      </c>
      <c r="O1003" s="203">
        <v>42675</v>
      </c>
      <c r="P1003" s="203">
        <v>43404</v>
      </c>
      <c r="Q1003" s="78">
        <v>64042.74</v>
      </c>
      <c r="R1003" s="29">
        <v>0.5</v>
      </c>
      <c r="S1003" s="28" t="s">
        <v>306</v>
      </c>
      <c r="T1003" s="28">
        <v>32021.37</v>
      </c>
    </row>
    <row r="1004" spans="2:20" s="11" customFormat="1" ht="140.25" customHeight="1" x14ac:dyDescent="0.2">
      <c r="B1004" s="381"/>
      <c r="C1004" s="382"/>
      <c r="D1004" s="388"/>
      <c r="E1004" s="399"/>
      <c r="F1004" s="332" t="s">
        <v>395</v>
      </c>
      <c r="G1004" s="89" t="s">
        <v>1936</v>
      </c>
      <c r="H1004" s="70" t="s">
        <v>2535</v>
      </c>
      <c r="I1004" s="344" t="s">
        <v>397</v>
      </c>
      <c r="J1004" s="332" t="s">
        <v>331</v>
      </c>
      <c r="K1004" s="332" t="s">
        <v>332</v>
      </c>
      <c r="L1004" s="70" t="s">
        <v>2535</v>
      </c>
      <c r="M1004" s="329" t="s">
        <v>1</v>
      </c>
      <c r="N1004" s="203">
        <v>43304</v>
      </c>
      <c r="O1004" s="203">
        <v>42723</v>
      </c>
      <c r="P1004" s="203">
        <v>43452</v>
      </c>
      <c r="Q1004" s="78">
        <v>40210.720000000001</v>
      </c>
      <c r="R1004" s="29">
        <v>0.5</v>
      </c>
      <c r="S1004" s="28" t="s">
        <v>306</v>
      </c>
      <c r="T1004" s="28">
        <v>20105.36</v>
      </c>
    </row>
    <row r="1005" spans="2:20" s="11" customFormat="1" ht="217.5" customHeight="1" x14ac:dyDescent="0.2">
      <c r="B1005" s="381"/>
      <c r="C1005" s="382"/>
      <c r="D1005" s="388"/>
      <c r="E1005" s="399"/>
      <c r="F1005" s="332" t="s">
        <v>2645</v>
      </c>
      <c r="G1005" s="89" t="s">
        <v>2646</v>
      </c>
      <c r="H1005" s="70" t="s">
        <v>2547</v>
      </c>
      <c r="I1005" s="344" t="s">
        <v>2644</v>
      </c>
      <c r="J1005" s="332" t="s">
        <v>331</v>
      </c>
      <c r="K1005" s="332" t="s">
        <v>332</v>
      </c>
      <c r="L1005" s="70" t="s">
        <v>3291</v>
      </c>
      <c r="M1005" s="329" t="s">
        <v>7</v>
      </c>
      <c r="N1005" s="203">
        <v>43749</v>
      </c>
      <c r="O1005" s="203">
        <v>43628</v>
      </c>
      <c r="P1005" s="203">
        <v>44712</v>
      </c>
      <c r="Q1005" s="78">
        <v>76417.009999999995</v>
      </c>
      <c r="R1005" s="29">
        <v>0.5</v>
      </c>
      <c r="S1005" s="28" t="s">
        <v>306</v>
      </c>
      <c r="T1005" s="28">
        <v>38208.5</v>
      </c>
    </row>
    <row r="1006" spans="2:20" s="11" customFormat="1" ht="197.25" customHeight="1" x14ac:dyDescent="0.2">
      <c r="B1006" s="381"/>
      <c r="C1006" s="382"/>
      <c r="D1006" s="388"/>
      <c r="E1006" s="399"/>
      <c r="F1006" s="332" t="s">
        <v>2545</v>
      </c>
      <c r="G1006" s="89" t="s">
        <v>2548</v>
      </c>
      <c r="H1006" s="70" t="s">
        <v>2547</v>
      </c>
      <c r="I1006" s="344" t="s">
        <v>2544</v>
      </c>
      <c r="J1006" s="332" t="s">
        <v>331</v>
      </c>
      <c r="K1006" s="332" t="s">
        <v>332</v>
      </c>
      <c r="L1006" s="70" t="s">
        <v>2549</v>
      </c>
      <c r="M1006" s="329" t="s">
        <v>13</v>
      </c>
      <c r="N1006" s="203">
        <v>43679</v>
      </c>
      <c r="O1006" s="203">
        <v>43777</v>
      </c>
      <c r="P1006" s="203">
        <v>44804</v>
      </c>
      <c r="Q1006" s="78">
        <v>1072516.94</v>
      </c>
      <c r="R1006" s="29">
        <v>0.8</v>
      </c>
      <c r="S1006" s="28" t="s">
        <v>306</v>
      </c>
      <c r="T1006" s="28">
        <v>858013.55</v>
      </c>
    </row>
    <row r="1007" spans="2:20" s="11" customFormat="1" ht="216.75" customHeight="1" x14ac:dyDescent="0.2">
      <c r="B1007" s="381"/>
      <c r="C1007" s="382"/>
      <c r="D1007" s="388"/>
      <c r="E1007" s="399"/>
      <c r="F1007" s="332" t="s">
        <v>2645</v>
      </c>
      <c r="G1007" s="89" t="s">
        <v>3723</v>
      </c>
      <c r="H1007" s="70" t="s">
        <v>2547</v>
      </c>
      <c r="I1007" s="214" t="s">
        <v>2687</v>
      </c>
      <c r="J1007" s="332" t="s">
        <v>331</v>
      </c>
      <c r="K1007" s="332" t="s">
        <v>332</v>
      </c>
      <c r="L1007" s="70" t="s">
        <v>2690</v>
      </c>
      <c r="M1007" s="329" t="s">
        <v>19</v>
      </c>
      <c r="N1007" s="203">
        <v>43790</v>
      </c>
      <c r="O1007" s="203">
        <v>43739</v>
      </c>
      <c r="P1007" s="203">
        <v>44834</v>
      </c>
      <c r="Q1007" s="78">
        <v>72476.97</v>
      </c>
      <c r="R1007" s="29">
        <v>1</v>
      </c>
      <c r="S1007" s="28" t="s">
        <v>306</v>
      </c>
      <c r="T1007" s="28">
        <v>36238.480000000003</v>
      </c>
    </row>
    <row r="1008" spans="2:20" s="11" customFormat="1" ht="153" customHeight="1" x14ac:dyDescent="0.2">
      <c r="B1008" s="381"/>
      <c r="C1008" s="382"/>
      <c r="D1008" s="388"/>
      <c r="E1008" s="399"/>
      <c r="F1008" s="332" t="s">
        <v>2645</v>
      </c>
      <c r="G1008" s="89" t="s">
        <v>3722</v>
      </c>
      <c r="H1008" s="70" t="s">
        <v>2547</v>
      </c>
      <c r="I1008" s="344" t="s">
        <v>2875</v>
      </c>
      <c r="J1008" s="332" t="s">
        <v>331</v>
      </c>
      <c r="K1008" s="332" t="s">
        <v>332</v>
      </c>
      <c r="L1008" s="70" t="s">
        <v>2877</v>
      </c>
      <c r="M1008" s="329" t="s">
        <v>13</v>
      </c>
      <c r="N1008" s="203">
        <v>43935</v>
      </c>
      <c r="O1008" s="203">
        <v>43808</v>
      </c>
      <c r="P1008" s="203">
        <v>44903</v>
      </c>
      <c r="Q1008" s="78">
        <v>84790.94</v>
      </c>
      <c r="R1008" s="29">
        <v>1</v>
      </c>
      <c r="S1008" s="28" t="s">
        <v>306</v>
      </c>
      <c r="T1008" s="28">
        <v>42395.47</v>
      </c>
    </row>
    <row r="1009" spans="2:20" s="11" customFormat="1" ht="157.5" customHeight="1" x14ac:dyDescent="0.2">
      <c r="B1009" s="381"/>
      <c r="C1009" s="382"/>
      <c r="D1009" s="388"/>
      <c r="E1009" s="399"/>
      <c r="F1009" s="332" t="s">
        <v>2645</v>
      </c>
      <c r="G1009" s="89" t="s">
        <v>3986</v>
      </c>
      <c r="H1009" s="35" t="s">
        <v>2547</v>
      </c>
      <c r="I1009" s="344" t="s">
        <v>3985</v>
      </c>
      <c r="J1009" s="332" t="s">
        <v>331</v>
      </c>
      <c r="K1009" s="332" t="s">
        <v>332</v>
      </c>
      <c r="L1009" s="70" t="s">
        <v>3987</v>
      </c>
      <c r="M1009" s="329" t="s">
        <v>19</v>
      </c>
      <c r="N1009" s="203">
        <v>44078</v>
      </c>
      <c r="O1009" s="203">
        <v>43865</v>
      </c>
      <c r="P1009" s="203">
        <v>44926</v>
      </c>
      <c r="Q1009" s="28">
        <v>52633.77</v>
      </c>
      <c r="R1009" s="29">
        <v>1</v>
      </c>
      <c r="S1009" s="28" t="s">
        <v>306</v>
      </c>
      <c r="T1009" s="28">
        <v>26316.880000000001</v>
      </c>
    </row>
    <row r="1010" spans="2:20" s="11" customFormat="1" ht="151.5" customHeight="1" x14ac:dyDescent="0.2">
      <c r="B1010" s="381"/>
      <c r="C1010" s="382"/>
      <c r="D1010" s="388"/>
      <c r="E1010" s="399"/>
      <c r="F1010" s="335" t="s">
        <v>2645</v>
      </c>
      <c r="G1010" s="57" t="s">
        <v>1985</v>
      </c>
      <c r="H1010" s="151" t="s">
        <v>2547</v>
      </c>
      <c r="I1010" s="214" t="s">
        <v>2876</v>
      </c>
      <c r="J1010" s="335" t="s">
        <v>331</v>
      </c>
      <c r="K1010" s="335" t="s">
        <v>332</v>
      </c>
      <c r="L1010" s="151" t="s">
        <v>2878</v>
      </c>
      <c r="M1010" s="326" t="s">
        <v>308</v>
      </c>
      <c r="N1010" s="205">
        <v>43951</v>
      </c>
      <c r="O1010" s="205">
        <v>44287</v>
      </c>
      <c r="P1010" s="205">
        <v>44742</v>
      </c>
      <c r="Q1010" s="77">
        <v>101100</v>
      </c>
      <c r="R1010" s="44">
        <v>1</v>
      </c>
      <c r="S1010" s="43" t="s">
        <v>306</v>
      </c>
      <c r="T1010" s="43">
        <v>50550</v>
      </c>
    </row>
    <row r="1011" spans="2:20" s="61" customFormat="1" ht="197.25" customHeight="1" x14ac:dyDescent="0.2">
      <c r="B1011" s="381"/>
      <c r="C1011" s="382"/>
      <c r="D1011" s="388"/>
      <c r="E1011" s="399"/>
      <c r="F1011" s="335" t="s">
        <v>5065</v>
      </c>
      <c r="G1011" s="57" t="s">
        <v>5066</v>
      </c>
      <c r="H1011" s="151" t="s">
        <v>5067</v>
      </c>
      <c r="I1011" s="291" t="s">
        <v>4818</v>
      </c>
      <c r="J1011" s="335" t="s">
        <v>331</v>
      </c>
      <c r="K1011" s="335" t="s">
        <v>332</v>
      </c>
      <c r="L1011" s="151" t="s">
        <v>5068</v>
      </c>
      <c r="M1011" s="326" t="s">
        <v>22</v>
      </c>
      <c r="N1011" s="205">
        <v>44260</v>
      </c>
      <c r="O1011" s="205">
        <v>44228</v>
      </c>
      <c r="P1011" s="205">
        <v>45107</v>
      </c>
      <c r="Q1011" s="77">
        <v>63520.54</v>
      </c>
      <c r="R1011" s="44">
        <v>1</v>
      </c>
      <c r="S1011" s="43" t="s">
        <v>306</v>
      </c>
      <c r="T1011" s="43">
        <v>31760.27</v>
      </c>
    </row>
    <row r="1012" spans="2:20" s="61" customFormat="1" ht="219.75" customHeight="1" x14ac:dyDescent="0.2">
      <c r="B1012" s="381"/>
      <c r="C1012" s="382"/>
      <c r="D1012" s="388"/>
      <c r="E1012" s="423"/>
      <c r="F1012" s="335" t="s">
        <v>5538</v>
      </c>
      <c r="G1012" s="57" t="s">
        <v>5539</v>
      </c>
      <c r="H1012" s="151" t="s">
        <v>5540</v>
      </c>
      <c r="I1012" s="311" t="s">
        <v>5537</v>
      </c>
      <c r="J1012" s="335" t="s">
        <v>331</v>
      </c>
      <c r="K1012" s="335" t="s">
        <v>332</v>
      </c>
      <c r="L1012" s="151" t="s">
        <v>5541</v>
      </c>
      <c r="M1012" s="326" t="s">
        <v>15</v>
      </c>
      <c r="N1012" s="205">
        <v>44466</v>
      </c>
      <c r="O1012" s="205">
        <v>44440</v>
      </c>
      <c r="P1012" s="205">
        <v>45291</v>
      </c>
      <c r="Q1012" s="77">
        <v>1770379.66</v>
      </c>
      <c r="R1012" s="44">
        <v>0.8</v>
      </c>
      <c r="S1012" s="43" t="s">
        <v>306</v>
      </c>
      <c r="T1012" s="43">
        <v>1416303.73</v>
      </c>
    </row>
    <row r="1013" spans="2:20" s="11" customFormat="1" ht="202.5" customHeight="1" x14ac:dyDescent="0.2">
      <c r="B1013" s="381"/>
      <c r="C1013" s="382"/>
      <c r="D1013" s="388"/>
      <c r="E1013" s="427" t="s">
        <v>2223</v>
      </c>
      <c r="F1013" s="332" t="s">
        <v>2222</v>
      </c>
      <c r="G1013" s="89" t="s">
        <v>974</v>
      </c>
      <c r="H1013" s="70" t="s">
        <v>2224</v>
      </c>
      <c r="I1013" s="208" t="s">
        <v>2217</v>
      </c>
      <c r="J1013" s="332" t="s">
        <v>331</v>
      </c>
      <c r="K1013" s="332" t="s">
        <v>332</v>
      </c>
      <c r="L1013" s="70" t="s">
        <v>2225</v>
      </c>
      <c r="M1013" s="329" t="s">
        <v>5031</v>
      </c>
      <c r="N1013" s="203">
        <v>43544</v>
      </c>
      <c r="O1013" s="203">
        <v>43732</v>
      </c>
      <c r="P1013" s="203">
        <v>44643</v>
      </c>
      <c r="Q1013" s="80">
        <v>944381.43</v>
      </c>
      <c r="R1013" s="34">
        <v>1</v>
      </c>
      <c r="S1013" s="28" t="s">
        <v>306</v>
      </c>
      <c r="T1013" s="31">
        <v>639263.53</v>
      </c>
    </row>
    <row r="1014" spans="2:20" s="11" customFormat="1" ht="61.5" customHeight="1" x14ac:dyDescent="0.2">
      <c r="B1014" s="381"/>
      <c r="C1014" s="382"/>
      <c r="D1014" s="388"/>
      <c r="E1014" s="399"/>
      <c r="F1014" s="321" t="s">
        <v>1468</v>
      </c>
      <c r="G1014" s="35" t="s">
        <v>975</v>
      </c>
      <c r="H1014" s="72" t="s">
        <v>504</v>
      </c>
      <c r="I1014" s="344" t="s">
        <v>575</v>
      </c>
      <c r="J1014" s="321" t="s">
        <v>331</v>
      </c>
      <c r="K1014" s="321" t="s">
        <v>332</v>
      </c>
      <c r="L1014" s="72" t="s">
        <v>504</v>
      </c>
      <c r="M1014" s="344" t="s">
        <v>97</v>
      </c>
      <c r="N1014" s="203">
        <v>42598</v>
      </c>
      <c r="O1014" s="203">
        <v>42676</v>
      </c>
      <c r="P1014" s="203">
        <v>43405</v>
      </c>
      <c r="Q1014" s="80">
        <v>2261.75</v>
      </c>
      <c r="R1014" s="34">
        <v>1</v>
      </c>
      <c r="S1014" s="31" t="s">
        <v>306</v>
      </c>
      <c r="T1014" s="31">
        <v>1583.23</v>
      </c>
    </row>
    <row r="1015" spans="2:20" s="11" customFormat="1" ht="85.5" customHeight="1" x14ac:dyDescent="0.2">
      <c r="B1015" s="381"/>
      <c r="C1015" s="382"/>
      <c r="D1015" s="388"/>
      <c r="E1015" s="399"/>
      <c r="F1015" s="321" t="s">
        <v>1468</v>
      </c>
      <c r="G1015" s="35" t="s">
        <v>976</v>
      </c>
      <c r="H1015" s="72" t="s">
        <v>506</v>
      </c>
      <c r="I1015" s="344" t="s">
        <v>576</v>
      </c>
      <c r="J1015" s="321" t="s">
        <v>331</v>
      </c>
      <c r="K1015" s="321" t="s">
        <v>332</v>
      </c>
      <c r="L1015" s="72" t="s">
        <v>506</v>
      </c>
      <c r="M1015" s="344" t="s">
        <v>22</v>
      </c>
      <c r="N1015" s="203">
        <v>42598</v>
      </c>
      <c r="O1015" s="203">
        <v>42371</v>
      </c>
      <c r="P1015" s="203">
        <v>43100</v>
      </c>
      <c r="Q1015" s="80">
        <v>53979.01</v>
      </c>
      <c r="R1015" s="34">
        <v>1</v>
      </c>
      <c r="S1015" s="31" t="s">
        <v>306</v>
      </c>
      <c r="T1015" s="31">
        <v>32387.41</v>
      </c>
    </row>
    <row r="1016" spans="2:20" s="11" customFormat="1" ht="95.25" customHeight="1" x14ac:dyDescent="0.2">
      <c r="B1016" s="381"/>
      <c r="C1016" s="382"/>
      <c r="D1016" s="388"/>
      <c r="E1016" s="399"/>
      <c r="F1016" s="321" t="s">
        <v>1453</v>
      </c>
      <c r="G1016" s="35" t="s">
        <v>977</v>
      </c>
      <c r="H1016" s="72" t="s">
        <v>2367</v>
      </c>
      <c r="I1016" s="344" t="s">
        <v>823</v>
      </c>
      <c r="J1016" s="321" t="s">
        <v>331</v>
      </c>
      <c r="K1016" s="321" t="s">
        <v>332</v>
      </c>
      <c r="L1016" s="72" t="s">
        <v>2367</v>
      </c>
      <c r="M1016" s="344" t="s">
        <v>822</v>
      </c>
      <c r="N1016" s="203">
        <v>42811</v>
      </c>
      <c r="O1016" s="203">
        <v>42522</v>
      </c>
      <c r="P1016" s="203">
        <v>43251</v>
      </c>
      <c r="Q1016" s="80">
        <v>4164.32</v>
      </c>
      <c r="R1016" s="34">
        <v>1</v>
      </c>
      <c r="S1016" s="31" t="s">
        <v>306</v>
      </c>
      <c r="T1016" s="31">
        <v>2915.02</v>
      </c>
    </row>
    <row r="1017" spans="2:20" s="11" customFormat="1" ht="126.75" customHeight="1" x14ac:dyDescent="0.2">
      <c r="B1017" s="381"/>
      <c r="C1017" s="382"/>
      <c r="D1017" s="388"/>
      <c r="E1017" s="399"/>
      <c r="F1017" s="321" t="s">
        <v>1453</v>
      </c>
      <c r="G1017" s="35" t="s">
        <v>975</v>
      </c>
      <c r="H1017" s="72" t="s">
        <v>504</v>
      </c>
      <c r="I1017" s="344" t="s">
        <v>577</v>
      </c>
      <c r="J1017" s="321" t="s">
        <v>331</v>
      </c>
      <c r="K1017" s="321" t="s">
        <v>332</v>
      </c>
      <c r="L1017" s="72" t="s">
        <v>504</v>
      </c>
      <c r="M1017" s="344" t="s">
        <v>97</v>
      </c>
      <c r="N1017" s="203">
        <v>42642</v>
      </c>
      <c r="O1017" s="203">
        <v>43070</v>
      </c>
      <c r="P1017" s="203">
        <v>43097</v>
      </c>
      <c r="Q1017" s="80">
        <v>1339.28</v>
      </c>
      <c r="R1017" s="34">
        <v>1</v>
      </c>
      <c r="S1017" s="31" t="s">
        <v>306</v>
      </c>
      <c r="T1017" s="31">
        <v>937.5</v>
      </c>
    </row>
    <row r="1018" spans="2:20" s="11" customFormat="1" ht="85.5" customHeight="1" x14ac:dyDescent="0.2">
      <c r="B1018" s="381"/>
      <c r="C1018" s="382"/>
      <c r="D1018" s="388"/>
      <c r="E1018" s="399"/>
      <c r="F1018" s="321" t="s">
        <v>1453</v>
      </c>
      <c r="G1018" s="35" t="s">
        <v>2071</v>
      </c>
      <c r="H1018" s="72" t="s">
        <v>530</v>
      </c>
      <c r="I1018" s="344" t="s">
        <v>578</v>
      </c>
      <c r="J1018" s="321" t="s">
        <v>331</v>
      </c>
      <c r="K1018" s="321" t="s">
        <v>332</v>
      </c>
      <c r="L1018" s="72" t="s">
        <v>530</v>
      </c>
      <c r="M1018" s="344" t="s">
        <v>55</v>
      </c>
      <c r="N1018" s="203">
        <v>42642</v>
      </c>
      <c r="O1018" s="203">
        <v>42723</v>
      </c>
      <c r="P1018" s="203">
        <v>43211</v>
      </c>
      <c r="Q1018" s="80">
        <v>51042.75</v>
      </c>
      <c r="R1018" s="34">
        <v>1</v>
      </c>
      <c r="S1018" s="31" t="s">
        <v>306</v>
      </c>
      <c r="T1018" s="31">
        <v>30625.65</v>
      </c>
    </row>
    <row r="1019" spans="2:20" s="11" customFormat="1" ht="170.25" customHeight="1" x14ac:dyDescent="0.2">
      <c r="B1019" s="381"/>
      <c r="C1019" s="382"/>
      <c r="D1019" s="388"/>
      <c r="E1019" s="399"/>
      <c r="F1019" s="332" t="s">
        <v>1454</v>
      </c>
      <c r="G1019" s="89" t="s">
        <v>1861</v>
      </c>
      <c r="H1019" s="70" t="s">
        <v>1138</v>
      </c>
      <c r="I1019" s="344" t="s">
        <v>1151</v>
      </c>
      <c r="J1019" s="321" t="s">
        <v>331</v>
      </c>
      <c r="K1019" s="321" t="s">
        <v>332</v>
      </c>
      <c r="L1019" s="70" t="s">
        <v>1186</v>
      </c>
      <c r="M1019" s="329" t="s">
        <v>22</v>
      </c>
      <c r="N1019" s="203">
        <v>42949</v>
      </c>
      <c r="O1019" s="203">
        <v>42698</v>
      </c>
      <c r="P1019" s="203">
        <v>43427</v>
      </c>
      <c r="Q1019" s="80">
        <v>6187.5</v>
      </c>
      <c r="R1019" s="34">
        <v>1</v>
      </c>
      <c r="S1019" s="31" t="s">
        <v>306</v>
      </c>
      <c r="T1019" s="31">
        <v>4331.25</v>
      </c>
    </row>
    <row r="1020" spans="2:20" s="11" customFormat="1" ht="159.75" customHeight="1" thickBot="1" x14ac:dyDescent="0.25">
      <c r="B1020" s="381"/>
      <c r="C1020" s="382"/>
      <c r="D1020" s="388"/>
      <c r="E1020" s="399"/>
      <c r="F1020" s="321" t="s">
        <v>1454</v>
      </c>
      <c r="G1020" s="35" t="s">
        <v>2021</v>
      </c>
      <c r="H1020" s="72" t="s">
        <v>832</v>
      </c>
      <c r="I1020" s="344" t="s">
        <v>854</v>
      </c>
      <c r="J1020" s="321" t="s">
        <v>331</v>
      </c>
      <c r="K1020" s="332" t="s">
        <v>332</v>
      </c>
      <c r="L1020" s="72" t="s">
        <v>837</v>
      </c>
      <c r="M1020" s="344" t="s">
        <v>27</v>
      </c>
      <c r="N1020" s="203">
        <v>42831</v>
      </c>
      <c r="O1020" s="203">
        <v>42767</v>
      </c>
      <c r="P1020" s="203">
        <v>43496</v>
      </c>
      <c r="Q1020" s="80">
        <v>23285.71</v>
      </c>
      <c r="R1020" s="34">
        <v>1</v>
      </c>
      <c r="S1020" s="31" t="s">
        <v>306</v>
      </c>
      <c r="T1020" s="31">
        <v>16300</v>
      </c>
    </row>
    <row r="1021" spans="2:20" s="11" customFormat="1" ht="42.75" customHeight="1" thickBot="1" x14ac:dyDescent="0.25">
      <c r="B1021" s="381"/>
      <c r="C1021" s="382"/>
      <c r="D1021" s="388"/>
      <c r="E1021" s="373" t="s">
        <v>332</v>
      </c>
      <c r="F1021" s="367"/>
      <c r="G1021" s="367"/>
      <c r="H1021" s="367"/>
      <c r="I1021" s="367"/>
      <c r="J1021" s="367"/>
      <c r="K1021" s="319">
        <f>COUNTA(K982:K1020)</f>
        <v>39</v>
      </c>
      <c r="L1021" s="428"/>
      <c r="M1021" s="372"/>
      <c r="N1021" s="372"/>
      <c r="O1021" s="372"/>
      <c r="P1021" s="372"/>
      <c r="Q1021" s="334">
        <f>SUM(Q982:Q1020)</f>
        <v>11653710.139999999</v>
      </c>
      <c r="R1021" s="404"/>
      <c r="S1021" s="405"/>
      <c r="T1021" s="334">
        <f>SUM(T982:T1020)</f>
        <v>9015440.4800000004</v>
      </c>
    </row>
    <row r="1022" spans="2:20" s="11" customFormat="1" ht="121.5" customHeight="1" x14ac:dyDescent="0.2">
      <c r="B1022" s="381"/>
      <c r="C1022" s="382"/>
      <c r="D1022" s="388"/>
      <c r="E1022" s="210" t="s">
        <v>1399</v>
      </c>
      <c r="F1022" s="337" t="s">
        <v>1212</v>
      </c>
      <c r="G1022" s="138" t="s">
        <v>1928</v>
      </c>
      <c r="H1022" s="52" t="s">
        <v>1241</v>
      </c>
      <c r="I1022" s="337" t="s">
        <v>1242</v>
      </c>
      <c r="J1022" s="337" t="s">
        <v>331</v>
      </c>
      <c r="K1022" s="342" t="s">
        <v>1240</v>
      </c>
      <c r="L1022" s="52" t="s">
        <v>1241</v>
      </c>
      <c r="M1022" s="127" t="s">
        <v>1</v>
      </c>
      <c r="N1022" s="202">
        <v>43033</v>
      </c>
      <c r="O1022" s="202">
        <v>42984</v>
      </c>
      <c r="P1022" s="202">
        <v>43714</v>
      </c>
      <c r="Q1022" s="84">
        <v>85123.57</v>
      </c>
      <c r="R1022" s="53">
        <v>0.4</v>
      </c>
      <c r="S1022" s="51" t="s">
        <v>228</v>
      </c>
      <c r="T1022" s="51">
        <v>34049.43</v>
      </c>
    </row>
    <row r="1023" spans="2:20" s="11" customFormat="1" ht="228" customHeight="1" x14ac:dyDescent="0.2">
      <c r="B1023" s="381"/>
      <c r="C1023" s="382"/>
      <c r="D1023" s="388"/>
      <c r="E1023" s="96" t="s">
        <v>1399</v>
      </c>
      <c r="F1023" s="344" t="s">
        <v>1212</v>
      </c>
      <c r="G1023" s="35" t="s">
        <v>1041</v>
      </c>
      <c r="H1023" s="72" t="s">
        <v>2536</v>
      </c>
      <c r="I1023" s="344" t="s">
        <v>1503</v>
      </c>
      <c r="J1023" s="344" t="s">
        <v>331</v>
      </c>
      <c r="K1023" s="321" t="s">
        <v>1240</v>
      </c>
      <c r="L1023" s="72" t="s">
        <v>1500</v>
      </c>
      <c r="M1023" s="344" t="s">
        <v>13</v>
      </c>
      <c r="N1023" s="203">
        <v>43166</v>
      </c>
      <c r="O1023" s="203">
        <v>42948</v>
      </c>
      <c r="P1023" s="203">
        <v>43496</v>
      </c>
      <c r="Q1023" s="80">
        <v>15497.45</v>
      </c>
      <c r="R1023" s="34">
        <v>0.4</v>
      </c>
      <c r="S1023" s="31" t="s">
        <v>228</v>
      </c>
      <c r="T1023" s="67">
        <v>6198.98</v>
      </c>
    </row>
    <row r="1024" spans="2:20" s="11" customFormat="1" ht="228" customHeight="1" x14ac:dyDescent="0.2">
      <c r="B1024" s="381"/>
      <c r="C1024" s="382"/>
      <c r="D1024" s="388"/>
      <c r="E1024" s="97" t="s">
        <v>1399</v>
      </c>
      <c r="F1024" s="343" t="s">
        <v>1212</v>
      </c>
      <c r="G1024" s="55" t="s">
        <v>1051</v>
      </c>
      <c r="H1024" s="47" t="s">
        <v>1504</v>
      </c>
      <c r="I1024" s="343" t="s">
        <v>1505</v>
      </c>
      <c r="J1024" s="343" t="s">
        <v>331</v>
      </c>
      <c r="K1024" s="126" t="s">
        <v>1240</v>
      </c>
      <c r="L1024" s="47" t="s">
        <v>1506</v>
      </c>
      <c r="M1024" s="344" t="s">
        <v>22</v>
      </c>
      <c r="N1024" s="203">
        <v>43187</v>
      </c>
      <c r="O1024" s="203">
        <v>42993</v>
      </c>
      <c r="P1024" s="203">
        <v>43723</v>
      </c>
      <c r="Q1024" s="82">
        <v>79640</v>
      </c>
      <c r="R1024" s="48">
        <v>0.5</v>
      </c>
      <c r="S1024" s="46" t="s">
        <v>228</v>
      </c>
      <c r="T1024" s="46">
        <v>39820</v>
      </c>
    </row>
    <row r="1025" spans="2:20" s="11" customFormat="1" ht="228" customHeight="1" x14ac:dyDescent="0.2">
      <c r="B1025" s="381"/>
      <c r="C1025" s="382"/>
      <c r="D1025" s="388"/>
      <c r="E1025" s="97" t="s">
        <v>1399</v>
      </c>
      <c r="F1025" s="343" t="s">
        <v>1212</v>
      </c>
      <c r="G1025" s="55" t="s">
        <v>1929</v>
      </c>
      <c r="H1025" s="47" t="s">
        <v>2537</v>
      </c>
      <c r="I1025" s="343" t="s">
        <v>1691</v>
      </c>
      <c r="J1025" s="343" t="s">
        <v>331</v>
      </c>
      <c r="K1025" s="126" t="s">
        <v>1240</v>
      </c>
      <c r="L1025" s="47" t="s">
        <v>3954</v>
      </c>
      <c r="M1025" s="344" t="s">
        <v>22</v>
      </c>
      <c r="N1025" s="203">
        <v>43256</v>
      </c>
      <c r="O1025" s="203">
        <v>43070</v>
      </c>
      <c r="P1025" s="203">
        <v>43616</v>
      </c>
      <c r="Q1025" s="82">
        <v>94605.06</v>
      </c>
      <c r="R1025" s="48">
        <v>0.4</v>
      </c>
      <c r="S1025" s="46" t="s">
        <v>228</v>
      </c>
      <c r="T1025" s="46">
        <v>37842.019999999997</v>
      </c>
    </row>
    <row r="1026" spans="2:20" s="11" customFormat="1" ht="228" customHeight="1" x14ac:dyDescent="0.2">
      <c r="B1026" s="381"/>
      <c r="C1026" s="382"/>
      <c r="D1026" s="388"/>
      <c r="E1026" s="97" t="s">
        <v>1399</v>
      </c>
      <c r="F1026" s="343" t="s">
        <v>1212</v>
      </c>
      <c r="G1026" s="55" t="s">
        <v>1930</v>
      </c>
      <c r="H1026" s="47" t="s">
        <v>1692</v>
      </c>
      <c r="I1026" s="343" t="s">
        <v>1693</v>
      </c>
      <c r="J1026" s="343" t="s">
        <v>331</v>
      </c>
      <c r="K1026" s="126" t="s">
        <v>1240</v>
      </c>
      <c r="L1026" s="47" t="s">
        <v>1604</v>
      </c>
      <c r="M1026" s="344" t="s">
        <v>22</v>
      </c>
      <c r="N1026" s="203">
        <v>43256</v>
      </c>
      <c r="O1026" s="203">
        <v>43081</v>
      </c>
      <c r="P1026" s="203">
        <v>43810</v>
      </c>
      <c r="Q1026" s="82">
        <v>79591.899999999994</v>
      </c>
      <c r="R1026" s="48">
        <v>0.4</v>
      </c>
      <c r="S1026" s="46" t="s">
        <v>228</v>
      </c>
      <c r="T1026" s="46">
        <v>31836.76</v>
      </c>
    </row>
    <row r="1027" spans="2:20" s="11" customFormat="1" ht="228" customHeight="1" x14ac:dyDescent="0.2">
      <c r="B1027" s="381"/>
      <c r="C1027" s="382"/>
      <c r="D1027" s="388"/>
      <c r="E1027" s="97" t="s">
        <v>1399</v>
      </c>
      <c r="F1027" s="343" t="s">
        <v>1212</v>
      </c>
      <c r="G1027" s="55" t="s">
        <v>1931</v>
      </c>
      <c r="H1027" s="47" t="s">
        <v>1615</v>
      </c>
      <c r="I1027" s="343" t="s">
        <v>1616</v>
      </c>
      <c r="J1027" s="343" t="s">
        <v>331</v>
      </c>
      <c r="K1027" s="126" t="s">
        <v>1240</v>
      </c>
      <c r="L1027" s="47" t="s">
        <v>1606</v>
      </c>
      <c r="M1027" s="344" t="s">
        <v>13</v>
      </c>
      <c r="N1027" s="203">
        <v>43256</v>
      </c>
      <c r="O1027" s="203">
        <v>43221</v>
      </c>
      <c r="P1027" s="203">
        <v>43769</v>
      </c>
      <c r="Q1027" s="82">
        <v>12849.59</v>
      </c>
      <c r="R1027" s="48">
        <v>0.4</v>
      </c>
      <c r="S1027" s="46" t="s">
        <v>228</v>
      </c>
      <c r="T1027" s="46">
        <v>5139.84</v>
      </c>
    </row>
    <row r="1028" spans="2:20" s="11" customFormat="1" ht="228" customHeight="1" x14ac:dyDescent="0.2">
      <c r="B1028" s="381"/>
      <c r="C1028" s="382"/>
      <c r="D1028" s="388"/>
      <c r="E1028" s="344" t="s">
        <v>1399</v>
      </c>
      <c r="F1028" s="344" t="s">
        <v>1212</v>
      </c>
      <c r="G1028" s="35" t="s">
        <v>1932</v>
      </c>
      <c r="H1028" s="72" t="s">
        <v>1694</v>
      </c>
      <c r="I1028" s="344" t="s">
        <v>1695</v>
      </c>
      <c r="J1028" s="344" t="s">
        <v>331</v>
      </c>
      <c r="K1028" s="321" t="s">
        <v>1240</v>
      </c>
      <c r="L1028" s="72" t="s">
        <v>1608</v>
      </c>
      <c r="M1028" s="344" t="s">
        <v>13</v>
      </c>
      <c r="N1028" s="203">
        <v>43256</v>
      </c>
      <c r="O1028" s="203">
        <v>43488</v>
      </c>
      <c r="P1028" s="203">
        <v>44218</v>
      </c>
      <c r="Q1028" s="80">
        <v>99948.63</v>
      </c>
      <c r="R1028" s="34">
        <v>0.5</v>
      </c>
      <c r="S1028" s="31" t="s">
        <v>228</v>
      </c>
      <c r="T1028" s="31">
        <v>49974.32</v>
      </c>
    </row>
    <row r="1029" spans="2:20" s="11" customFormat="1" ht="228" customHeight="1" x14ac:dyDescent="0.2">
      <c r="B1029" s="381"/>
      <c r="C1029" s="382"/>
      <c r="D1029" s="388"/>
      <c r="E1029" s="344" t="s">
        <v>1399</v>
      </c>
      <c r="F1029" s="344" t="s">
        <v>1212</v>
      </c>
      <c r="G1029" s="35" t="s">
        <v>1916</v>
      </c>
      <c r="H1029" s="72" t="s">
        <v>3956</v>
      </c>
      <c r="I1029" s="344" t="s">
        <v>1696</v>
      </c>
      <c r="J1029" s="344" t="s">
        <v>331</v>
      </c>
      <c r="K1029" s="321" t="s">
        <v>1240</v>
      </c>
      <c r="L1029" s="72" t="s">
        <v>3955</v>
      </c>
      <c r="M1029" s="344" t="s">
        <v>29</v>
      </c>
      <c r="N1029" s="203">
        <v>43256</v>
      </c>
      <c r="O1029" s="203">
        <v>43101</v>
      </c>
      <c r="P1029" s="203">
        <v>43646</v>
      </c>
      <c r="Q1029" s="80">
        <v>99930</v>
      </c>
      <c r="R1029" s="34">
        <v>0.4</v>
      </c>
      <c r="S1029" s="31" t="s">
        <v>228</v>
      </c>
      <c r="T1029" s="31">
        <v>39972</v>
      </c>
    </row>
    <row r="1030" spans="2:20" s="11" customFormat="1" ht="228" customHeight="1" x14ac:dyDescent="0.2">
      <c r="B1030" s="381"/>
      <c r="C1030" s="382"/>
      <c r="D1030" s="388"/>
      <c r="E1030" s="344" t="s">
        <v>1399</v>
      </c>
      <c r="F1030" s="344" t="s">
        <v>1212</v>
      </c>
      <c r="G1030" s="35" t="s">
        <v>1933</v>
      </c>
      <c r="H1030" s="72" t="s">
        <v>1697</v>
      </c>
      <c r="I1030" s="344" t="s">
        <v>1698</v>
      </c>
      <c r="J1030" s="344" t="s">
        <v>331</v>
      </c>
      <c r="K1030" s="321" t="s">
        <v>1240</v>
      </c>
      <c r="L1030" s="72" t="s">
        <v>1610</v>
      </c>
      <c r="M1030" s="344" t="s">
        <v>13</v>
      </c>
      <c r="N1030" s="203">
        <v>43256</v>
      </c>
      <c r="O1030" s="203">
        <v>43178</v>
      </c>
      <c r="P1030" s="203">
        <v>43726</v>
      </c>
      <c r="Q1030" s="80">
        <v>99908.66</v>
      </c>
      <c r="R1030" s="34">
        <v>0.4</v>
      </c>
      <c r="S1030" s="31" t="s">
        <v>228</v>
      </c>
      <c r="T1030" s="31">
        <v>39963.46</v>
      </c>
    </row>
    <row r="1031" spans="2:20" s="11" customFormat="1" ht="228" customHeight="1" x14ac:dyDescent="0.2">
      <c r="B1031" s="381"/>
      <c r="C1031" s="382"/>
      <c r="D1031" s="388"/>
      <c r="E1031" s="343" t="s">
        <v>1399</v>
      </c>
      <c r="F1031" s="343" t="s">
        <v>1212</v>
      </c>
      <c r="G1031" s="55" t="s">
        <v>1934</v>
      </c>
      <c r="H1031" s="47" t="s">
        <v>3957</v>
      </c>
      <c r="I1031" s="343" t="s">
        <v>1699</v>
      </c>
      <c r="J1031" s="343" t="s">
        <v>331</v>
      </c>
      <c r="K1031" s="126" t="s">
        <v>1240</v>
      </c>
      <c r="L1031" s="47" t="s">
        <v>1612</v>
      </c>
      <c r="M1031" s="344" t="s">
        <v>13</v>
      </c>
      <c r="N1031" s="203">
        <v>43256</v>
      </c>
      <c r="O1031" s="203">
        <v>43301</v>
      </c>
      <c r="P1031" s="203">
        <v>44031</v>
      </c>
      <c r="Q1031" s="82">
        <v>99196.88</v>
      </c>
      <c r="R1031" s="48">
        <v>0.5</v>
      </c>
      <c r="S1031" s="46" t="s">
        <v>228</v>
      </c>
      <c r="T1031" s="46">
        <v>49598.44</v>
      </c>
    </row>
    <row r="1032" spans="2:20" s="11" customFormat="1" ht="228" customHeight="1" x14ac:dyDescent="0.2">
      <c r="B1032" s="381"/>
      <c r="C1032" s="382"/>
      <c r="D1032" s="388"/>
      <c r="E1032" s="343" t="s">
        <v>1399</v>
      </c>
      <c r="F1032" s="343" t="s">
        <v>1212</v>
      </c>
      <c r="G1032" s="55" t="s">
        <v>1940</v>
      </c>
      <c r="H1032" s="47" t="s">
        <v>1700</v>
      </c>
      <c r="I1032" s="343" t="s">
        <v>1701</v>
      </c>
      <c r="J1032" s="343" t="s">
        <v>331</v>
      </c>
      <c r="K1032" s="126" t="s">
        <v>1240</v>
      </c>
      <c r="L1032" s="47" t="s">
        <v>1614</v>
      </c>
      <c r="M1032" s="344" t="s">
        <v>13</v>
      </c>
      <c r="N1032" s="203">
        <v>43256</v>
      </c>
      <c r="O1032" s="203">
        <v>43252</v>
      </c>
      <c r="P1032" s="203">
        <v>43799</v>
      </c>
      <c r="Q1032" s="82">
        <v>71171.75</v>
      </c>
      <c r="R1032" s="48">
        <v>0.4</v>
      </c>
      <c r="S1032" s="46" t="s">
        <v>228</v>
      </c>
      <c r="T1032" s="46">
        <v>28468.7</v>
      </c>
    </row>
    <row r="1033" spans="2:20" s="11" customFormat="1" ht="228" customHeight="1" x14ac:dyDescent="0.2">
      <c r="B1033" s="381"/>
      <c r="C1033" s="382"/>
      <c r="D1033" s="388"/>
      <c r="E1033" s="344" t="s">
        <v>1399</v>
      </c>
      <c r="F1033" s="344" t="s">
        <v>2269</v>
      </c>
      <c r="G1033" s="35" t="s">
        <v>2270</v>
      </c>
      <c r="H1033" s="72" t="s">
        <v>2281</v>
      </c>
      <c r="I1033" s="344" t="s">
        <v>2282</v>
      </c>
      <c r="J1033" s="344" t="s">
        <v>331</v>
      </c>
      <c r="K1033" s="321" t="s">
        <v>1240</v>
      </c>
      <c r="L1033" s="72" t="s">
        <v>3280</v>
      </c>
      <c r="M1033" s="344" t="s">
        <v>13</v>
      </c>
      <c r="N1033" s="203">
        <v>43563</v>
      </c>
      <c r="O1033" s="203">
        <v>43930</v>
      </c>
      <c r="P1033" s="203">
        <v>44477</v>
      </c>
      <c r="Q1033" s="31">
        <v>33011.69</v>
      </c>
      <c r="R1033" s="34">
        <v>0.5</v>
      </c>
      <c r="S1033" s="31" t="s">
        <v>228</v>
      </c>
      <c r="T1033" s="31">
        <v>16505.84</v>
      </c>
    </row>
    <row r="1034" spans="2:20" s="11" customFormat="1" ht="228" customHeight="1" x14ac:dyDescent="0.2">
      <c r="B1034" s="381"/>
      <c r="C1034" s="382"/>
      <c r="D1034" s="388"/>
      <c r="E1034" s="344" t="s">
        <v>1399</v>
      </c>
      <c r="F1034" s="344" t="s">
        <v>2269</v>
      </c>
      <c r="G1034" s="35" t="s">
        <v>2356</v>
      </c>
      <c r="H1034" s="72" t="s">
        <v>2363</v>
      </c>
      <c r="I1034" s="344" t="s">
        <v>2364</v>
      </c>
      <c r="J1034" s="344" t="s">
        <v>331</v>
      </c>
      <c r="K1034" s="321" t="s">
        <v>1240</v>
      </c>
      <c r="L1034" s="72" t="s">
        <v>2360</v>
      </c>
      <c r="M1034" s="344" t="s">
        <v>13</v>
      </c>
      <c r="N1034" s="203">
        <v>43599</v>
      </c>
      <c r="O1034" s="203">
        <v>43388</v>
      </c>
      <c r="P1034" s="203">
        <v>44104</v>
      </c>
      <c r="Q1034" s="31">
        <v>56893.8</v>
      </c>
      <c r="R1034" s="34">
        <v>0.5</v>
      </c>
      <c r="S1034" s="31" t="s">
        <v>228</v>
      </c>
      <c r="T1034" s="31">
        <v>28446.9</v>
      </c>
    </row>
    <row r="1035" spans="2:20" s="11" customFormat="1" ht="228" customHeight="1" x14ac:dyDescent="0.2">
      <c r="B1035" s="381"/>
      <c r="C1035" s="382"/>
      <c r="D1035" s="388"/>
      <c r="E1035" s="344" t="s">
        <v>1399</v>
      </c>
      <c r="F1035" s="344" t="s">
        <v>2269</v>
      </c>
      <c r="G1035" s="35" t="s">
        <v>2371</v>
      </c>
      <c r="H1035" s="72" t="s">
        <v>3292</v>
      </c>
      <c r="I1035" s="344" t="s">
        <v>2365</v>
      </c>
      <c r="J1035" s="344" t="s">
        <v>331</v>
      </c>
      <c r="K1035" s="321" t="s">
        <v>1240</v>
      </c>
      <c r="L1035" s="72" t="s">
        <v>3958</v>
      </c>
      <c r="M1035" s="344" t="s">
        <v>13</v>
      </c>
      <c r="N1035" s="203">
        <v>43591</v>
      </c>
      <c r="O1035" s="203">
        <v>43374</v>
      </c>
      <c r="P1035" s="203">
        <v>44105</v>
      </c>
      <c r="Q1035" s="31">
        <v>56771.62</v>
      </c>
      <c r="R1035" s="34">
        <v>0.4</v>
      </c>
      <c r="S1035" s="31" t="s">
        <v>228</v>
      </c>
      <c r="T1035" s="31">
        <v>22708.65</v>
      </c>
    </row>
    <row r="1036" spans="2:20" s="11" customFormat="1" ht="228" customHeight="1" x14ac:dyDescent="0.2">
      <c r="B1036" s="381"/>
      <c r="C1036" s="382"/>
      <c r="D1036" s="388"/>
      <c r="E1036" s="344" t="s">
        <v>1399</v>
      </c>
      <c r="F1036" s="344" t="s">
        <v>2269</v>
      </c>
      <c r="G1036" s="35" t="s">
        <v>2271</v>
      </c>
      <c r="H1036" s="72" t="s">
        <v>2283</v>
      </c>
      <c r="I1036" s="344" t="s">
        <v>2284</v>
      </c>
      <c r="J1036" s="344" t="s">
        <v>331</v>
      </c>
      <c r="K1036" s="321" t="s">
        <v>1240</v>
      </c>
      <c r="L1036" s="72" t="s">
        <v>3281</v>
      </c>
      <c r="M1036" s="344" t="s">
        <v>13</v>
      </c>
      <c r="N1036" s="203">
        <v>43565</v>
      </c>
      <c r="O1036" s="203">
        <v>43609</v>
      </c>
      <c r="P1036" s="203">
        <v>44347</v>
      </c>
      <c r="Q1036" s="31">
        <v>31100</v>
      </c>
      <c r="R1036" s="34">
        <v>0.4</v>
      </c>
      <c r="S1036" s="31" t="s">
        <v>228</v>
      </c>
      <c r="T1036" s="31">
        <v>12440</v>
      </c>
    </row>
    <row r="1037" spans="2:20" s="11" customFormat="1" ht="228" customHeight="1" x14ac:dyDescent="0.2">
      <c r="B1037" s="381"/>
      <c r="C1037" s="382"/>
      <c r="D1037" s="388"/>
      <c r="E1037" s="344" t="s">
        <v>1399</v>
      </c>
      <c r="F1037" s="344" t="s">
        <v>2269</v>
      </c>
      <c r="G1037" s="35" t="s">
        <v>2272</v>
      </c>
      <c r="H1037" s="72" t="s">
        <v>2285</v>
      </c>
      <c r="I1037" s="344" t="s">
        <v>2286</v>
      </c>
      <c r="J1037" s="344" t="s">
        <v>331</v>
      </c>
      <c r="K1037" s="321" t="s">
        <v>1240</v>
      </c>
      <c r="L1037" s="72" t="s">
        <v>3282</v>
      </c>
      <c r="M1037" s="344" t="s">
        <v>13</v>
      </c>
      <c r="N1037" s="203">
        <v>43563</v>
      </c>
      <c r="O1037" s="203">
        <v>43647</v>
      </c>
      <c r="P1037" s="203">
        <v>44197</v>
      </c>
      <c r="Q1037" s="31">
        <v>99936</v>
      </c>
      <c r="R1037" s="34">
        <v>0.4</v>
      </c>
      <c r="S1037" s="31" t="s">
        <v>228</v>
      </c>
      <c r="T1037" s="31">
        <v>39974.400000000001</v>
      </c>
    </row>
    <row r="1038" spans="2:20" s="11" customFormat="1" ht="228" customHeight="1" x14ac:dyDescent="0.2">
      <c r="B1038" s="381"/>
      <c r="C1038" s="382"/>
      <c r="D1038" s="388"/>
      <c r="E1038" s="344" t="s">
        <v>1399</v>
      </c>
      <c r="F1038" s="344" t="s">
        <v>2269</v>
      </c>
      <c r="G1038" s="35" t="s">
        <v>2273</v>
      </c>
      <c r="H1038" s="72" t="s">
        <v>2287</v>
      </c>
      <c r="I1038" s="344" t="s">
        <v>2288</v>
      </c>
      <c r="J1038" s="344" t="s">
        <v>331</v>
      </c>
      <c r="K1038" s="321" t="s">
        <v>1240</v>
      </c>
      <c r="L1038" s="72" t="s">
        <v>2278</v>
      </c>
      <c r="M1038" s="344" t="s">
        <v>1</v>
      </c>
      <c r="N1038" s="203">
        <v>43558</v>
      </c>
      <c r="O1038" s="203">
        <v>43586</v>
      </c>
      <c r="P1038" s="203">
        <v>43982</v>
      </c>
      <c r="Q1038" s="31">
        <v>61907.8</v>
      </c>
      <c r="R1038" s="34">
        <v>0.4</v>
      </c>
      <c r="S1038" s="31" t="s">
        <v>228</v>
      </c>
      <c r="T1038" s="31">
        <v>24763.119999999999</v>
      </c>
    </row>
    <row r="1039" spans="2:20" s="11" customFormat="1" ht="228" customHeight="1" x14ac:dyDescent="0.2">
      <c r="B1039" s="381"/>
      <c r="C1039" s="382"/>
      <c r="D1039" s="388"/>
      <c r="E1039" s="343" t="s">
        <v>1399</v>
      </c>
      <c r="F1039" s="343" t="s">
        <v>2269</v>
      </c>
      <c r="G1039" s="55" t="s">
        <v>2274</v>
      </c>
      <c r="H1039" s="47" t="s">
        <v>2289</v>
      </c>
      <c r="I1039" s="343" t="s">
        <v>2290</v>
      </c>
      <c r="J1039" s="343" t="s">
        <v>331</v>
      </c>
      <c r="K1039" s="126" t="s">
        <v>1240</v>
      </c>
      <c r="L1039" s="47" t="s">
        <v>3959</v>
      </c>
      <c r="M1039" s="343" t="s">
        <v>13</v>
      </c>
      <c r="N1039" s="204">
        <v>43559</v>
      </c>
      <c r="O1039" s="204">
        <v>43465</v>
      </c>
      <c r="P1039" s="204">
        <v>44195</v>
      </c>
      <c r="Q1039" s="46">
        <v>72628.95</v>
      </c>
      <c r="R1039" s="48">
        <v>0.4</v>
      </c>
      <c r="S1039" s="46" t="s">
        <v>228</v>
      </c>
      <c r="T1039" s="46">
        <v>29051.58</v>
      </c>
    </row>
    <row r="1040" spans="2:20" s="11" customFormat="1" ht="228" customHeight="1" x14ac:dyDescent="0.2">
      <c r="B1040" s="381"/>
      <c r="C1040" s="382"/>
      <c r="D1040" s="388"/>
      <c r="E1040" s="344" t="s">
        <v>5369</v>
      </c>
      <c r="F1040" s="344" t="s">
        <v>5370</v>
      </c>
      <c r="G1040" s="35" t="s">
        <v>5268</v>
      </c>
      <c r="H1040" s="72" t="s">
        <v>5430</v>
      </c>
      <c r="I1040" s="344" t="s">
        <v>5397</v>
      </c>
      <c r="J1040" s="344" t="s">
        <v>331</v>
      </c>
      <c r="K1040" s="321" t="s">
        <v>1240</v>
      </c>
      <c r="L1040" s="72" t="s">
        <v>5436</v>
      </c>
      <c r="M1040" s="344" t="s">
        <v>15</v>
      </c>
      <c r="N1040" s="203">
        <v>44396</v>
      </c>
      <c r="O1040" s="203">
        <v>44287</v>
      </c>
      <c r="P1040" s="203">
        <v>44651</v>
      </c>
      <c r="Q1040" s="31">
        <v>229187.78</v>
      </c>
      <c r="R1040" s="34">
        <v>0.4</v>
      </c>
      <c r="S1040" s="31" t="s">
        <v>228</v>
      </c>
      <c r="T1040" s="31">
        <v>91675.11</v>
      </c>
    </row>
    <row r="1041" spans="2:20" s="11" customFormat="1" ht="228" customHeight="1" x14ac:dyDescent="0.2">
      <c r="B1041" s="381"/>
      <c r="C1041" s="382"/>
      <c r="D1041" s="388"/>
      <c r="E1041" s="344" t="s">
        <v>5369</v>
      </c>
      <c r="F1041" s="344" t="s">
        <v>5370</v>
      </c>
      <c r="G1041" s="35" t="s">
        <v>5425</v>
      </c>
      <c r="H1041" s="72" t="s">
        <v>5431</v>
      </c>
      <c r="I1041" s="344" t="s">
        <v>5398</v>
      </c>
      <c r="J1041" s="344" t="s">
        <v>331</v>
      </c>
      <c r="K1041" s="321" t="s">
        <v>1240</v>
      </c>
      <c r="L1041" s="72" t="s">
        <v>5437</v>
      </c>
      <c r="M1041" s="344" t="s">
        <v>29</v>
      </c>
      <c r="N1041" s="203">
        <v>44396</v>
      </c>
      <c r="O1041" s="203">
        <v>44287</v>
      </c>
      <c r="P1041" s="203">
        <v>44651</v>
      </c>
      <c r="Q1041" s="31">
        <v>175353</v>
      </c>
      <c r="R1041" s="34">
        <v>0.4</v>
      </c>
      <c r="S1041" s="31" t="s">
        <v>228</v>
      </c>
      <c r="T1041" s="31">
        <v>70141.2</v>
      </c>
    </row>
    <row r="1042" spans="2:20" s="11" customFormat="1" ht="228" customHeight="1" x14ac:dyDescent="0.2">
      <c r="B1042" s="381"/>
      <c r="C1042" s="382"/>
      <c r="D1042" s="388"/>
      <c r="E1042" s="344" t="s">
        <v>5369</v>
      </c>
      <c r="F1042" s="344" t="s">
        <v>5370</v>
      </c>
      <c r="G1042" s="35" t="s">
        <v>5426</v>
      </c>
      <c r="H1042" s="72" t="s">
        <v>5432</v>
      </c>
      <c r="I1042" s="344" t="s">
        <v>5399</v>
      </c>
      <c r="J1042" s="344" t="s">
        <v>331</v>
      </c>
      <c r="K1042" s="321" t="s">
        <v>1240</v>
      </c>
      <c r="L1042" s="72" t="s">
        <v>5438</v>
      </c>
      <c r="M1042" s="344" t="s">
        <v>10</v>
      </c>
      <c r="N1042" s="203">
        <v>44396</v>
      </c>
      <c r="O1042" s="203">
        <v>44287</v>
      </c>
      <c r="P1042" s="203">
        <v>44651</v>
      </c>
      <c r="Q1042" s="31">
        <v>234614.41</v>
      </c>
      <c r="R1042" s="34">
        <v>0.4</v>
      </c>
      <c r="S1042" s="31" t="s">
        <v>228</v>
      </c>
      <c r="T1042" s="31">
        <v>93845.77</v>
      </c>
    </row>
    <row r="1043" spans="2:20" s="11" customFormat="1" ht="186" customHeight="1" x14ac:dyDescent="0.2">
      <c r="B1043" s="381"/>
      <c r="C1043" s="382"/>
      <c r="D1043" s="388"/>
      <c r="E1043" s="344" t="s">
        <v>5369</v>
      </c>
      <c r="F1043" s="344" t="s">
        <v>5370</v>
      </c>
      <c r="G1043" s="35" t="s">
        <v>5427</v>
      </c>
      <c r="H1043" s="72" t="s">
        <v>5433</v>
      </c>
      <c r="I1043" s="344" t="s">
        <v>5400</v>
      </c>
      <c r="J1043" s="344" t="s">
        <v>331</v>
      </c>
      <c r="K1043" s="321" t="s">
        <v>1240</v>
      </c>
      <c r="L1043" s="72" t="s">
        <v>5439</v>
      </c>
      <c r="M1043" s="344" t="s">
        <v>27</v>
      </c>
      <c r="N1043" s="203">
        <v>44396</v>
      </c>
      <c r="O1043" s="203">
        <v>44287</v>
      </c>
      <c r="P1043" s="203">
        <v>44651</v>
      </c>
      <c r="Q1043" s="31">
        <v>234840.92</v>
      </c>
      <c r="R1043" s="34">
        <v>0.4</v>
      </c>
      <c r="S1043" s="31" t="s">
        <v>228</v>
      </c>
      <c r="T1043" s="31">
        <v>117420.46</v>
      </c>
    </row>
    <row r="1044" spans="2:20" s="11" customFormat="1" ht="228" customHeight="1" x14ac:dyDescent="0.2">
      <c r="B1044" s="381"/>
      <c r="C1044" s="382"/>
      <c r="D1044" s="388"/>
      <c r="E1044" s="344" t="s">
        <v>5369</v>
      </c>
      <c r="F1044" s="344" t="s">
        <v>5370</v>
      </c>
      <c r="G1044" s="35" t="s">
        <v>5428</v>
      </c>
      <c r="H1044" s="72" t="s">
        <v>5434</v>
      </c>
      <c r="I1044" s="344" t="s">
        <v>5401</v>
      </c>
      <c r="J1044" s="344" t="s">
        <v>331</v>
      </c>
      <c r="K1044" s="321" t="s">
        <v>1240</v>
      </c>
      <c r="L1044" s="72" t="s">
        <v>5440</v>
      </c>
      <c r="M1044" s="344" t="s">
        <v>22</v>
      </c>
      <c r="N1044" s="203">
        <v>44396</v>
      </c>
      <c r="O1044" s="203">
        <v>44378</v>
      </c>
      <c r="P1044" s="203">
        <v>44742</v>
      </c>
      <c r="Q1044" s="31">
        <v>209646.8</v>
      </c>
      <c r="R1044" s="34">
        <v>0.4</v>
      </c>
      <c r="S1044" s="31" t="s">
        <v>228</v>
      </c>
      <c r="T1044" s="31">
        <v>104823.4</v>
      </c>
    </row>
    <row r="1045" spans="2:20" s="11" customFormat="1" ht="228" customHeight="1" x14ac:dyDescent="0.2">
      <c r="B1045" s="381"/>
      <c r="C1045" s="382"/>
      <c r="D1045" s="388"/>
      <c r="E1045" s="344" t="s">
        <v>5369</v>
      </c>
      <c r="F1045" s="344" t="s">
        <v>5370</v>
      </c>
      <c r="G1045" s="35" t="s">
        <v>5429</v>
      </c>
      <c r="H1045" s="72" t="s">
        <v>5435</v>
      </c>
      <c r="I1045" s="344" t="s">
        <v>5402</v>
      </c>
      <c r="J1045" s="344" t="s">
        <v>331</v>
      </c>
      <c r="K1045" s="321" t="s">
        <v>1240</v>
      </c>
      <c r="L1045" s="72" t="s">
        <v>5441</v>
      </c>
      <c r="M1045" s="344" t="s">
        <v>29</v>
      </c>
      <c r="N1045" s="203">
        <v>44396</v>
      </c>
      <c r="O1045" s="203">
        <v>44228</v>
      </c>
      <c r="P1045" s="203">
        <v>44561</v>
      </c>
      <c r="Q1045" s="31">
        <v>84527.76</v>
      </c>
      <c r="R1045" s="34">
        <v>0.4</v>
      </c>
      <c r="S1045" s="31" t="s">
        <v>228</v>
      </c>
      <c r="T1045" s="31">
        <v>33811.1</v>
      </c>
    </row>
    <row r="1046" spans="2:20" s="11" customFormat="1" ht="228" customHeight="1" x14ac:dyDescent="0.2">
      <c r="B1046" s="381"/>
      <c r="C1046" s="382"/>
      <c r="D1046" s="388"/>
      <c r="E1046" s="344" t="s">
        <v>5369</v>
      </c>
      <c r="F1046" s="344" t="s">
        <v>5370</v>
      </c>
      <c r="G1046" s="35" t="s">
        <v>5442</v>
      </c>
      <c r="H1046" s="72" t="s">
        <v>5464</v>
      </c>
      <c r="I1046" s="344" t="s">
        <v>5403</v>
      </c>
      <c r="J1046" s="344" t="s">
        <v>331</v>
      </c>
      <c r="K1046" s="321" t="s">
        <v>1240</v>
      </c>
      <c r="L1046" s="72" t="s">
        <v>5486</v>
      </c>
      <c r="M1046" s="344" t="s">
        <v>1</v>
      </c>
      <c r="N1046" s="203">
        <v>44396</v>
      </c>
      <c r="O1046" s="203">
        <v>44228</v>
      </c>
      <c r="P1046" s="203">
        <v>44592</v>
      </c>
      <c r="Q1046" s="31">
        <v>91957.2</v>
      </c>
      <c r="R1046" s="34">
        <v>0.4</v>
      </c>
      <c r="S1046" s="31" t="s">
        <v>228</v>
      </c>
      <c r="T1046" s="31">
        <v>36782.879999999997</v>
      </c>
    </row>
    <row r="1047" spans="2:20" s="11" customFormat="1" ht="228" customHeight="1" x14ac:dyDescent="0.2">
      <c r="B1047" s="381"/>
      <c r="C1047" s="382"/>
      <c r="D1047" s="388"/>
      <c r="E1047" s="344" t="s">
        <v>5369</v>
      </c>
      <c r="F1047" s="344" t="s">
        <v>5370</v>
      </c>
      <c r="G1047" s="35" t="s">
        <v>5595</v>
      </c>
      <c r="H1047" s="72" t="s">
        <v>5596</v>
      </c>
      <c r="I1047" s="344" t="s">
        <v>5594</v>
      </c>
      <c r="J1047" s="344" t="s">
        <v>331</v>
      </c>
      <c r="K1047" s="321" t="s">
        <v>1240</v>
      </c>
      <c r="L1047" s="72" t="s">
        <v>5597</v>
      </c>
      <c r="M1047" s="344" t="s">
        <v>22</v>
      </c>
      <c r="N1047" s="203">
        <v>44396</v>
      </c>
      <c r="O1047" s="203">
        <v>44348</v>
      </c>
      <c r="P1047" s="203">
        <v>44712</v>
      </c>
      <c r="Q1047" s="31">
        <v>206370</v>
      </c>
      <c r="R1047" s="34">
        <v>0.4</v>
      </c>
      <c r="S1047" s="31" t="s">
        <v>228</v>
      </c>
      <c r="T1047" s="31">
        <v>82548</v>
      </c>
    </row>
    <row r="1048" spans="2:20" s="11" customFormat="1" ht="228" customHeight="1" x14ac:dyDescent="0.2">
      <c r="B1048" s="381"/>
      <c r="C1048" s="382"/>
      <c r="D1048" s="388"/>
      <c r="E1048" s="344" t="s">
        <v>5369</v>
      </c>
      <c r="F1048" s="344" t="s">
        <v>5370</v>
      </c>
      <c r="G1048" s="35" t="s">
        <v>5443</v>
      </c>
      <c r="H1048" s="72" t="s">
        <v>5465</v>
      </c>
      <c r="I1048" s="344" t="s">
        <v>5404</v>
      </c>
      <c r="J1048" s="344" t="s">
        <v>331</v>
      </c>
      <c r="K1048" s="321" t="s">
        <v>1240</v>
      </c>
      <c r="L1048" s="72" t="s">
        <v>5487</v>
      </c>
      <c r="M1048" s="344" t="s">
        <v>7</v>
      </c>
      <c r="N1048" s="203">
        <v>44396</v>
      </c>
      <c r="O1048" s="203">
        <v>44256</v>
      </c>
      <c r="P1048" s="203">
        <v>44620</v>
      </c>
      <c r="Q1048" s="31">
        <v>226417</v>
      </c>
      <c r="R1048" s="34">
        <v>0.5</v>
      </c>
      <c r="S1048" s="31" t="s">
        <v>228</v>
      </c>
      <c r="T1048" s="31">
        <v>113208.5</v>
      </c>
    </row>
    <row r="1049" spans="2:20" s="11" customFormat="1" ht="228" customHeight="1" x14ac:dyDescent="0.2">
      <c r="B1049" s="381"/>
      <c r="C1049" s="382"/>
      <c r="D1049" s="388"/>
      <c r="E1049" s="344" t="s">
        <v>5369</v>
      </c>
      <c r="F1049" s="344" t="s">
        <v>5370</v>
      </c>
      <c r="G1049" s="35" t="s">
        <v>5444</v>
      </c>
      <c r="H1049" s="72" t="s">
        <v>5466</v>
      </c>
      <c r="I1049" s="344" t="s">
        <v>5405</v>
      </c>
      <c r="J1049" s="344" t="s">
        <v>331</v>
      </c>
      <c r="K1049" s="321" t="s">
        <v>1240</v>
      </c>
      <c r="L1049" s="72" t="s">
        <v>5488</v>
      </c>
      <c r="M1049" s="344" t="s">
        <v>55</v>
      </c>
      <c r="N1049" s="203">
        <v>44396</v>
      </c>
      <c r="O1049" s="203">
        <v>44348</v>
      </c>
      <c r="P1049" s="203">
        <v>44712</v>
      </c>
      <c r="Q1049" s="31">
        <v>231912.39</v>
      </c>
      <c r="R1049" s="34">
        <v>0.4</v>
      </c>
      <c r="S1049" s="31" t="s">
        <v>228</v>
      </c>
      <c r="T1049" s="31">
        <v>92764.96</v>
      </c>
    </row>
    <row r="1050" spans="2:20" s="11" customFormat="1" ht="228" customHeight="1" x14ac:dyDescent="0.2">
      <c r="B1050" s="381"/>
      <c r="C1050" s="382"/>
      <c r="D1050" s="388"/>
      <c r="E1050" s="344" t="s">
        <v>5369</v>
      </c>
      <c r="F1050" s="344" t="s">
        <v>5370</v>
      </c>
      <c r="G1050" s="35" t="s">
        <v>5445</v>
      </c>
      <c r="H1050" s="72" t="s">
        <v>5467</v>
      </c>
      <c r="I1050" s="344" t="s">
        <v>5406</v>
      </c>
      <c r="J1050" s="344" t="s">
        <v>331</v>
      </c>
      <c r="K1050" s="321" t="s">
        <v>1240</v>
      </c>
      <c r="L1050" s="72" t="s">
        <v>5489</v>
      </c>
      <c r="M1050" s="344" t="s">
        <v>22</v>
      </c>
      <c r="N1050" s="203">
        <v>44396</v>
      </c>
      <c r="O1050" s="203">
        <v>44326</v>
      </c>
      <c r="P1050" s="203">
        <v>44561</v>
      </c>
      <c r="Q1050" s="31">
        <v>92710</v>
      </c>
      <c r="R1050" s="34">
        <v>0.4</v>
      </c>
      <c r="S1050" s="31" t="s">
        <v>228</v>
      </c>
      <c r="T1050" s="31">
        <v>37084</v>
      </c>
    </row>
    <row r="1051" spans="2:20" s="11" customFormat="1" ht="228" customHeight="1" x14ac:dyDescent="0.2">
      <c r="B1051" s="381"/>
      <c r="C1051" s="382"/>
      <c r="D1051" s="388"/>
      <c r="E1051" s="344" t="s">
        <v>5369</v>
      </c>
      <c r="F1051" s="344" t="s">
        <v>5370</v>
      </c>
      <c r="G1051" s="35" t="s">
        <v>5446</v>
      </c>
      <c r="H1051" s="72" t="s">
        <v>5468</v>
      </c>
      <c r="I1051" s="344" t="s">
        <v>5407</v>
      </c>
      <c r="J1051" s="344" t="s">
        <v>331</v>
      </c>
      <c r="K1051" s="321" t="s">
        <v>1240</v>
      </c>
      <c r="L1051" s="72" t="s">
        <v>5490</v>
      </c>
      <c r="M1051" s="344" t="s">
        <v>29</v>
      </c>
      <c r="N1051" s="203">
        <v>44396</v>
      </c>
      <c r="O1051" s="203">
        <v>44256</v>
      </c>
      <c r="P1051" s="203">
        <v>44561</v>
      </c>
      <c r="Q1051" s="31">
        <v>208315.88</v>
      </c>
      <c r="R1051" s="34">
        <v>0.4</v>
      </c>
      <c r="S1051" s="31" t="s">
        <v>228</v>
      </c>
      <c r="T1051" s="31">
        <v>83326.350000000006</v>
      </c>
    </row>
    <row r="1052" spans="2:20" s="11" customFormat="1" ht="228" customHeight="1" x14ac:dyDescent="0.2">
      <c r="B1052" s="381"/>
      <c r="C1052" s="382"/>
      <c r="D1052" s="388"/>
      <c r="E1052" s="344" t="s">
        <v>5369</v>
      </c>
      <c r="F1052" s="344" t="s">
        <v>5370</v>
      </c>
      <c r="G1052" s="35" t="s">
        <v>5447</v>
      </c>
      <c r="H1052" s="72" t="s">
        <v>5469</v>
      </c>
      <c r="I1052" s="344" t="s">
        <v>5408</v>
      </c>
      <c r="J1052" s="344" t="s">
        <v>331</v>
      </c>
      <c r="K1052" s="321" t="s">
        <v>1240</v>
      </c>
      <c r="L1052" s="72" t="s">
        <v>5491</v>
      </c>
      <c r="M1052" s="344" t="s">
        <v>19</v>
      </c>
      <c r="N1052" s="203">
        <v>44396</v>
      </c>
      <c r="O1052" s="203">
        <v>44256</v>
      </c>
      <c r="P1052" s="203">
        <v>44561</v>
      </c>
      <c r="Q1052" s="31">
        <v>51835.5</v>
      </c>
      <c r="R1052" s="34">
        <v>0.4</v>
      </c>
      <c r="S1052" s="31" t="s">
        <v>228</v>
      </c>
      <c r="T1052" s="31">
        <v>20734.2</v>
      </c>
    </row>
    <row r="1053" spans="2:20" s="11" customFormat="1" ht="228" customHeight="1" x14ac:dyDescent="0.2">
      <c r="B1053" s="381"/>
      <c r="C1053" s="382"/>
      <c r="D1053" s="388"/>
      <c r="E1053" s="344" t="s">
        <v>5369</v>
      </c>
      <c r="F1053" s="344" t="s">
        <v>5370</v>
      </c>
      <c r="G1053" s="35" t="s">
        <v>5448</v>
      </c>
      <c r="H1053" s="72" t="s">
        <v>5470</v>
      </c>
      <c r="I1053" s="344" t="s">
        <v>5409</v>
      </c>
      <c r="J1053" s="344" t="s">
        <v>331</v>
      </c>
      <c r="K1053" s="321" t="s">
        <v>1240</v>
      </c>
      <c r="L1053" s="72" t="s">
        <v>5492</v>
      </c>
      <c r="M1053" s="344" t="s">
        <v>7</v>
      </c>
      <c r="N1053" s="203">
        <v>44396</v>
      </c>
      <c r="O1053" s="203">
        <v>44389</v>
      </c>
      <c r="P1053" s="203">
        <v>44650</v>
      </c>
      <c r="Q1053" s="31">
        <v>234172</v>
      </c>
      <c r="R1053" s="34">
        <v>0.4</v>
      </c>
      <c r="S1053" s="31" t="s">
        <v>228</v>
      </c>
      <c r="T1053" s="31">
        <v>93668.800000000003</v>
      </c>
    </row>
    <row r="1054" spans="2:20" s="11" customFormat="1" ht="228" customHeight="1" x14ac:dyDescent="0.2">
      <c r="B1054" s="381"/>
      <c r="C1054" s="382"/>
      <c r="D1054" s="388"/>
      <c r="E1054" s="344" t="s">
        <v>5369</v>
      </c>
      <c r="F1054" s="344" t="s">
        <v>5370</v>
      </c>
      <c r="G1054" s="35" t="s">
        <v>5449</v>
      </c>
      <c r="H1054" s="72" t="s">
        <v>5471</v>
      </c>
      <c r="I1054" s="344" t="s">
        <v>5410</v>
      </c>
      <c r="J1054" s="344" t="s">
        <v>331</v>
      </c>
      <c r="K1054" s="321" t="s">
        <v>1240</v>
      </c>
      <c r="L1054" s="72" t="s">
        <v>5493</v>
      </c>
      <c r="M1054" s="344" t="s">
        <v>179</v>
      </c>
      <c r="N1054" s="203">
        <v>44396</v>
      </c>
      <c r="O1054" s="203">
        <v>44256</v>
      </c>
      <c r="P1054" s="203">
        <v>44620</v>
      </c>
      <c r="Q1054" s="31">
        <v>45276.6</v>
      </c>
      <c r="R1054" s="34">
        <v>0.5</v>
      </c>
      <c r="S1054" s="31" t="s">
        <v>228</v>
      </c>
      <c r="T1054" s="31">
        <v>22638.3</v>
      </c>
    </row>
    <row r="1055" spans="2:20" s="11" customFormat="1" ht="228" customHeight="1" x14ac:dyDescent="0.2">
      <c r="B1055" s="381"/>
      <c r="C1055" s="382"/>
      <c r="D1055" s="388"/>
      <c r="E1055" s="344" t="s">
        <v>5369</v>
      </c>
      <c r="F1055" s="344" t="s">
        <v>5370</v>
      </c>
      <c r="G1055" s="35" t="s">
        <v>5450</v>
      </c>
      <c r="H1055" s="72" t="s">
        <v>5472</v>
      </c>
      <c r="I1055" s="344" t="s">
        <v>5411</v>
      </c>
      <c r="J1055" s="344" t="s">
        <v>331</v>
      </c>
      <c r="K1055" s="321" t="s">
        <v>1240</v>
      </c>
      <c r="L1055" s="72" t="s">
        <v>5494</v>
      </c>
      <c r="M1055" s="344" t="s">
        <v>27</v>
      </c>
      <c r="N1055" s="203">
        <v>44396</v>
      </c>
      <c r="O1055" s="203">
        <v>44317</v>
      </c>
      <c r="P1055" s="203">
        <v>44500</v>
      </c>
      <c r="Q1055" s="31">
        <v>63169</v>
      </c>
      <c r="R1055" s="34">
        <v>0.5</v>
      </c>
      <c r="S1055" s="31" t="s">
        <v>228</v>
      </c>
      <c r="T1055" s="31">
        <v>25267.599999999999</v>
      </c>
    </row>
    <row r="1056" spans="2:20" s="11" customFormat="1" ht="171.75" customHeight="1" x14ac:dyDescent="0.2">
      <c r="B1056" s="381"/>
      <c r="C1056" s="382"/>
      <c r="D1056" s="388"/>
      <c r="E1056" s="344" t="s">
        <v>5369</v>
      </c>
      <c r="F1056" s="344" t="s">
        <v>5370</v>
      </c>
      <c r="G1056" s="35" t="s">
        <v>5451</v>
      </c>
      <c r="H1056" s="72" t="s">
        <v>5473</v>
      </c>
      <c r="I1056" s="344" t="s">
        <v>5412</v>
      </c>
      <c r="J1056" s="344" t="s">
        <v>331</v>
      </c>
      <c r="K1056" s="321" t="s">
        <v>1240</v>
      </c>
      <c r="L1056" s="72" t="s">
        <v>5495</v>
      </c>
      <c r="M1056" s="344" t="s">
        <v>55</v>
      </c>
      <c r="N1056" s="203">
        <v>44396</v>
      </c>
      <c r="O1056" s="203">
        <v>44317</v>
      </c>
      <c r="P1056" s="203">
        <v>44681</v>
      </c>
      <c r="Q1056" s="31">
        <v>29451.32</v>
      </c>
      <c r="R1056" s="34">
        <v>0.4</v>
      </c>
      <c r="S1056" s="31" t="s">
        <v>228</v>
      </c>
      <c r="T1056" s="31">
        <v>11780.53</v>
      </c>
    </row>
    <row r="1057" spans="2:20" s="11" customFormat="1" ht="228" customHeight="1" x14ac:dyDescent="0.2">
      <c r="B1057" s="381"/>
      <c r="C1057" s="382"/>
      <c r="D1057" s="388"/>
      <c r="E1057" s="344" t="s">
        <v>5369</v>
      </c>
      <c r="F1057" s="344" t="s">
        <v>5370</v>
      </c>
      <c r="G1057" s="35" t="s">
        <v>5452</v>
      </c>
      <c r="H1057" s="72" t="s">
        <v>5474</v>
      </c>
      <c r="I1057" s="344" t="s">
        <v>5413</v>
      </c>
      <c r="J1057" s="344" t="s">
        <v>331</v>
      </c>
      <c r="K1057" s="321" t="s">
        <v>1240</v>
      </c>
      <c r="L1057" s="72" t="s">
        <v>5496</v>
      </c>
      <c r="M1057" s="344" t="s">
        <v>55</v>
      </c>
      <c r="N1057" s="203">
        <v>44396</v>
      </c>
      <c r="O1057" s="203">
        <v>44319</v>
      </c>
      <c r="P1057" s="203">
        <v>44561</v>
      </c>
      <c r="Q1057" s="31">
        <v>56411.06</v>
      </c>
      <c r="R1057" s="34">
        <v>0.4</v>
      </c>
      <c r="S1057" s="31" t="s">
        <v>228</v>
      </c>
      <c r="T1057" s="31">
        <v>22564.42</v>
      </c>
    </row>
    <row r="1058" spans="2:20" s="11" customFormat="1" ht="228" customHeight="1" x14ac:dyDescent="0.2">
      <c r="B1058" s="381"/>
      <c r="C1058" s="382"/>
      <c r="D1058" s="388"/>
      <c r="E1058" s="344" t="s">
        <v>5369</v>
      </c>
      <c r="F1058" s="344" t="s">
        <v>5370</v>
      </c>
      <c r="G1058" s="35" t="s">
        <v>4559</v>
      </c>
      <c r="H1058" s="72" t="s">
        <v>5475</v>
      </c>
      <c r="I1058" s="344" t="s">
        <v>5414</v>
      </c>
      <c r="J1058" s="344" t="s">
        <v>331</v>
      </c>
      <c r="K1058" s="321" t="s">
        <v>1240</v>
      </c>
      <c r="L1058" s="72" t="s">
        <v>5497</v>
      </c>
      <c r="M1058" s="344" t="s">
        <v>22</v>
      </c>
      <c r="N1058" s="203">
        <v>44396</v>
      </c>
      <c r="O1058" s="203">
        <v>44295</v>
      </c>
      <c r="P1058" s="203">
        <v>44659</v>
      </c>
      <c r="Q1058" s="31">
        <v>130109</v>
      </c>
      <c r="R1058" s="34">
        <v>0.4</v>
      </c>
      <c r="S1058" s="31" t="s">
        <v>228</v>
      </c>
      <c r="T1058" s="31">
        <v>52043.6</v>
      </c>
    </row>
    <row r="1059" spans="2:20" s="11" customFormat="1" ht="228" customHeight="1" x14ac:dyDescent="0.2">
      <c r="B1059" s="381"/>
      <c r="C1059" s="382"/>
      <c r="D1059" s="388"/>
      <c r="E1059" s="344" t="s">
        <v>5369</v>
      </c>
      <c r="F1059" s="344" t="s">
        <v>5370</v>
      </c>
      <c r="G1059" s="35" t="s">
        <v>5453</v>
      </c>
      <c r="H1059" s="72" t="s">
        <v>5476</v>
      </c>
      <c r="I1059" s="344" t="s">
        <v>5415</v>
      </c>
      <c r="J1059" s="344" t="s">
        <v>331</v>
      </c>
      <c r="K1059" s="321" t="s">
        <v>1240</v>
      </c>
      <c r="L1059" s="72" t="s">
        <v>5498</v>
      </c>
      <c r="M1059" s="344" t="s">
        <v>179</v>
      </c>
      <c r="N1059" s="203">
        <v>44435</v>
      </c>
      <c r="O1059" s="203">
        <v>44256</v>
      </c>
      <c r="P1059" s="203">
        <v>44620</v>
      </c>
      <c r="Q1059" s="31">
        <v>102404.13</v>
      </c>
      <c r="R1059" s="34">
        <v>0.5</v>
      </c>
      <c r="S1059" s="31" t="s">
        <v>228</v>
      </c>
      <c r="T1059" s="31">
        <v>51202.06</v>
      </c>
    </row>
    <row r="1060" spans="2:20" s="11" customFormat="1" ht="169.5" customHeight="1" x14ac:dyDescent="0.2">
      <c r="B1060" s="381"/>
      <c r="C1060" s="382"/>
      <c r="D1060" s="388"/>
      <c r="E1060" s="344" t="s">
        <v>5369</v>
      </c>
      <c r="F1060" s="344" t="s">
        <v>5370</v>
      </c>
      <c r="G1060" s="35" t="s">
        <v>5454</v>
      </c>
      <c r="H1060" s="72" t="s">
        <v>5477</v>
      </c>
      <c r="I1060" s="344" t="s">
        <v>5416</v>
      </c>
      <c r="J1060" s="344" t="s">
        <v>331</v>
      </c>
      <c r="K1060" s="321" t="s">
        <v>1240</v>
      </c>
      <c r="L1060" s="72" t="s">
        <v>5499</v>
      </c>
      <c r="M1060" s="344" t="s">
        <v>15</v>
      </c>
      <c r="N1060" s="203">
        <v>44396</v>
      </c>
      <c r="O1060" s="203">
        <v>44256</v>
      </c>
      <c r="P1060" s="203">
        <v>44561</v>
      </c>
      <c r="Q1060" s="31">
        <v>158651.03</v>
      </c>
      <c r="R1060" s="34">
        <v>0.4</v>
      </c>
      <c r="S1060" s="31" t="s">
        <v>228</v>
      </c>
      <c r="T1060" s="31">
        <v>63460.41</v>
      </c>
    </row>
    <row r="1061" spans="2:20" s="11" customFormat="1" ht="146.25" customHeight="1" x14ac:dyDescent="0.2">
      <c r="B1061" s="381"/>
      <c r="C1061" s="382"/>
      <c r="D1061" s="388"/>
      <c r="E1061" s="344" t="s">
        <v>5369</v>
      </c>
      <c r="F1061" s="344" t="s">
        <v>5459</v>
      </c>
      <c r="G1061" s="35" t="s">
        <v>4388</v>
      </c>
      <c r="H1061" s="72" t="s">
        <v>5555</v>
      </c>
      <c r="I1061" s="344" t="s">
        <v>5542</v>
      </c>
      <c r="J1061" s="344" t="s">
        <v>331</v>
      </c>
      <c r="K1061" s="321" t="s">
        <v>1240</v>
      </c>
      <c r="L1061" s="72" t="s">
        <v>5556</v>
      </c>
      <c r="M1061" s="344" t="s">
        <v>22</v>
      </c>
      <c r="N1061" s="203">
        <v>44424</v>
      </c>
      <c r="O1061" s="203">
        <v>44289</v>
      </c>
      <c r="P1061" s="203">
        <v>44620</v>
      </c>
      <c r="Q1061" s="31">
        <v>25558</v>
      </c>
      <c r="R1061" s="34">
        <v>0.3</v>
      </c>
      <c r="S1061" s="31" t="s">
        <v>228</v>
      </c>
      <c r="T1061" s="31">
        <v>7667.4</v>
      </c>
    </row>
    <row r="1062" spans="2:20" s="11" customFormat="1" ht="228" customHeight="1" x14ac:dyDescent="0.2">
      <c r="B1062" s="381"/>
      <c r="C1062" s="382"/>
      <c r="D1062" s="388"/>
      <c r="E1062" s="344" t="s">
        <v>5369</v>
      </c>
      <c r="F1062" s="344" t="s">
        <v>5370</v>
      </c>
      <c r="G1062" s="35" t="s">
        <v>5455</v>
      </c>
      <c r="H1062" s="72" t="s">
        <v>5478</v>
      </c>
      <c r="I1062" s="344" t="s">
        <v>5417</v>
      </c>
      <c r="J1062" s="344" t="s">
        <v>331</v>
      </c>
      <c r="K1062" s="321" t="s">
        <v>1240</v>
      </c>
      <c r="L1062" s="72" t="s">
        <v>5500</v>
      </c>
      <c r="M1062" s="344" t="s">
        <v>13</v>
      </c>
      <c r="N1062" s="203">
        <v>44396</v>
      </c>
      <c r="O1062" s="203">
        <v>44254</v>
      </c>
      <c r="P1062" s="203">
        <v>44618</v>
      </c>
      <c r="Q1062" s="31">
        <v>32660</v>
      </c>
      <c r="R1062" s="34">
        <v>0.4</v>
      </c>
      <c r="S1062" s="31" t="s">
        <v>228</v>
      </c>
      <c r="T1062" s="31">
        <v>13064</v>
      </c>
    </row>
    <row r="1063" spans="2:20" s="11" customFormat="1" ht="228" customHeight="1" x14ac:dyDescent="0.2">
      <c r="B1063" s="381"/>
      <c r="C1063" s="382"/>
      <c r="D1063" s="388"/>
      <c r="E1063" s="344" t="s">
        <v>5369</v>
      </c>
      <c r="F1063" s="344" t="s">
        <v>5370</v>
      </c>
      <c r="G1063" s="35" t="s">
        <v>5456</v>
      </c>
      <c r="H1063" s="72" t="s">
        <v>5479</v>
      </c>
      <c r="I1063" s="344" t="s">
        <v>5418</v>
      </c>
      <c r="J1063" s="344" t="s">
        <v>331</v>
      </c>
      <c r="K1063" s="321" t="s">
        <v>1240</v>
      </c>
      <c r="L1063" s="72" t="s">
        <v>5501</v>
      </c>
      <c r="M1063" s="344" t="s">
        <v>19</v>
      </c>
      <c r="N1063" s="203">
        <v>44396</v>
      </c>
      <c r="O1063" s="203">
        <v>44378</v>
      </c>
      <c r="P1063" s="203">
        <v>44742</v>
      </c>
      <c r="Q1063" s="31">
        <v>122976</v>
      </c>
      <c r="R1063" s="34">
        <v>0.4</v>
      </c>
      <c r="S1063" s="31" t="s">
        <v>228</v>
      </c>
      <c r="T1063" s="31">
        <v>49190.400000000001</v>
      </c>
    </row>
    <row r="1064" spans="2:20" s="11" customFormat="1" ht="228" customHeight="1" x14ac:dyDescent="0.2">
      <c r="B1064" s="381"/>
      <c r="C1064" s="382"/>
      <c r="D1064" s="388"/>
      <c r="E1064" s="344" t="s">
        <v>5369</v>
      </c>
      <c r="F1064" s="344" t="s">
        <v>5370</v>
      </c>
      <c r="G1064" s="35" t="s">
        <v>5457</v>
      </c>
      <c r="H1064" s="72" t="s">
        <v>5480</v>
      </c>
      <c r="I1064" s="344" t="s">
        <v>5419</v>
      </c>
      <c r="J1064" s="344" t="s">
        <v>331</v>
      </c>
      <c r="K1064" s="321" t="s">
        <v>1240</v>
      </c>
      <c r="L1064" s="72" t="s">
        <v>5502</v>
      </c>
      <c r="M1064" s="344" t="s">
        <v>15</v>
      </c>
      <c r="N1064" s="203">
        <v>44396</v>
      </c>
      <c r="O1064" s="203">
        <v>44348</v>
      </c>
      <c r="P1064" s="203">
        <v>44712</v>
      </c>
      <c r="Q1064" s="31">
        <v>235000</v>
      </c>
      <c r="R1064" s="34">
        <v>0.5</v>
      </c>
      <c r="S1064" s="31" t="s">
        <v>228</v>
      </c>
      <c r="T1064" s="31">
        <v>117500</v>
      </c>
    </row>
    <row r="1065" spans="2:20" s="11" customFormat="1" ht="159.75" customHeight="1" x14ac:dyDescent="0.2">
      <c r="B1065" s="381"/>
      <c r="C1065" s="382"/>
      <c r="D1065" s="388"/>
      <c r="E1065" s="344" t="s">
        <v>5369</v>
      </c>
      <c r="F1065" s="344" t="s">
        <v>5459</v>
      </c>
      <c r="G1065" s="35" t="s">
        <v>5557</v>
      </c>
      <c r="H1065" s="72" t="s">
        <v>5560</v>
      </c>
      <c r="I1065" s="344" t="s">
        <v>5543</v>
      </c>
      <c r="J1065" s="344" t="s">
        <v>331</v>
      </c>
      <c r="K1065" s="321" t="s">
        <v>1240</v>
      </c>
      <c r="L1065" s="72" t="s">
        <v>5563</v>
      </c>
      <c r="M1065" s="344" t="s">
        <v>1</v>
      </c>
      <c r="N1065" s="203">
        <v>44424</v>
      </c>
      <c r="O1065" s="203">
        <v>44256</v>
      </c>
      <c r="P1065" s="203">
        <v>44620</v>
      </c>
      <c r="Q1065" s="31">
        <v>179563.33</v>
      </c>
      <c r="R1065" s="34">
        <v>0.3</v>
      </c>
      <c r="S1065" s="31" t="s">
        <v>228</v>
      </c>
      <c r="T1065" s="31">
        <v>53869</v>
      </c>
    </row>
    <row r="1066" spans="2:20" s="11" customFormat="1" ht="228" customHeight="1" x14ac:dyDescent="0.2">
      <c r="B1066" s="381"/>
      <c r="C1066" s="382"/>
      <c r="D1066" s="388"/>
      <c r="E1066" s="344" t="s">
        <v>5369</v>
      </c>
      <c r="F1066" s="344" t="s">
        <v>5459</v>
      </c>
      <c r="G1066" s="35" t="s">
        <v>5558</v>
      </c>
      <c r="H1066" s="72" t="s">
        <v>5561</v>
      </c>
      <c r="I1066" s="344" t="s">
        <v>5544</v>
      </c>
      <c r="J1066" s="344" t="s">
        <v>331</v>
      </c>
      <c r="K1066" s="321" t="s">
        <v>1240</v>
      </c>
      <c r="L1066" s="72" t="s">
        <v>5564</v>
      </c>
      <c r="M1066" s="344" t="s">
        <v>7</v>
      </c>
      <c r="N1066" s="203">
        <v>44435</v>
      </c>
      <c r="O1066" s="203">
        <v>44256</v>
      </c>
      <c r="P1066" s="203">
        <v>44620</v>
      </c>
      <c r="Q1066" s="31">
        <v>47882.239999999998</v>
      </c>
      <c r="R1066" s="34">
        <v>0.4</v>
      </c>
      <c r="S1066" s="31" t="s">
        <v>228</v>
      </c>
      <c r="T1066" s="31">
        <v>19152.900000000001</v>
      </c>
    </row>
    <row r="1067" spans="2:20" s="11" customFormat="1" ht="228" customHeight="1" x14ac:dyDescent="0.2">
      <c r="B1067" s="381"/>
      <c r="C1067" s="382"/>
      <c r="D1067" s="388"/>
      <c r="E1067" s="344" t="s">
        <v>5369</v>
      </c>
      <c r="F1067" s="344" t="s">
        <v>5459</v>
      </c>
      <c r="G1067" s="35" t="s">
        <v>5559</v>
      </c>
      <c r="H1067" s="72" t="s">
        <v>5562</v>
      </c>
      <c r="I1067" s="344" t="s">
        <v>5545</v>
      </c>
      <c r="J1067" s="344" t="s">
        <v>331</v>
      </c>
      <c r="K1067" s="321" t="s">
        <v>1240</v>
      </c>
      <c r="L1067" s="72" t="s">
        <v>5565</v>
      </c>
      <c r="M1067" s="344" t="s">
        <v>7</v>
      </c>
      <c r="N1067" s="203">
        <v>44424</v>
      </c>
      <c r="O1067" s="203">
        <v>44287</v>
      </c>
      <c r="P1067" s="203">
        <v>44651</v>
      </c>
      <c r="Q1067" s="31">
        <v>165659.85</v>
      </c>
      <c r="R1067" s="34">
        <v>0.4</v>
      </c>
      <c r="S1067" s="31" t="s">
        <v>228</v>
      </c>
      <c r="T1067" s="31">
        <v>66263.94</v>
      </c>
    </row>
    <row r="1068" spans="2:20" s="11" customFormat="1" ht="228" customHeight="1" x14ac:dyDescent="0.2">
      <c r="B1068" s="381"/>
      <c r="C1068" s="382"/>
      <c r="D1068" s="388"/>
      <c r="E1068" s="344" t="s">
        <v>5369</v>
      </c>
      <c r="F1068" s="344" t="s">
        <v>5370</v>
      </c>
      <c r="G1068" s="35" t="s">
        <v>5458</v>
      </c>
      <c r="H1068" s="72" t="s">
        <v>5481</v>
      </c>
      <c r="I1068" s="344" t="s">
        <v>5420</v>
      </c>
      <c r="J1068" s="344" t="s">
        <v>331</v>
      </c>
      <c r="K1068" s="321" t="s">
        <v>1240</v>
      </c>
      <c r="L1068" s="72" t="s">
        <v>5503</v>
      </c>
      <c r="M1068" s="344" t="s">
        <v>15</v>
      </c>
      <c r="N1068" s="203">
        <v>44396</v>
      </c>
      <c r="O1068" s="203">
        <v>44256</v>
      </c>
      <c r="P1068" s="203">
        <v>44620</v>
      </c>
      <c r="Q1068" s="31">
        <v>228964</v>
      </c>
      <c r="R1068" s="34">
        <v>0.5</v>
      </c>
      <c r="S1068" s="31" t="s">
        <v>228</v>
      </c>
      <c r="T1068" s="31">
        <v>114482</v>
      </c>
    </row>
    <row r="1069" spans="2:20" s="11" customFormat="1" ht="228" customHeight="1" x14ac:dyDescent="0.2">
      <c r="B1069" s="381"/>
      <c r="C1069" s="382"/>
      <c r="D1069" s="388"/>
      <c r="E1069" s="344" t="s">
        <v>5369</v>
      </c>
      <c r="F1069" s="344" t="s">
        <v>5459</v>
      </c>
      <c r="G1069" s="35" t="s">
        <v>4657</v>
      </c>
      <c r="H1069" s="72" t="s">
        <v>5566</v>
      </c>
      <c r="I1069" s="344" t="s">
        <v>5546</v>
      </c>
      <c r="J1069" s="344" t="s">
        <v>331</v>
      </c>
      <c r="K1069" s="321" t="s">
        <v>1240</v>
      </c>
      <c r="L1069" s="72" t="s">
        <v>5567</v>
      </c>
      <c r="M1069" s="344" t="s">
        <v>13</v>
      </c>
      <c r="N1069" s="203">
        <v>44424</v>
      </c>
      <c r="O1069" s="203">
        <v>44378</v>
      </c>
      <c r="P1069" s="203">
        <v>44742</v>
      </c>
      <c r="Q1069" s="31">
        <v>204555</v>
      </c>
      <c r="R1069" s="34">
        <v>0.4</v>
      </c>
      <c r="S1069" s="31" t="s">
        <v>228</v>
      </c>
      <c r="T1069" s="31">
        <v>81822</v>
      </c>
    </row>
    <row r="1070" spans="2:20" s="11" customFormat="1" ht="172.5" customHeight="1" x14ac:dyDescent="0.2">
      <c r="B1070" s="381"/>
      <c r="C1070" s="382"/>
      <c r="D1070" s="388"/>
      <c r="E1070" s="344" t="s">
        <v>5369</v>
      </c>
      <c r="F1070" s="344" t="s">
        <v>5459</v>
      </c>
      <c r="G1070" s="35" t="s">
        <v>5460</v>
      </c>
      <c r="H1070" s="72" t="s">
        <v>5482</v>
      </c>
      <c r="I1070" s="344" t="s">
        <v>5421</v>
      </c>
      <c r="J1070" s="344" t="s">
        <v>331</v>
      </c>
      <c r="K1070" s="321" t="s">
        <v>1240</v>
      </c>
      <c r="L1070" s="72" t="s">
        <v>5504</v>
      </c>
      <c r="M1070" s="344" t="s">
        <v>19</v>
      </c>
      <c r="N1070" s="203">
        <v>44424</v>
      </c>
      <c r="O1070" s="203">
        <v>44317</v>
      </c>
      <c r="P1070" s="203">
        <v>44681</v>
      </c>
      <c r="Q1070" s="31">
        <v>172507.41</v>
      </c>
      <c r="R1070" s="34">
        <v>0.3</v>
      </c>
      <c r="S1070" s="31" t="s">
        <v>228</v>
      </c>
      <c r="T1070" s="31">
        <v>51752.22</v>
      </c>
    </row>
    <row r="1071" spans="2:20" s="11" customFormat="1" ht="228" customHeight="1" x14ac:dyDescent="0.2">
      <c r="B1071" s="381"/>
      <c r="C1071" s="382"/>
      <c r="D1071" s="388"/>
      <c r="E1071" s="344" t="s">
        <v>5369</v>
      </c>
      <c r="F1071" s="344" t="s">
        <v>5459</v>
      </c>
      <c r="G1071" s="35" t="s">
        <v>5461</v>
      </c>
      <c r="H1071" s="72" t="s">
        <v>5483</v>
      </c>
      <c r="I1071" s="344" t="s">
        <v>5422</v>
      </c>
      <c r="J1071" s="344" t="s">
        <v>331</v>
      </c>
      <c r="K1071" s="321" t="s">
        <v>1240</v>
      </c>
      <c r="L1071" s="72" t="s">
        <v>5505</v>
      </c>
      <c r="M1071" s="344" t="s">
        <v>13</v>
      </c>
      <c r="N1071" s="203">
        <v>44424</v>
      </c>
      <c r="O1071" s="203">
        <v>44317</v>
      </c>
      <c r="P1071" s="203">
        <v>44681</v>
      </c>
      <c r="Q1071" s="31">
        <v>45162.77</v>
      </c>
      <c r="R1071" s="34">
        <v>0.3</v>
      </c>
      <c r="S1071" s="31" t="s">
        <v>228</v>
      </c>
      <c r="T1071" s="31">
        <v>13548.83</v>
      </c>
    </row>
    <row r="1072" spans="2:20" s="11" customFormat="1" ht="228" customHeight="1" x14ac:dyDescent="0.2">
      <c r="B1072" s="381"/>
      <c r="C1072" s="382"/>
      <c r="D1072" s="388"/>
      <c r="E1072" s="344" t="s">
        <v>5369</v>
      </c>
      <c r="F1072" s="344" t="s">
        <v>5459</v>
      </c>
      <c r="G1072" s="35" t="s">
        <v>5568</v>
      </c>
      <c r="H1072" s="72" t="s">
        <v>5569</v>
      </c>
      <c r="I1072" s="344" t="s">
        <v>5547</v>
      </c>
      <c r="J1072" s="344" t="s">
        <v>331</v>
      </c>
      <c r="K1072" s="321" t="s">
        <v>1240</v>
      </c>
      <c r="L1072" s="72" t="s">
        <v>5570</v>
      </c>
      <c r="M1072" s="344" t="s">
        <v>29</v>
      </c>
      <c r="N1072" s="203">
        <v>44424</v>
      </c>
      <c r="O1072" s="203">
        <v>44317</v>
      </c>
      <c r="P1072" s="203">
        <v>44651</v>
      </c>
      <c r="Q1072" s="31">
        <v>53550.080000000002</v>
      </c>
      <c r="R1072" s="34">
        <v>0.4</v>
      </c>
      <c r="S1072" s="31" t="s">
        <v>228</v>
      </c>
      <c r="T1072" s="31">
        <v>21420.03</v>
      </c>
    </row>
    <row r="1073" spans="2:20" s="11" customFormat="1" ht="228" customHeight="1" x14ac:dyDescent="0.2">
      <c r="B1073" s="381"/>
      <c r="C1073" s="382"/>
      <c r="D1073" s="388"/>
      <c r="E1073" s="344" t="s">
        <v>5369</v>
      </c>
      <c r="F1073" s="344" t="s">
        <v>5459</v>
      </c>
      <c r="G1073" s="35" t="s">
        <v>5462</v>
      </c>
      <c r="H1073" s="72" t="s">
        <v>5484</v>
      </c>
      <c r="I1073" s="344" t="s">
        <v>5423</v>
      </c>
      <c r="J1073" s="344" t="s">
        <v>331</v>
      </c>
      <c r="K1073" s="321" t="s">
        <v>1240</v>
      </c>
      <c r="L1073" s="72" t="s">
        <v>5506</v>
      </c>
      <c r="M1073" s="344" t="s">
        <v>1</v>
      </c>
      <c r="N1073" s="203">
        <v>44424</v>
      </c>
      <c r="O1073" s="203">
        <v>44287</v>
      </c>
      <c r="P1073" s="203">
        <v>44651</v>
      </c>
      <c r="Q1073" s="31">
        <v>73558.19</v>
      </c>
      <c r="R1073" s="34">
        <v>0.3</v>
      </c>
      <c r="S1073" s="31" t="s">
        <v>228</v>
      </c>
      <c r="T1073" s="31">
        <v>22067.46</v>
      </c>
    </row>
    <row r="1074" spans="2:20" s="11" customFormat="1" ht="228" customHeight="1" x14ac:dyDescent="0.2">
      <c r="B1074" s="381"/>
      <c r="C1074" s="382"/>
      <c r="D1074" s="388"/>
      <c r="E1074" s="343" t="s">
        <v>5369</v>
      </c>
      <c r="F1074" s="343" t="s">
        <v>5459</v>
      </c>
      <c r="G1074" s="55" t="s">
        <v>5463</v>
      </c>
      <c r="H1074" s="47" t="s">
        <v>5485</v>
      </c>
      <c r="I1074" s="343" t="s">
        <v>5424</v>
      </c>
      <c r="J1074" s="343" t="s">
        <v>331</v>
      </c>
      <c r="K1074" s="126" t="s">
        <v>1240</v>
      </c>
      <c r="L1074" s="47" t="s">
        <v>5507</v>
      </c>
      <c r="M1074" s="343" t="s">
        <v>55</v>
      </c>
      <c r="N1074" s="204">
        <v>44424</v>
      </c>
      <c r="O1074" s="204">
        <v>44287</v>
      </c>
      <c r="P1074" s="204">
        <v>44561</v>
      </c>
      <c r="Q1074" s="46">
        <v>103143</v>
      </c>
      <c r="R1074" s="48">
        <v>0.4</v>
      </c>
      <c r="S1074" s="46" t="s">
        <v>228</v>
      </c>
      <c r="T1074" s="46">
        <v>41257.199999999997</v>
      </c>
    </row>
    <row r="1075" spans="2:20" s="11" customFormat="1" ht="228" customHeight="1" x14ac:dyDescent="0.2">
      <c r="B1075" s="381"/>
      <c r="C1075" s="382"/>
      <c r="D1075" s="388"/>
      <c r="E1075" s="344" t="s">
        <v>5369</v>
      </c>
      <c r="F1075" s="344" t="s">
        <v>5459</v>
      </c>
      <c r="G1075" s="35" t="s">
        <v>5571</v>
      </c>
      <c r="H1075" s="72" t="s">
        <v>5578</v>
      </c>
      <c r="I1075" s="344" t="s">
        <v>5548</v>
      </c>
      <c r="J1075" s="344" t="s">
        <v>331</v>
      </c>
      <c r="K1075" s="321" t="s">
        <v>1240</v>
      </c>
      <c r="L1075" s="72" t="s">
        <v>5585</v>
      </c>
      <c r="M1075" s="344" t="s">
        <v>1</v>
      </c>
      <c r="N1075" s="203">
        <v>44424</v>
      </c>
      <c r="O1075" s="203">
        <v>44378</v>
      </c>
      <c r="P1075" s="203">
        <v>44742</v>
      </c>
      <c r="Q1075" s="31">
        <v>151612.73000000001</v>
      </c>
      <c r="R1075" s="34">
        <v>0.3</v>
      </c>
      <c r="S1075" s="31" t="s">
        <v>228</v>
      </c>
      <c r="T1075" s="31">
        <v>45483.82</v>
      </c>
    </row>
    <row r="1076" spans="2:20" s="11" customFormat="1" ht="228" customHeight="1" x14ac:dyDescent="0.2">
      <c r="B1076" s="381"/>
      <c r="C1076" s="382"/>
      <c r="D1076" s="388"/>
      <c r="E1076" s="344" t="s">
        <v>5369</v>
      </c>
      <c r="F1076" s="344" t="s">
        <v>5459</v>
      </c>
      <c r="G1076" s="35" t="s">
        <v>5572</v>
      </c>
      <c r="H1076" s="72" t="s">
        <v>5579</v>
      </c>
      <c r="I1076" s="344" t="s">
        <v>5549</v>
      </c>
      <c r="J1076" s="344" t="s">
        <v>331</v>
      </c>
      <c r="K1076" s="321" t="s">
        <v>1240</v>
      </c>
      <c r="L1076" s="72" t="s">
        <v>5586</v>
      </c>
      <c r="M1076" s="344" t="s">
        <v>13</v>
      </c>
      <c r="N1076" s="203">
        <v>44424</v>
      </c>
      <c r="O1076" s="203">
        <v>44378</v>
      </c>
      <c r="P1076" s="203">
        <v>44742</v>
      </c>
      <c r="Q1076" s="31">
        <v>117993.09</v>
      </c>
      <c r="R1076" s="34">
        <v>0.4</v>
      </c>
      <c r="S1076" s="31" t="s">
        <v>228</v>
      </c>
      <c r="T1076" s="31">
        <v>47197.24</v>
      </c>
    </row>
    <row r="1077" spans="2:20" s="11" customFormat="1" ht="228" customHeight="1" x14ac:dyDescent="0.2">
      <c r="B1077" s="381"/>
      <c r="C1077" s="382"/>
      <c r="D1077" s="388"/>
      <c r="E1077" s="344" t="s">
        <v>5369</v>
      </c>
      <c r="F1077" s="344" t="s">
        <v>5459</v>
      </c>
      <c r="G1077" s="35" t="s">
        <v>5573</v>
      </c>
      <c r="H1077" s="72" t="s">
        <v>5580</v>
      </c>
      <c r="I1077" s="344" t="s">
        <v>5550</v>
      </c>
      <c r="J1077" s="344" t="s">
        <v>331</v>
      </c>
      <c r="K1077" s="321" t="s">
        <v>1240</v>
      </c>
      <c r="L1077" s="72" t="s">
        <v>5587</v>
      </c>
      <c r="M1077" s="344" t="s">
        <v>22</v>
      </c>
      <c r="N1077" s="203">
        <v>44424</v>
      </c>
      <c r="O1077" s="203">
        <v>44378</v>
      </c>
      <c r="P1077" s="203">
        <v>44742</v>
      </c>
      <c r="Q1077" s="31">
        <v>86801.52</v>
      </c>
      <c r="R1077" s="34">
        <v>0.4</v>
      </c>
      <c r="S1077" s="31" t="s">
        <v>228</v>
      </c>
      <c r="T1077" s="31">
        <v>34720.61</v>
      </c>
    </row>
    <row r="1078" spans="2:20" s="11" customFormat="1" ht="184.5" customHeight="1" x14ac:dyDescent="0.2">
      <c r="B1078" s="381"/>
      <c r="C1078" s="382"/>
      <c r="D1078" s="388"/>
      <c r="E1078" s="344" t="s">
        <v>5369</v>
      </c>
      <c r="F1078" s="344" t="s">
        <v>5459</v>
      </c>
      <c r="G1078" s="35" t="s">
        <v>5574</v>
      </c>
      <c r="H1078" s="72" t="s">
        <v>5581</v>
      </c>
      <c r="I1078" s="344" t="s">
        <v>5551</v>
      </c>
      <c r="J1078" s="344" t="s">
        <v>331</v>
      </c>
      <c r="K1078" s="321" t="s">
        <v>1240</v>
      </c>
      <c r="L1078" s="72" t="s">
        <v>5588</v>
      </c>
      <c r="M1078" s="344" t="s">
        <v>16</v>
      </c>
      <c r="N1078" s="203">
        <v>44424</v>
      </c>
      <c r="O1078" s="203">
        <v>44348</v>
      </c>
      <c r="P1078" s="203">
        <v>44561</v>
      </c>
      <c r="Q1078" s="31">
        <v>35365</v>
      </c>
      <c r="R1078" s="34">
        <v>0.4</v>
      </c>
      <c r="S1078" s="31" t="s">
        <v>228</v>
      </c>
      <c r="T1078" s="31">
        <v>14146</v>
      </c>
    </row>
    <row r="1079" spans="2:20" s="11" customFormat="1" ht="228" customHeight="1" x14ac:dyDescent="0.2">
      <c r="B1079" s="381"/>
      <c r="C1079" s="382"/>
      <c r="D1079" s="388"/>
      <c r="E1079" s="344" t="s">
        <v>5369</v>
      </c>
      <c r="F1079" s="344" t="s">
        <v>5459</v>
      </c>
      <c r="G1079" s="35" t="s">
        <v>5575</v>
      </c>
      <c r="H1079" s="72" t="s">
        <v>5582</v>
      </c>
      <c r="I1079" s="344" t="s">
        <v>5552</v>
      </c>
      <c r="J1079" s="344" t="s">
        <v>331</v>
      </c>
      <c r="K1079" s="321" t="s">
        <v>1240</v>
      </c>
      <c r="L1079" s="72" t="s">
        <v>5589</v>
      </c>
      <c r="M1079" s="344" t="s">
        <v>22</v>
      </c>
      <c r="N1079" s="203">
        <v>44424</v>
      </c>
      <c r="O1079" s="203">
        <v>44378</v>
      </c>
      <c r="P1079" s="203">
        <v>44742</v>
      </c>
      <c r="Q1079" s="31">
        <v>78360</v>
      </c>
      <c r="R1079" s="34">
        <v>0.4</v>
      </c>
      <c r="S1079" s="31" t="s">
        <v>228</v>
      </c>
      <c r="T1079" s="31">
        <v>31344</v>
      </c>
    </row>
    <row r="1080" spans="2:20" s="11" customFormat="1" ht="228" customHeight="1" x14ac:dyDescent="0.2">
      <c r="B1080" s="381"/>
      <c r="C1080" s="382"/>
      <c r="D1080" s="388"/>
      <c r="E1080" s="344" t="s">
        <v>5369</v>
      </c>
      <c r="F1080" s="344" t="s">
        <v>5459</v>
      </c>
      <c r="G1080" s="35" t="s">
        <v>5576</v>
      </c>
      <c r="H1080" s="72" t="s">
        <v>5583</v>
      </c>
      <c r="I1080" s="344" t="s">
        <v>5553</v>
      </c>
      <c r="J1080" s="344" t="s">
        <v>331</v>
      </c>
      <c r="K1080" s="321" t="s">
        <v>1240</v>
      </c>
      <c r="L1080" s="72" t="s">
        <v>5590</v>
      </c>
      <c r="M1080" s="344" t="s">
        <v>27</v>
      </c>
      <c r="N1080" s="203">
        <v>44424</v>
      </c>
      <c r="O1080" s="203">
        <v>44287</v>
      </c>
      <c r="P1080" s="203">
        <v>44651</v>
      </c>
      <c r="Q1080" s="31">
        <v>42500</v>
      </c>
      <c r="R1080" s="34">
        <v>0.4</v>
      </c>
      <c r="S1080" s="31" t="s">
        <v>228</v>
      </c>
      <c r="T1080" s="31">
        <v>17000</v>
      </c>
    </row>
    <row r="1081" spans="2:20" s="11" customFormat="1" ht="121.5" customHeight="1" thickBot="1" x14ac:dyDescent="0.25">
      <c r="B1081" s="381"/>
      <c r="C1081" s="382"/>
      <c r="D1081" s="388"/>
      <c r="E1081" s="298" t="s">
        <v>5369</v>
      </c>
      <c r="F1081" s="298" t="s">
        <v>5459</v>
      </c>
      <c r="G1081" s="139" t="s">
        <v>5577</v>
      </c>
      <c r="H1081" s="74" t="s">
        <v>5584</v>
      </c>
      <c r="I1081" s="298" t="s">
        <v>5554</v>
      </c>
      <c r="J1081" s="298" t="s">
        <v>331</v>
      </c>
      <c r="K1081" s="64" t="s">
        <v>1240</v>
      </c>
      <c r="L1081" s="74" t="s">
        <v>5591</v>
      </c>
      <c r="M1081" s="298" t="s">
        <v>7</v>
      </c>
      <c r="N1081" s="197">
        <v>44424</v>
      </c>
      <c r="O1081" s="197">
        <v>44562</v>
      </c>
      <c r="P1081" s="197">
        <v>44926</v>
      </c>
      <c r="Q1081" s="65">
        <v>108131.29</v>
      </c>
      <c r="R1081" s="66">
        <v>0.4</v>
      </c>
      <c r="S1081" s="65" t="s">
        <v>228</v>
      </c>
      <c r="T1081" s="65">
        <v>43252.52</v>
      </c>
    </row>
    <row r="1082" spans="2:20" s="11" customFormat="1" ht="42.75" customHeight="1" thickBot="1" x14ac:dyDescent="0.25">
      <c r="B1082" s="381"/>
      <c r="C1082" s="382"/>
      <c r="D1082" s="388"/>
      <c r="E1082" s="373" t="s">
        <v>1240</v>
      </c>
      <c r="F1082" s="367"/>
      <c r="G1082" s="367"/>
      <c r="H1082" s="367"/>
      <c r="I1082" s="367"/>
      <c r="J1082" s="367"/>
      <c r="K1082" s="319">
        <f>COUNTA(K1022:K1081)</f>
        <v>60</v>
      </c>
      <c r="L1082" s="428"/>
      <c r="M1082" s="372"/>
      <c r="N1082" s="372"/>
      <c r="O1082" s="372"/>
      <c r="P1082" s="372"/>
      <c r="Q1082" s="325">
        <f>SUM(Q1022:Q1081)</f>
        <v>6658549.6299999999</v>
      </c>
      <c r="R1082" s="393"/>
      <c r="S1082" s="394"/>
      <c r="T1082" s="334">
        <f>SUM(T1022:T1081)</f>
        <v>2763747.6599999997</v>
      </c>
    </row>
    <row r="1083" spans="2:20" s="11" customFormat="1" ht="217.5" customHeight="1" x14ac:dyDescent="0.2">
      <c r="B1083" s="381"/>
      <c r="C1083" s="382"/>
      <c r="D1083" s="388"/>
      <c r="E1083" s="355" t="s">
        <v>492</v>
      </c>
      <c r="F1083" s="129" t="s">
        <v>1258</v>
      </c>
      <c r="G1083" s="138" t="s">
        <v>1259</v>
      </c>
      <c r="H1083" s="52" t="s">
        <v>1260</v>
      </c>
      <c r="I1083" s="337" t="s">
        <v>1266</v>
      </c>
      <c r="J1083" s="337" t="s">
        <v>331</v>
      </c>
      <c r="K1083" s="342" t="s">
        <v>494</v>
      </c>
      <c r="L1083" s="172" t="s">
        <v>1272</v>
      </c>
      <c r="M1083" s="127" t="s">
        <v>179</v>
      </c>
      <c r="N1083" s="202">
        <v>43063</v>
      </c>
      <c r="O1083" s="202">
        <v>41963</v>
      </c>
      <c r="P1083" s="202">
        <v>43312</v>
      </c>
      <c r="Q1083" s="84">
        <v>191025.57</v>
      </c>
      <c r="R1083" s="53">
        <v>0.7</v>
      </c>
      <c r="S1083" s="51" t="s">
        <v>228</v>
      </c>
      <c r="T1083" s="51">
        <v>133717.9</v>
      </c>
    </row>
    <row r="1084" spans="2:20" s="11" customFormat="1" ht="243" customHeight="1" x14ac:dyDescent="0.2">
      <c r="B1084" s="381"/>
      <c r="C1084" s="382"/>
      <c r="D1084" s="388"/>
      <c r="E1084" s="356"/>
      <c r="F1084" s="344" t="s">
        <v>1258</v>
      </c>
      <c r="G1084" s="140" t="s">
        <v>1259</v>
      </c>
      <c r="H1084" s="72" t="s">
        <v>1261</v>
      </c>
      <c r="I1084" s="344" t="s">
        <v>1267</v>
      </c>
      <c r="J1084" s="344" t="s">
        <v>331</v>
      </c>
      <c r="K1084" s="321" t="s">
        <v>494</v>
      </c>
      <c r="L1084" s="173" t="s">
        <v>1273</v>
      </c>
      <c r="M1084" s="344" t="s">
        <v>179</v>
      </c>
      <c r="N1084" s="203">
        <v>43063</v>
      </c>
      <c r="O1084" s="203">
        <v>41852</v>
      </c>
      <c r="P1084" s="203">
        <v>44196</v>
      </c>
      <c r="Q1084" s="80">
        <v>376139.79</v>
      </c>
      <c r="R1084" s="34">
        <v>0.7</v>
      </c>
      <c r="S1084" s="31" t="s">
        <v>228</v>
      </c>
      <c r="T1084" s="31">
        <v>263297.84999999998</v>
      </c>
    </row>
    <row r="1085" spans="2:20" s="11" customFormat="1" ht="243" customHeight="1" x14ac:dyDescent="0.2">
      <c r="B1085" s="381"/>
      <c r="C1085" s="382"/>
      <c r="D1085" s="388"/>
      <c r="E1085" s="356"/>
      <c r="F1085" s="344" t="s">
        <v>1258</v>
      </c>
      <c r="G1085" s="140" t="s">
        <v>963</v>
      </c>
      <c r="H1085" s="72" t="s">
        <v>1262</v>
      </c>
      <c r="I1085" s="344" t="s">
        <v>1268</v>
      </c>
      <c r="J1085" s="344" t="s">
        <v>331</v>
      </c>
      <c r="K1085" s="321" t="s">
        <v>494</v>
      </c>
      <c r="L1085" s="173" t="s">
        <v>1274</v>
      </c>
      <c r="M1085" s="344" t="s">
        <v>4</v>
      </c>
      <c r="N1085" s="203">
        <v>43063</v>
      </c>
      <c r="O1085" s="203">
        <v>42475</v>
      </c>
      <c r="P1085" s="203">
        <v>43830</v>
      </c>
      <c r="Q1085" s="80">
        <v>132250</v>
      </c>
      <c r="R1085" s="34">
        <v>0.7</v>
      </c>
      <c r="S1085" s="31" t="s">
        <v>228</v>
      </c>
      <c r="T1085" s="31">
        <v>92575</v>
      </c>
    </row>
    <row r="1086" spans="2:20" s="11" customFormat="1" ht="243" customHeight="1" x14ac:dyDescent="0.2">
      <c r="B1086" s="381"/>
      <c r="C1086" s="382"/>
      <c r="D1086" s="388"/>
      <c r="E1086" s="356"/>
      <c r="F1086" s="344" t="s">
        <v>1258</v>
      </c>
      <c r="G1086" s="140" t="s">
        <v>1301</v>
      </c>
      <c r="H1086" s="72" t="s">
        <v>1263</v>
      </c>
      <c r="I1086" s="344" t="s">
        <v>1269</v>
      </c>
      <c r="J1086" s="344" t="s">
        <v>331</v>
      </c>
      <c r="K1086" s="321" t="s">
        <v>494</v>
      </c>
      <c r="L1086" s="173" t="s">
        <v>1275</v>
      </c>
      <c r="M1086" s="344" t="s">
        <v>2324</v>
      </c>
      <c r="N1086" s="203">
        <v>43063</v>
      </c>
      <c r="O1086" s="203">
        <v>42309</v>
      </c>
      <c r="P1086" s="203">
        <v>44469</v>
      </c>
      <c r="Q1086" s="80">
        <v>733646.82</v>
      </c>
      <c r="R1086" s="34">
        <v>0.7</v>
      </c>
      <c r="S1086" s="31" t="s">
        <v>228</v>
      </c>
      <c r="T1086" s="31">
        <v>513552.77</v>
      </c>
    </row>
    <row r="1087" spans="2:20" s="11" customFormat="1" ht="243" customHeight="1" x14ac:dyDescent="0.2">
      <c r="B1087" s="381"/>
      <c r="C1087" s="382"/>
      <c r="D1087" s="388"/>
      <c r="E1087" s="356"/>
      <c r="F1087" s="344" t="s">
        <v>1258</v>
      </c>
      <c r="G1087" s="140" t="s">
        <v>959</v>
      </c>
      <c r="H1087" s="72" t="s">
        <v>1264</v>
      </c>
      <c r="I1087" s="344" t="s">
        <v>1270</v>
      </c>
      <c r="J1087" s="344" t="s">
        <v>331</v>
      </c>
      <c r="K1087" s="321" t="s">
        <v>494</v>
      </c>
      <c r="L1087" s="173" t="s">
        <v>1276</v>
      </c>
      <c r="M1087" s="344" t="s">
        <v>822</v>
      </c>
      <c r="N1087" s="203">
        <v>43063</v>
      </c>
      <c r="O1087" s="203">
        <v>42530</v>
      </c>
      <c r="P1087" s="203">
        <v>44196</v>
      </c>
      <c r="Q1087" s="80">
        <v>473102.13</v>
      </c>
      <c r="R1087" s="34">
        <v>0.7</v>
      </c>
      <c r="S1087" s="31" t="s">
        <v>228</v>
      </c>
      <c r="T1087" s="31">
        <v>331171.49</v>
      </c>
    </row>
    <row r="1088" spans="2:20" s="11" customFormat="1" ht="243" customHeight="1" x14ac:dyDescent="0.2">
      <c r="B1088" s="381"/>
      <c r="C1088" s="382"/>
      <c r="D1088" s="388"/>
      <c r="E1088" s="356"/>
      <c r="F1088" s="344" t="s">
        <v>1258</v>
      </c>
      <c r="G1088" s="140" t="s">
        <v>1302</v>
      </c>
      <c r="H1088" s="72" t="s">
        <v>1265</v>
      </c>
      <c r="I1088" s="344" t="s">
        <v>1271</v>
      </c>
      <c r="J1088" s="344" t="s">
        <v>331</v>
      </c>
      <c r="K1088" s="321" t="s">
        <v>494</v>
      </c>
      <c r="L1088" s="173" t="s">
        <v>1277</v>
      </c>
      <c r="M1088" s="344" t="s">
        <v>30</v>
      </c>
      <c r="N1088" s="203">
        <v>43063</v>
      </c>
      <c r="O1088" s="203">
        <v>42278</v>
      </c>
      <c r="P1088" s="203">
        <v>44469</v>
      </c>
      <c r="Q1088" s="80">
        <v>232777.63</v>
      </c>
      <c r="R1088" s="34">
        <v>0.7</v>
      </c>
      <c r="S1088" s="31" t="s">
        <v>228</v>
      </c>
      <c r="T1088" s="31">
        <v>162944.34</v>
      </c>
    </row>
    <row r="1089" spans="2:20" s="11" customFormat="1" ht="243" customHeight="1" x14ac:dyDescent="0.2">
      <c r="B1089" s="381"/>
      <c r="C1089" s="382"/>
      <c r="D1089" s="388"/>
      <c r="E1089" s="356"/>
      <c r="F1089" s="344" t="s">
        <v>1258</v>
      </c>
      <c r="G1089" s="140" t="s">
        <v>992</v>
      </c>
      <c r="H1089" s="72" t="s">
        <v>2538</v>
      </c>
      <c r="I1089" s="344" t="s">
        <v>1313</v>
      </c>
      <c r="J1089" s="344" t="s">
        <v>331</v>
      </c>
      <c r="K1089" s="321" t="s">
        <v>494</v>
      </c>
      <c r="L1089" s="173" t="s">
        <v>1277</v>
      </c>
      <c r="M1089" s="344" t="s">
        <v>308</v>
      </c>
      <c r="N1089" s="203">
        <v>43096</v>
      </c>
      <c r="O1089" s="203">
        <v>42193</v>
      </c>
      <c r="P1089" s="203">
        <v>44926</v>
      </c>
      <c r="Q1089" s="123">
        <v>114899.8</v>
      </c>
      <c r="R1089" s="34">
        <v>0.7</v>
      </c>
      <c r="S1089" s="31" t="s">
        <v>228</v>
      </c>
      <c r="T1089" s="31">
        <v>80429.86</v>
      </c>
    </row>
    <row r="1090" spans="2:20" s="11" customFormat="1" ht="226.5" customHeight="1" x14ac:dyDescent="0.2">
      <c r="B1090" s="381"/>
      <c r="C1090" s="382"/>
      <c r="D1090" s="388"/>
      <c r="E1090" s="356"/>
      <c r="F1090" s="344" t="s">
        <v>1258</v>
      </c>
      <c r="G1090" s="140" t="s">
        <v>572</v>
      </c>
      <c r="H1090" s="72" t="s">
        <v>1306</v>
      </c>
      <c r="I1090" s="344" t="s">
        <v>1303</v>
      </c>
      <c r="J1090" s="344" t="s">
        <v>331</v>
      </c>
      <c r="K1090" s="321" t="s">
        <v>494</v>
      </c>
      <c r="L1090" s="173" t="s">
        <v>1309</v>
      </c>
      <c r="M1090" s="344" t="s">
        <v>1312</v>
      </c>
      <c r="N1090" s="203">
        <v>43091</v>
      </c>
      <c r="O1090" s="203">
        <v>43160</v>
      </c>
      <c r="P1090" s="203">
        <v>44196</v>
      </c>
      <c r="Q1090" s="80">
        <v>116553</v>
      </c>
      <c r="R1090" s="34">
        <v>0.7</v>
      </c>
      <c r="S1090" s="31" t="s">
        <v>228</v>
      </c>
      <c r="T1090" s="31">
        <v>81587.100000000006</v>
      </c>
    </row>
    <row r="1091" spans="2:20" s="11" customFormat="1" ht="226.5" customHeight="1" x14ac:dyDescent="0.2">
      <c r="B1091" s="381"/>
      <c r="C1091" s="382"/>
      <c r="D1091" s="388"/>
      <c r="E1091" s="356"/>
      <c r="F1091" s="344" t="s">
        <v>1258</v>
      </c>
      <c r="G1091" s="140" t="s">
        <v>572</v>
      </c>
      <c r="H1091" s="72" t="s">
        <v>1307</v>
      </c>
      <c r="I1091" s="344" t="s">
        <v>1304</v>
      </c>
      <c r="J1091" s="344" t="s">
        <v>331</v>
      </c>
      <c r="K1091" s="321" t="s">
        <v>494</v>
      </c>
      <c r="L1091" s="173" t="s">
        <v>1310</v>
      </c>
      <c r="M1091" s="344" t="s">
        <v>1312</v>
      </c>
      <c r="N1091" s="203">
        <v>43091</v>
      </c>
      <c r="O1091" s="203">
        <v>43101</v>
      </c>
      <c r="P1091" s="203">
        <v>44196</v>
      </c>
      <c r="Q1091" s="80">
        <v>122405</v>
      </c>
      <c r="R1091" s="34">
        <v>0.7</v>
      </c>
      <c r="S1091" s="31" t="s">
        <v>228</v>
      </c>
      <c r="T1091" s="31">
        <v>85683.5</v>
      </c>
    </row>
    <row r="1092" spans="2:20" s="11" customFormat="1" ht="226.5" customHeight="1" x14ac:dyDescent="0.2">
      <c r="B1092" s="381"/>
      <c r="C1092" s="382"/>
      <c r="D1092" s="388"/>
      <c r="E1092" s="356"/>
      <c r="F1092" s="344" t="s">
        <v>1258</v>
      </c>
      <c r="G1092" s="140" t="s">
        <v>569</v>
      </c>
      <c r="H1092" s="47" t="s">
        <v>2119</v>
      </c>
      <c r="I1092" s="343" t="s">
        <v>2120</v>
      </c>
      <c r="J1092" s="343" t="s">
        <v>331</v>
      </c>
      <c r="K1092" s="126" t="s">
        <v>494</v>
      </c>
      <c r="L1092" s="174" t="s">
        <v>2121</v>
      </c>
      <c r="M1092" s="344" t="s">
        <v>19</v>
      </c>
      <c r="N1092" s="203">
        <v>43426</v>
      </c>
      <c r="O1092" s="203">
        <v>42683</v>
      </c>
      <c r="P1092" s="203">
        <v>44561</v>
      </c>
      <c r="Q1092" s="82">
        <v>606962.30000000005</v>
      </c>
      <c r="R1092" s="48">
        <v>0.7</v>
      </c>
      <c r="S1092" s="46" t="s">
        <v>228</v>
      </c>
      <c r="T1092" s="46">
        <v>424873.61</v>
      </c>
    </row>
    <row r="1093" spans="2:20" s="11" customFormat="1" ht="226.5" customHeight="1" x14ac:dyDescent="0.2">
      <c r="B1093" s="381"/>
      <c r="C1093" s="382"/>
      <c r="D1093" s="388"/>
      <c r="E1093" s="356"/>
      <c r="F1093" s="344" t="s">
        <v>1258</v>
      </c>
      <c r="G1093" s="237" t="s">
        <v>2064</v>
      </c>
      <c r="H1093" s="47" t="s">
        <v>1308</v>
      </c>
      <c r="I1093" s="343" t="s">
        <v>1305</v>
      </c>
      <c r="J1093" s="343" t="s">
        <v>331</v>
      </c>
      <c r="K1093" s="126" t="s">
        <v>494</v>
      </c>
      <c r="L1093" s="174" t="s">
        <v>1311</v>
      </c>
      <c r="M1093" s="344" t="s">
        <v>179</v>
      </c>
      <c r="N1093" s="203">
        <v>43090</v>
      </c>
      <c r="O1093" s="203">
        <v>42887</v>
      </c>
      <c r="P1093" s="203">
        <v>44926</v>
      </c>
      <c r="Q1093" s="82">
        <v>458537.48</v>
      </c>
      <c r="R1093" s="48">
        <v>0.7</v>
      </c>
      <c r="S1093" s="46" t="s">
        <v>228</v>
      </c>
      <c r="T1093" s="46">
        <v>320976.24</v>
      </c>
    </row>
    <row r="1094" spans="2:20" s="11" customFormat="1" ht="226.5" customHeight="1" x14ac:dyDescent="0.2">
      <c r="B1094" s="381"/>
      <c r="C1094" s="382"/>
      <c r="D1094" s="431"/>
      <c r="E1094" s="356"/>
      <c r="F1094" s="344" t="s">
        <v>1258</v>
      </c>
      <c r="G1094" s="238" t="s">
        <v>2064</v>
      </c>
      <c r="H1094" s="72" t="s">
        <v>1802</v>
      </c>
      <c r="I1094" s="344" t="s">
        <v>1803</v>
      </c>
      <c r="J1094" s="344" t="s">
        <v>331</v>
      </c>
      <c r="K1094" s="321" t="s">
        <v>494</v>
      </c>
      <c r="L1094" s="173" t="s">
        <v>1804</v>
      </c>
      <c r="M1094" s="344" t="s">
        <v>2315</v>
      </c>
      <c r="N1094" s="203">
        <v>43166</v>
      </c>
      <c r="O1094" s="203">
        <v>42355</v>
      </c>
      <c r="P1094" s="203">
        <v>45291</v>
      </c>
      <c r="Q1094" s="31">
        <v>919893.3</v>
      </c>
      <c r="R1094" s="34">
        <v>0.7</v>
      </c>
      <c r="S1094" s="31" t="s">
        <v>228</v>
      </c>
      <c r="T1094" s="31">
        <v>643925.31000000006</v>
      </c>
    </row>
    <row r="1095" spans="2:20" s="11" customFormat="1" ht="226.5" customHeight="1" x14ac:dyDescent="0.2">
      <c r="B1095" s="381"/>
      <c r="C1095" s="382"/>
      <c r="D1095" s="431"/>
      <c r="E1095" s="356"/>
      <c r="F1095" s="344" t="s">
        <v>1258</v>
      </c>
      <c r="G1095" s="239" t="s">
        <v>1941</v>
      </c>
      <c r="H1095" s="158" t="s">
        <v>1781</v>
      </c>
      <c r="I1095" s="109" t="s">
        <v>1782</v>
      </c>
      <c r="J1095" s="317" t="s">
        <v>331</v>
      </c>
      <c r="K1095" s="223" t="s">
        <v>494</v>
      </c>
      <c r="L1095" s="175" t="s">
        <v>1783</v>
      </c>
      <c r="M1095" s="329" t="s">
        <v>2316</v>
      </c>
      <c r="N1095" s="203">
        <v>43353</v>
      </c>
      <c r="O1095" s="203">
        <v>42272</v>
      </c>
      <c r="P1095" s="203">
        <v>44196</v>
      </c>
      <c r="Q1095" s="110">
        <v>550105.69999999995</v>
      </c>
      <c r="R1095" s="88">
        <v>0.7</v>
      </c>
      <c r="S1095" s="109" t="s">
        <v>228</v>
      </c>
      <c r="T1095" s="111">
        <v>385073.99</v>
      </c>
    </row>
    <row r="1096" spans="2:20" s="11" customFormat="1" ht="169.5" customHeight="1" x14ac:dyDescent="0.2">
      <c r="B1096" s="381"/>
      <c r="C1096" s="382"/>
      <c r="D1096" s="431"/>
      <c r="E1096" s="356"/>
      <c r="F1096" s="344" t="s">
        <v>1258</v>
      </c>
      <c r="G1096" s="238" t="s">
        <v>565</v>
      </c>
      <c r="H1096" s="72" t="s">
        <v>1702</v>
      </c>
      <c r="I1096" s="344" t="s">
        <v>1703</v>
      </c>
      <c r="J1096" s="344" t="s">
        <v>331</v>
      </c>
      <c r="K1096" s="321" t="s">
        <v>494</v>
      </c>
      <c r="L1096" s="173" t="s">
        <v>1706</v>
      </c>
      <c r="M1096" s="344" t="s">
        <v>22</v>
      </c>
      <c r="N1096" s="203">
        <v>43305</v>
      </c>
      <c r="O1096" s="203">
        <v>43381</v>
      </c>
      <c r="P1096" s="203">
        <v>44561</v>
      </c>
      <c r="Q1096" s="80">
        <v>179703</v>
      </c>
      <c r="R1096" s="34">
        <v>0.7</v>
      </c>
      <c r="S1096" s="31" t="s">
        <v>228</v>
      </c>
      <c r="T1096" s="31">
        <v>125792.1</v>
      </c>
    </row>
    <row r="1097" spans="2:20" s="11" customFormat="1" ht="194.25" customHeight="1" x14ac:dyDescent="0.2">
      <c r="B1097" s="381"/>
      <c r="C1097" s="382"/>
      <c r="D1097" s="431"/>
      <c r="E1097" s="356"/>
      <c r="F1097" s="344" t="s">
        <v>1258</v>
      </c>
      <c r="G1097" s="140" t="s">
        <v>564</v>
      </c>
      <c r="H1097" s="47" t="s">
        <v>2594</v>
      </c>
      <c r="I1097" s="344" t="s">
        <v>2591</v>
      </c>
      <c r="J1097" s="343" t="s">
        <v>331</v>
      </c>
      <c r="K1097" s="126" t="s">
        <v>494</v>
      </c>
      <c r="L1097" s="174" t="s">
        <v>2595</v>
      </c>
      <c r="M1097" s="344" t="s">
        <v>1</v>
      </c>
      <c r="N1097" s="203">
        <v>43769</v>
      </c>
      <c r="O1097" s="203">
        <v>43340</v>
      </c>
      <c r="P1097" s="203">
        <v>44196</v>
      </c>
      <c r="Q1097" s="82">
        <v>172884.1</v>
      </c>
      <c r="R1097" s="48">
        <v>0.7</v>
      </c>
      <c r="S1097" s="46" t="s">
        <v>228</v>
      </c>
      <c r="T1097" s="258">
        <v>121018.87</v>
      </c>
    </row>
    <row r="1098" spans="2:20" s="11" customFormat="1" ht="226.5" customHeight="1" x14ac:dyDescent="0.2">
      <c r="B1098" s="381"/>
      <c r="C1098" s="382"/>
      <c r="D1098" s="431"/>
      <c r="E1098" s="356"/>
      <c r="F1098" s="344" t="s">
        <v>1258</v>
      </c>
      <c r="G1098" s="140" t="s">
        <v>570</v>
      </c>
      <c r="H1098" s="47" t="s">
        <v>2539</v>
      </c>
      <c r="I1098" s="343" t="s">
        <v>2122</v>
      </c>
      <c r="J1098" s="343" t="s">
        <v>331</v>
      </c>
      <c r="K1098" s="126" t="s">
        <v>494</v>
      </c>
      <c r="L1098" s="174" t="s">
        <v>2123</v>
      </c>
      <c r="M1098" s="344" t="s">
        <v>7</v>
      </c>
      <c r="N1098" s="203">
        <v>43453</v>
      </c>
      <c r="O1098" s="203">
        <v>42859</v>
      </c>
      <c r="P1098" s="203">
        <v>44347</v>
      </c>
      <c r="Q1098" s="82">
        <v>301610.88</v>
      </c>
      <c r="R1098" s="48">
        <v>0.7</v>
      </c>
      <c r="S1098" s="46" t="s">
        <v>228</v>
      </c>
      <c r="T1098" s="46">
        <v>211127.62</v>
      </c>
    </row>
    <row r="1099" spans="2:20" s="11" customFormat="1" ht="226.5" customHeight="1" x14ac:dyDescent="0.2">
      <c r="B1099" s="381"/>
      <c r="C1099" s="382"/>
      <c r="D1099" s="431"/>
      <c r="E1099" s="356"/>
      <c r="F1099" s="344" t="s">
        <v>1258</v>
      </c>
      <c r="G1099" s="141" t="s">
        <v>958</v>
      </c>
      <c r="H1099" s="47" t="s">
        <v>1704</v>
      </c>
      <c r="I1099" s="343" t="s">
        <v>1705</v>
      </c>
      <c r="J1099" s="343" t="s">
        <v>331</v>
      </c>
      <c r="K1099" s="126" t="s">
        <v>494</v>
      </c>
      <c r="L1099" s="174" t="s">
        <v>1707</v>
      </c>
      <c r="M1099" s="344" t="s">
        <v>30</v>
      </c>
      <c r="N1099" s="203">
        <v>43318</v>
      </c>
      <c r="O1099" s="203">
        <v>43466</v>
      </c>
      <c r="P1099" s="203">
        <v>43982</v>
      </c>
      <c r="Q1099" s="82">
        <v>84939.41</v>
      </c>
      <c r="R1099" s="48">
        <v>0.7</v>
      </c>
      <c r="S1099" s="46" t="s">
        <v>228</v>
      </c>
      <c r="T1099" s="46">
        <v>59457.59</v>
      </c>
    </row>
    <row r="1100" spans="2:20" s="11" customFormat="1" ht="184.5" customHeight="1" x14ac:dyDescent="0.2">
      <c r="B1100" s="381"/>
      <c r="C1100" s="382"/>
      <c r="D1100" s="431"/>
      <c r="E1100" s="356"/>
      <c r="F1100" s="344" t="s">
        <v>1258</v>
      </c>
      <c r="G1100" s="141" t="s">
        <v>571</v>
      </c>
      <c r="H1100" s="47" t="s">
        <v>2650</v>
      </c>
      <c r="I1100" s="343" t="s">
        <v>2647</v>
      </c>
      <c r="J1100" s="343" t="s">
        <v>331</v>
      </c>
      <c r="K1100" s="126" t="s">
        <v>494</v>
      </c>
      <c r="L1100" s="174" t="s">
        <v>2651</v>
      </c>
      <c r="M1100" s="344" t="s">
        <v>29</v>
      </c>
      <c r="N1100" s="203">
        <v>43788</v>
      </c>
      <c r="O1100" s="203">
        <v>43831</v>
      </c>
      <c r="P1100" s="203">
        <v>44530</v>
      </c>
      <c r="Q1100" s="82">
        <v>54438.7</v>
      </c>
      <c r="R1100" s="48">
        <v>0.7</v>
      </c>
      <c r="S1100" s="46" t="s">
        <v>228</v>
      </c>
      <c r="T1100" s="46">
        <v>38107.089999999997</v>
      </c>
    </row>
    <row r="1101" spans="2:20" s="11" customFormat="1" ht="226.5" customHeight="1" x14ac:dyDescent="0.2">
      <c r="B1101" s="381"/>
      <c r="C1101" s="382"/>
      <c r="D1101" s="431"/>
      <c r="E1101" s="356"/>
      <c r="F1101" s="344" t="s">
        <v>1258</v>
      </c>
      <c r="G1101" s="141" t="s">
        <v>2064</v>
      </c>
      <c r="H1101" s="47" t="s">
        <v>2124</v>
      </c>
      <c r="I1101" s="343" t="s">
        <v>2125</v>
      </c>
      <c r="J1101" s="343" t="s">
        <v>331</v>
      </c>
      <c r="K1101" s="126" t="s">
        <v>494</v>
      </c>
      <c r="L1101" s="174" t="s">
        <v>2126</v>
      </c>
      <c r="M1101" s="344" t="s">
        <v>2317</v>
      </c>
      <c r="N1101" s="203">
        <v>43448</v>
      </c>
      <c r="O1101" s="203">
        <v>43252</v>
      </c>
      <c r="P1101" s="203">
        <v>44347</v>
      </c>
      <c r="Q1101" s="82">
        <v>624135.39</v>
      </c>
      <c r="R1101" s="48">
        <v>0.7</v>
      </c>
      <c r="S1101" s="46" t="s">
        <v>228</v>
      </c>
      <c r="T1101" s="46">
        <v>436894.77</v>
      </c>
    </row>
    <row r="1102" spans="2:20" s="11" customFormat="1" ht="226.5" customHeight="1" x14ac:dyDescent="0.2">
      <c r="B1102" s="381"/>
      <c r="C1102" s="382"/>
      <c r="D1102" s="431"/>
      <c r="E1102" s="356"/>
      <c r="F1102" s="344" t="s">
        <v>1258</v>
      </c>
      <c r="G1102" s="141" t="s">
        <v>959</v>
      </c>
      <c r="H1102" s="47" t="s">
        <v>1828</v>
      </c>
      <c r="I1102" s="343" t="s">
        <v>1829</v>
      </c>
      <c r="J1102" s="343" t="s">
        <v>331</v>
      </c>
      <c r="K1102" s="126" t="s">
        <v>494</v>
      </c>
      <c r="L1102" s="174" t="s">
        <v>1830</v>
      </c>
      <c r="M1102" s="344" t="s">
        <v>822</v>
      </c>
      <c r="N1102" s="203">
        <v>43427</v>
      </c>
      <c r="O1102" s="203">
        <v>42650</v>
      </c>
      <c r="P1102" s="203">
        <v>44104</v>
      </c>
      <c r="Q1102" s="46">
        <v>234870.27</v>
      </c>
      <c r="R1102" s="48">
        <v>0.7</v>
      </c>
      <c r="S1102" s="46" t="s">
        <v>228</v>
      </c>
      <c r="T1102" s="46">
        <v>164409.19</v>
      </c>
    </row>
    <row r="1103" spans="2:20" s="11" customFormat="1" ht="226.5" customHeight="1" x14ac:dyDescent="0.2">
      <c r="B1103" s="381"/>
      <c r="C1103" s="382"/>
      <c r="D1103" s="431"/>
      <c r="E1103" s="356"/>
      <c r="F1103" s="344" t="s">
        <v>1258</v>
      </c>
      <c r="G1103" s="141" t="s">
        <v>568</v>
      </c>
      <c r="H1103" s="47" t="s">
        <v>2127</v>
      </c>
      <c r="I1103" s="343" t="s">
        <v>2128</v>
      </c>
      <c r="J1103" s="343" t="s">
        <v>331</v>
      </c>
      <c r="K1103" s="126" t="s">
        <v>494</v>
      </c>
      <c r="L1103" s="174" t="s">
        <v>3293</v>
      </c>
      <c r="M1103" s="344" t="s">
        <v>2318</v>
      </c>
      <c r="N1103" s="203">
        <v>43448</v>
      </c>
      <c r="O1103" s="203">
        <v>43433</v>
      </c>
      <c r="P1103" s="203">
        <v>44377</v>
      </c>
      <c r="Q1103" s="46">
        <v>242998.72</v>
      </c>
      <c r="R1103" s="48">
        <v>0.7</v>
      </c>
      <c r="S1103" s="46" t="s">
        <v>228</v>
      </c>
      <c r="T1103" s="46">
        <v>170099.1</v>
      </c>
    </row>
    <row r="1104" spans="2:20" s="11" customFormat="1" ht="226.5" customHeight="1" x14ac:dyDescent="0.2">
      <c r="B1104" s="381"/>
      <c r="C1104" s="382"/>
      <c r="D1104" s="431"/>
      <c r="E1104" s="356"/>
      <c r="F1104" s="344" t="s">
        <v>1258</v>
      </c>
      <c r="G1104" s="141" t="s">
        <v>566</v>
      </c>
      <c r="H1104" s="47" t="s">
        <v>2652</v>
      </c>
      <c r="I1104" s="343" t="s">
        <v>2648</v>
      </c>
      <c r="J1104" s="343" t="s">
        <v>331</v>
      </c>
      <c r="K1104" s="126" t="s">
        <v>494</v>
      </c>
      <c r="L1104" s="174" t="s">
        <v>2653</v>
      </c>
      <c r="M1104" s="344" t="s">
        <v>16</v>
      </c>
      <c r="N1104" s="203">
        <v>43787</v>
      </c>
      <c r="O1104" s="203">
        <v>43397</v>
      </c>
      <c r="P1104" s="203">
        <v>43830</v>
      </c>
      <c r="Q1104" s="46">
        <v>65668.960000000006</v>
      </c>
      <c r="R1104" s="48">
        <v>0.7</v>
      </c>
      <c r="S1104" s="46" t="s">
        <v>228</v>
      </c>
      <c r="T1104" s="46">
        <v>45968.27</v>
      </c>
    </row>
    <row r="1105" spans="2:20" s="11" customFormat="1" ht="226.5" customHeight="1" x14ac:dyDescent="0.2">
      <c r="B1105" s="381"/>
      <c r="C1105" s="382"/>
      <c r="D1105" s="431"/>
      <c r="E1105" s="356"/>
      <c r="F1105" s="344" t="s">
        <v>1258</v>
      </c>
      <c r="G1105" s="140" t="s">
        <v>959</v>
      </c>
      <c r="H1105" s="72" t="s">
        <v>2186</v>
      </c>
      <c r="I1105" s="344" t="s">
        <v>2188</v>
      </c>
      <c r="J1105" s="344" t="s">
        <v>331</v>
      </c>
      <c r="K1105" s="321" t="s">
        <v>494</v>
      </c>
      <c r="L1105" s="173" t="s">
        <v>2189</v>
      </c>
      <c r="M1105" s="344" t="s">
        <v>822</v>
      </c>
      <c r="N1105" s="203">
        <v>43462</v>
      </c>
      <c r="O1105" s="203">
        <v>42195</v>
      </c>
      <c r="P1105" s="203">
        <v>44926</v>
      </c>
      <c r="Q1105" s="31">
        <v>474079.62</v>
      </c>
      <c r="R1105" s="34">
        <v>0.7</v>
      </c>
      <c r="S1105" s="31" t="s">
        <v>228</v>
      </c>
      <c r="T1105" s="31">
        <v>331855.73</v>
      </c>
    </row>
    <row r="1106" spans="2:20" s="11" customFormat="1" ht="226.5" customHeight="1" x14ac:dyDescent="0.2">
      <c r="B1106" s="381"/>
      <c r="C1106" s="382"/>
      <c r="D1106" s="431"/>
      <c r="E1106" s="356"/>
      <c r="F1106" s="344" t="s">
        <v>1258</v>
      </c>
      <c r="G1106" s="140" t="s">
        <v>1941</v>
      </c>
      <c r="H1106" s="72" t="s">
        <v>2596</v>
      </c>
      <c r="I1106" s="344" t="s">
        <v>2592</v>
      </c>
      <c r="J1106" s="344" t="s">
        <v>331</v>
      </c>
      <c r="K1106" s="321" t="s">
        <v>494</v>
      </c>
      <c r="L1106" s="173" t="s">
        <v>2597</v>
      </c>
      <c r="M1106" s="344" t="s">
        <v>7</v>
      </c>
      <c r="N1106" s="203">
        <v>43762</v>
      </c>
      <c r="O1106" s="203">
        <v>42917</v>
      </c>
      <c r="P1106" s="203">
        <v>44196</v>
      </c>
      <c r="Q1106" s="31">
        <v>342174.71999999997</v>
      </c>
      <c r="R1106" s="34">
        <v>0.7</v>
      </c>
      <c r="S1106" s="31" t="s">
        <v>228</v>
      </c>
      <c r="T1106" s="31">
        <v>239522.3</v>
      </c>
    </row>
    <row r="1107" spans="2:20" s="11" customFormat="1" ht="166.5" customHeight="1" x14ac:dyDescent="0.2">
      <c r="B1107" s="381"/>
      <c r="C1107" s="382"/>
      <c r="D1107" s="431"/>
      <c r="E1107" s="356"/>
      <c r="F1107" s="344" t="s">
        <v>1258</v>
      </c>
      <c r="G1107" s="140" t="s">
        <v>565</v>
      </c>
      <c r="H1107" s="72" t="s">
        <v>3294</v>
      </c>
      <c r="I1107" s="344" t="s">
        <v>2190</v>
      </c>
      <c r="J1107" s="344" t="s">
        <v>331</v>
      </c>
      <c r="K1107" s="321" t="s">
        <v>494</v>
      </c>
      <c r="L1107" s="173" t="s">
        <v>2191</v>
      </c>
      <c r="M1107" s="344" t="s">
        <v>22</v>
      </c>
      <c r="N1107" s="203">
        <v>43462</v>
      </c>
      <c r="O1107" s="203">
        <v>43251</v>
      </c>
      <c r="P1107" s="203">
        <v>44469</v>
      </c>
      <c r="Q1107" s="31">
        <v>256994.95</v>
      </c>
      <c r="R1107" s="34">
        <v>0.7</v>
      </c>
      <c r="S1107" s="31" t="s">
        <v>228</v>
      </c>
      <c r="T1107" s="31">
        <v>179896.47</v>
      </c>
    </row>
    <row r="1108" spans="2:20" s="11" customFormat="1" ht="177" customHeight="1" x14ac:dyDescent="0.2">
      <c r="B1108" s="381"/>
      <c r="C1108" s="382"/>
      <c r="D1108" s="431"/>
      <c r="E1108" s="356"/>
      <c r="F1108" s="343" t="s">
        <v>1258</v>
      </c>
      <c r="G1108" s="141" t="s">
        <v>959</v>
      </c>
      <c r="H1108" s="47" t="s">
        <v>2598</v>
      </c>
      <c r="I1108" s="344" t="s">
        <v>2593</v>
      </c>
      <c r="J1108" s="343" t="s">
        <v>331</v>
      </c>
      <c r="K1108" s="126" t="s">
        <v>494</v>
      </c>
      <c r="L1108" s="174" t="s">
        <v>2599</v>
      </c>
      <c r="M1108" s="343" t="s">
        <v>822</v>
      </c>
      <c r="N1108" s="204">
        <v>43762</v>
      </c>
      <c r="O1108" s="204">
        <v>42334</v>
      </c>
      <c r="P1108" s="204">
        <v>44561</v>
      </c>
      <c r="Q1108" s="46">
        <v>186300</v>
      </c>
      <c r="R1108" s="48">
        <v>0.7</v>
      </c>
      <c r="S1108" s="46" t="s">
        <v>228</v>
      </c>
      <c r="T1108" s="46">
        <v>130410</v>
      </c>
    </row>
    <row r="1109" spans="2:20" s="11" customFormat="1" ht="226.5" customHeight="1" x14ac:dyDescent="0.2">
      <c r="B1109" s="381"/>
      <c r="C1109" s="382"/>
      <c r="D1109" s="431"/>
      <c r="E1109" s="356"/>
      <c r="F1109" s="343" t="s">
        <v>1258</v>
      </c>
      <c r="G1109" s="141" t="s">
        <v>571</v>
      </c>
      <c r="H1109" s="47" t="s">
        <v>2187</v>
      </c>
      <c r="I1109" s="343" t="s">
        <v>2192</v>
      </c>
      <c r="J1109" s="343" t="s">
        <v>331</v>
      </c>
      <c r="K1109" s="126" t="s">
        <v>494</v>
      </c>
      <c r="L1109" s="174" t="s">
        <v>2193</v>
      </c>
      <c r="M1109" s="343" t="s">
        <v>29</v>
      </c>
      <c r="N1109" s="204">
        <v>43462</v>
      </c>
      <c r="O1109" s="204">
        <v>42929</v>
      </c>
      <c r="P1109" s="204">
        <v>44025</v>
      </c>
      <c r="Q1109" s="46">
        <v>312800</v>
      </c>
      <c r="R1109" s="48">
        <v>0.7</v>
      </c>
      <c r="S1109" s="46" t="s">
        <v>228</v>
      </c>
      <c r="T1109" s="46">
        <v>218960</v>
      </c>
    </row>
    <row r="1110" spans="2:20" s="11" customFormat="1" ht="226.5" customHeight="1" x14ac:dyDescent="0.2">
      <c r="B1110" s="381"/>
      <c r="C1110" s="382"/>
      <c r="D1110" s="431"/>
      <c r="E1110" s="356"/>
      <c r="F1110" s="343" t="s">
        <v>1258</v>
      </c>
      <c r="G1110" s="55" t="s">
        <v>1941</v>
      </c>
      <c r="H1110" s="47" t="s">
        <v>2654</v>
      </c>
      <c r="I1110" s="343" t="s">
        <v>2649</v>
      </c>
      <c r="J1110" s="343" t="s">
        <v>331</v>
      </c>
      <c r="K1110" s="126" t="s">
        <v>494</v>
      </c>
      <c r="L1110" s="47" t="s">
        <v>2597</v>
      </c>
      <c r="M1110" s="343" t="s">
        <v>822</v>
      </c>
      <c r="N1110" s="204">
        <v>43788</v>
      </c>
      <c r="O1110" s="204">
        <v>43101</v>
      </c>
      <c r="P1110" s="204">
        <v>45107</v>
      </c>
      <c r="Q1110" s="46">
        <v>150578.47</v>
      </c>
      <c r="R1110" s="48">
        <v>0.7</v>
      </c>
      <c r="S1110" s="46" t="s">
        <v>228</v>
      </c>
      <c r="T1110" s="46">
        <v>105404.93</v>
      </c>
    </row>
    <row r="1111" spans="2:20" s="11" customFormat="1" ht="177.75" customHeight="1" x14ac:dyDescent="0.2">
      <c r="B1111" s="381"/>
      <c r="C1111" s="382"/>
      <c r="D1111" s="431"/>
      <c r="E1111" s="356"/>
      <c r="F1111" s="343" t="s">
        <v>1258</v>
      </c>
      <c r="G1111" s="55" t="s">
        <v>566</v>
      </c>
      <c r="H1111" s="47" t="s">
        <v>2699</v>
      </c>
      <c r="I1111" s="343" t="s">
        <v>2729</v>
      </c>
      <c r="J1111" s="343" t="s">
        <v>331</v>
      </c>
      <c r="K1111" s="126" t="s">
        <v>494</v>
      </c>
      <c r="L1111" s="47" t="s">
        <v>2700</v>
      </c>
      <c r="M1111" s="343" t="s">
        <v>16</v>
      </c>
      <c r="N1111" s="204">
        <v>43829</v>
      </c>
      <c r="O1111" s="204">
        <v>43498</v>
      </c>
      <c r="P1111" s="204">
        <v>44561</v>
      </c>
      <c r="Q1111" s="46">
        <v>56993.51</v>
      </c>
      <c r="R1111" s="48">
        <v>0.7</v>
      </c>
      <c r="S1111" s="46" t="s">
        <v>228</v>
      </c>
      <c r="T1111" s="46">
        <v>39895.46</v>
      </c>
    </row>
    <row r="1112" spans="2:20" s="11" customFormat="1" ht="226.5" customHeight="1" x14ac:dyDescent="0.2">
      <c r="B1112" s="381"/>
      <c r="C1112" s="382"/>
      <c r="D1112" s="431"/>
      <c r="E1112" s="356"/>
      <c r="F1112" s="344" t="s">
        <v>1258</v>
      </c>
      <c r="G1112" s="35" t="s">
        <v>568</v>
      </c>
      <c r="H1112" s="72" t="s">
        <v>2760</v>
      </c>
      <c r="I1112" s="344" t="s">
        <v>2739</v>
      </c>
      <c r="J1112" s="344" t="s">
        <v>331</v>
      </c>
      <c r="K1112" s="321" t="s">
        <v>494</v>
      </c>
      <c r="L1112" s="72" t="s">
        <v>3295</v>
      </c>
      <c r="M1112" s="344" t="s">
        <v>10</v>
      </c>
      <c r="N1112" s="203">
        <v>43916</v>
      </c>
      <c r="O1112" s="203">
        <v>43891</v>
      </c>
      <c r="P1112" s="203">
        <v>44196</v>
      </c>
      <c r="Q1112" s="31">
        <v>115000</v>
      </c>
      <c r="R1112" s="34">
        <v>0.7</v>
      </c>
      <c r="S1112" s="31" t="s">
        <v>228</v>
      </c>
      <c r="T1112" s="31">
        <v>80500</v>
      </c>
    </row>
    <row r="1113" spans="2:20" s="11" customFormat="1" ht="226.5" customHeight="1" x14ac:dyDescent="0.2">
      <c r="B1113" s="381"/>
      <c r="C1113" s="382"/>
      <c r="D1113" s="431"/>
      <c r="E1113" s="356"/>
      <c r="F1113" s="343" t="s">
        <v>1258</v>
      </c>
      <c r="G1113" s="55" t="s">
        <v>959</v>
      </c>
      <c r="H1113" s="47" t="s">
        <v>2761</v>
      </c>
      <c r="I1113" s="343" t="s">
        <v>2740</v>
      </c>
      <c r="J1113" s="343" t="s">
        <v>331</v>
      </c>
      <c r="K1113" s="126" t="s">
        <v>494</v>
      </c>
      <c r="L1113" s="47" t="s">
        <v>2762</v>
      </c>
      <c r="M1113" s="343" t="s">
        <v>822</v>
      </c>
      <c r="N1113" s="204">
        <v>43906</v>
      </c>
      <c r="O1113" s="204">
        <v>42334</v>
      </c>
      <c r="P1113" s="204">
        <v>44196</v>
      </c>
      <c r="Q1113" s="46">
        <v>172500</v>
      </c>
      <c r="R1113" s="48">
        <v>0.7</v>
      </c>
      <c r="S1113" s="46" t="s">
        <v>228</v>
      </c>
      <c r="T1113" s="46">
        <v>120750.01</v>
      </c>
    </row>
    <row r="1114" spans="2:20" s="11" customFormat="1" ht="226.5" customHeight="1" x14ac:dyDescent="0.2">
      <c r="B1114" s="381"/>
      <c r="C1114" s="382"/>
      <c r="D1114" s="431"/>
      <c r="E1114" s="356"/>
      <c r="F1114" s="344" t="s">
        <v>1258</v>
      </c>
      <c r="G1114" s="35" t="s">
        <v>1941</v>
      </c>
      <c r="H1114" s="72" t="s">
        <v>2879</v>
      </c>
      <c r="I1114" s="344" t="s">
        <v>2880</v>
      </c>
      <c r="J1114" s="344" t="s">
        <v>331</v>
      </c>
      <c r="K1114" s="321" t="s">
        <v>494</v>
      </c>
      <c r="L1114" s="72" t="s">
        <v>2597</v>
      </c>
      <c r="M1114" s="344" t="s">
        <v>3741</v>
      </c>
      <c r="N1114" s="203">
        <v>43944</v>
      </c>
      <c r="O1114" s="203">
        <v>43101</v>
      </c>
      <c r="P1114" s="203">
        <v>44561</v>
      </c>
      <c r="Q1114" s="31">
        <v>539467.48</v>
      </c>
      <c r="R1114" s="34">
        <v>0.7</v>
      </c>
      <c r="S1114" s="31" t="s">
        <v>228</v>
      </c>
      <c r="T1114" s="31">
        <v>377627.24</v>
      </c>
    </row>
    <row r="1115" spans="2:20" s="11" customFormat="1" ht="226.5" customHeight="1" x14ac:dyDescent="0.2">
      <c r="B1115" s="381"/>
      <c r="C1115" s="382"/>
      <c r="D1115" s="431"/>
      <c r="E1115" s="356"/>
      <c r="F1115" s="344" t="s">
        <v>1258</v>
      </c>
      <c r="G1115" s="35" t="s">
        <v>565</v>
      </c>
      <c r="H1115" s="72" t="s">
        <v>2881</v>
      </c>
      <c r="I1115" s="344" t="s">
        <v>2882</v>
      </c>
      <c r="J1115" s="344" t="s">
        <v>331</v>
      </c>
      <c r="K1115" s="321" t="s">
        <v>494</v>
      </c>
      <c r="L1115" s="72" t="s">
        <v>2885</v>
      </c>
      <c r="M1115" s="344" t="s">
        <v>22</v>
      </c>
      <c r="N1115" s="203">
        <v>43923</v>
      </c>
      <c r="O1115" s="203">
        <v>43602</v>
      </c>
      <c r="P1115" s="203">
        <v>44561</v>
      </c>
      <c r="Q1115" s="31">
        <v>86100</v>
      </c>
      <c r="R1115" s="34">
        <v>0.7</v>
      </c>
      <c r="S1115" s="31" t="s">
        <v>228</v>
      </c>
      <c r="T1115" s="31">
        <v>60270</v>
      </c>
    </row>
    <row r="1116" spans="2:20" s="11" customFormat="1" ht="226.5" customHeight="1" x14ac:dyDescent="0.2">
      <c r="B1116" s="381"/>
      <c r="C1116" s="382"/>
      <c r="D1116" s="431"/>
      <c r="E1116" s="356"/>
      <c r="F1116" s="343" t="s">
        <v>1258</v>
      </c>
      <c r="G1116" s="55" t="s">
        <v>1941</v>
      </c>
      <c r="H1116" s="47" t="s">
        <v>2883</v>
      </c>
      <c r="I1116" s="343" t="s">
        <v>2884</v>
      </c>
      <c r="J1116" s="343" t="s">
        <v>331</v>
      </c>
      <c r="K1116" s="126" t="s">
        <v>494</v>
      </c>
      <c r="L1116" s="47" t="s">
        <v>2597</v>
      </c>
      <c r="M1116" s="343" t="s">
        <v>97</v>
      </c>
      <c r="N1116" s="204">
        <v>43923</v>
      </c>
      <c r="O1116" s="204">
        <v>43383</v>
      </c>
      <c r="P1116" s="204">
        <v>44561</v>
      </c>
      <c r="Q1116" s="46">
        <v>277640.5</v>
      </c>
      <c r="R1116" s="48">
        <v>0.7</v>
      </c>
      <c r="S1116" s="46" t="s">
        <v>228</v>
      </c>
      <c r="T1116" s="46">
        <v>194348.35</v>
      </c>
    </row>
    <row r="1117" spans="2:20" s="11" customFormat="1" ht="226.5" customHeight="1" x14ac:dyDescent="0.2">
      <c r="B1117" s="381"/>
      <c r="C1117" s="382"/>
      <c r="D1117" s="431"/>
      <c r="E1117" s="356"/>
      <c r="F1117" s="344" t="s">
        <v>1258</v>
      </c>
      <c r="G1117" s="35" t="s">
        <v>4340</v>
      </c>
      <c r="H1117" s="72" t="s">
        <v>4344</v>
      </c>
      <c r="I1117" s="344" t="s">
        <v>4336</v>
      </c>
      <c r="J1117" s="344" t="s">
        <v>331</v>
      </c>
      <c r="K1117" s="321" t="s">
        <v>494</v>
      </c>
      <c r="L1117" s="72" t="s">
        <v>4348</v>
      </c>
      <c r="M1117" s="344" t="s">
        <v>308</v>
      </c>
      <c r="N1117" s="203">
        <v>44188</v>
      </c>
      <c r="O1117" s="203">
        <v>43831</v>
      </c>
      <c r="P1117" s="203">
        <v>45199</v>
      </c>
      <c r="Q1117" s="31">
        <v>366267.77</v>
      </c>
      <c r="R1117" s="34">
        <v>0.7</v>
      </c>
      <c r="S1117" s="31" t="s">
        <v>228</v>
      </c>
      <c r="T1117" s="31">
        <v>256387.44</v>
      </c>
    </row>
    <row r="1118" spans="2:20" s="11" customFormat="1" ht="162.75" customHeight="1" x14ac:dyDescent="0.2">
      <c r="B1118" s="381"/>
      <c r="C1118" s="382"/>
      <c r="D1118" s="431"/>
      <c r="E1118" s="356"/>
      <c r="F1118" s="344" t="s">
        <v>1258</v>
      </c>
      <c r="G1118" s="35" t="s">
        <v>4619</v>
      </c>
      <c r="H1118" s="72" t="s">
        <v>4620</v>
      </c>
      <c r="I1118" s="344" t="s">
        <v>4618</v>
      </c>
      <c r="J1118" s="344" t="s">
        <v>331</v>
      </c>
      <c r="K1118" s="321" t="s">
        <v>494</v>
      </c>
      <c r="L1118" s="72" t="s">
        <v>4621</v>
      </c>
      <c r="M1118" s="344" t="s">
        <v>4622</v>
      </c>
      <c r="N1118" s="203">
        <v>44202</v>
      </c>
      <c r="O1118" s="203">
        <v>41852</v>
      </c>
      <c r="P1118" s="203">
        <v>44926</v>
      </c>
      <c r="Q1118" s="31">
        <v>376810.91</v>
      </c>
      <c r="R1118" s="34">
        <v>0.7</v>
      </c>
      <c r="S1118" s="31" t="s">
        <v>228</v>
      </c>
      <c r="T1118" s="31">
        <v>263767.64</v>
      </c>
    </row>
    <row r="1119" spans="2:20" s="11" customFormat="1" ht="226.5" customHeight="1" x14ac:dyDescent="0.2">
      <c r="B1119" s="381"/>
      <c r="C1119" s="382"/>
      <c r="D1119" s="431"/>
      <c r="E1119" s="356"/>
      <c r="F1119" s="344" t="s">
        <v>1258</v>
      </c>
      <c r="G1119" s="35" t="s">
        <v>4341</v>
      </c>
      <c r="H1119" s="72" t="s">
        <v>4345</v>
      </c>
      <c r="I1119" s="344" t="s">
        <v>4337</v>
      </c>
      <c r="J1119" s="344" t="s">
        <v>331</v>
      </c>
      <c r="K1119" s="321" t="s">
        <v>494</v>
      </c>
      <c r="L1119" s="72" t="s">
        <v>4349</v>
      </c>
      <c r="M1119" s="344" t="s">
        <v>22</v>
      </c>
      <c r="N1119" s="203">
        <v>44188</v>
      </c>
      <c r="O1119" s="203">
        <v>43831</v>
      </c>
      <c r="P1119" s="203">
        <v>44561</v>
      </c>
      <c r="Q1119" s="31">
        <v>150000</v>
      </c>
      <c r="R1119" s="34">
        <v>0.7</v>
      </c>
      <c r="S1119" s="31" t="s">
        <v>228</v>
      </c>
      <c r="T1119" s="31">
        <v>105000</v>
      </c>
    </row>
    <row r="1120" spans="2:20" s="11" customFormat="1" ht="226.5" customHeight="1" x14ac:dyDescent="0.2">
      <c r="B1120" s="381"/>
      <c r="C1120" s="382"/>
      <c r="D1120" s="431"/>
      <c r="E1120" s="356"/>
      <c r="F1120" s="344" t="s">
        <v>1258</v>
      </c>
      <c r="G1120" s="35" t="s">
        <v>4342</v>
      </c>
      <c r="H1120" s="72" t="s">
        <v>4346</v>
      </c>
      <c r="I1120" s="344" t="s">
        <v>4338</v>
      </c>
      <c r="J1120" s="344" t="s">
        <v>331</v>
      </c>
      <c r="K1120" s="321" t="s">
        <v>494</v>
      </c>
      <c r="L1120" s="72" t="s">
        <v>2126</v>
      </c>
      <c r="M1120" s="344" t="s">
        <v>4350</v>
      </c>
      <c r="N1120" s="203">
        <v>44196</v>
      </c>
      <c r="O1120" s="203">
        <v>43831</v>
      </c>
      <c r="P1120" s="203">
        <v>44561</v>
      </c>
      <c r="Q1120" s="31">
        <v>323658.2</v>
      </c>
      <c r="R1120" s="34">
        <v>0.7</v>
      </c>
      <c r="S1120" s="31" t="s">
        <v>228</v>
      </c>
      <c r="T1120" s="31">
        <v>226560.74</v>
      </c>
    </row>
    <row r="1121" spans="2:20" s="11" customFormat="1" ht="197.25" customHeight="1" x14ac:dyDescent="0.2">
      <c r="B1121" s="381"/>
      <c r="C1121" s="382"/>
      <c r="D1121" s="431"/>
      <c r="E1121" s="356"/>
      <c r="F1121" s="343" t="s">
        <v>1258</v>
      </c>
      <c r="G1121" s="55" t="s">
        <v>4343</v>
      </c>
      <c r="H1121" s="47" t="s">
        <v>4347</v>
      </c>
      <c r="I1121" s="343" t="s">
        <v>4339</v>
      </c>
      <c r="J1121" s="343" t="s">
        <v>331</v>
      </c>
      <c r="K1121" s="126" t="s">
        <v>494</v>
      </c>
      <c r="L1121" s="47" t="s">
        <v>4351</v>
      </c>
      <c r="M1121" s="343" t="s">
        <v>10</v>
      </c>
      <c r="N1121" s="204">
        <v>44194</v>
      </c>
      <c r="O1121" s="204">
        <v>43922</v>
      </c>
      <c r="P1121" s="204">
        <v>44500</v>
      </c>
      <c r="Q1121" s="46">
        <v>83250</v>
      </c>
      <c r="R1121" s="48">
        <v>0.7</v>
      </c>
      <c r="S1121" s="46" t="s">
        <v>228</v>
      </c>
      <c r="T1121" s="46">
        <v>58275</v>
      </c>
    </row>
    <row r="1122" spans="2:20" s="11" customFormat="1" ht="149.25" customHeight="1" x14ac:dyDescent="0.2">
      <c r="B1122" s="381"/>
      <c r="C1122" s="382"/>
      <c r="D1122" s="431"/>
      <c r="E1122" s="356"/>
      <c r="F1122" s="344" t="s">
        <v>5104</v>
      </c>
      <c r="G1122" s="35" t="s">
        <v>4619</v>
      </c>
      <c r="H1122" s="72" t="s">
        <v>5105</v>
      </c>
      <c r="I1122" s="344" t="s">
        <v>5102</v>
      </c>
      <c r="J1122" s="344" t="s">
        <v>331</v>
      </c>
      <c r="K1122" s="321" t="s">
        <v>494</v>
      </c>
      <c r="L1122" s="72" t="s">
        <v>5107</v>
      </c>
      <c r="M1122" s="344" t="s">
        <v>5108</v>
      </c>
      <c r="N1122" s="203">
        <v>44271</v>
      </c>
      <c r="O1122" s="203">
        <v>43767</v>
      </c>
      <c r="P1122" s="203">
        <v>44926</v>
      </c>
      <c r="Q1122" s="31">
        <v>815034.1</v>
      </c>
      <c r="R1122" s="34">
        <v>0.7</v>
      </c>
      <c r="S1122" s="31" t="s">
        <v>228</v>
      </c>
      <c r="T1122" s="31">
        <v>570523.87</v>
      </c>
    </row>
    <row r="1123" spans="2:20" s="11" customFormat="1" ht="134.25" customHeight="1" x14ac:dyDescent="0.2">
      <c r="B1123" s="381"/>
      <c r="C1123" s="382"/>
      <c r="D1123" s="431"/>
      <c r="E1123" s="356"/>
      <c r="F1123" s="343" t="s">
        <v>5104</v>
      </c>
      <c r="G1123" s="55" t="s">
        <v>4526</v>
      </c>
      <c r="H1123" s="47" t="s">
        <v>5106</v>
      </c>
      <c r="I1123" s="343" t="s">
        <v>5103</v>
      </c>
      <c r="J1123" s="343" t="s">
        <v>331</v>
      </c>
      <c r="K1123" s="126" t="s">
        <v>494</v>
      </c>
      <c r="L1123" s="47" t="s">
        <v>5109</v>
      </c>
      <c r="M1123" s="343" t="s">
        <v>13</v>
      </c>
      <c r="N1123" s="204">
        <v>44279</v>
      </c>
      <c r="O1123" s="204">
        <v>44136</v>
      </c>
      <c r="P1123" s="204">
        <v>44926</v>
      </c>
      <c r="Q1123" s="46">
        <v>1503426.63</v>
      </c>
      <c r="R1123" s="48">
        <v>0.7</v>
      </c>
      <c r="S1123" s="46" t="s">
        <v>228</v>
      </c>
      <c r="T1123" s="46">
        <v>1052398.6399999999</v>
      </c>
    </row>
    <row r="1124" spans="2:20" s="11" customFormat="1" ht="226.5" customHeight="1" thickBot="1" x14ac:dyDescent="0.25">
      <c r="B1124" s="381"/>
      <c r="C1124" s="382"/>
      <c r="D1124" s="431"/>
      <c r="E1124" s="357"/>
      <c r="F1124" s="298" t="s">
        <v>5104</v>
      </c>
      <c r="G1124" s="139" t="s">
        <v>493</v>
      </c>
      <c r="H1124" s="74" t="s">
        <v>5263</v>
      </c>
      <c r="I1124" s="298" t="s">
        <v>5262</v>
      </c>
      <c r="J1124" s="298" t="s">
        <v>331</v>
      </c>
      <c r="K1124" s="64" t="s">
        <v>494</v>
      </c>
      <c r="L1124" s="74" t="s">
        <v>5264</v>
      </c>
      <c r="M1124" s="298" t="s">
        <v>308</v>
      </c>
      <c r="N1124" s="197">
        <v>44279</v>
      </c>
      <c r="O1124" s="197">
        <v>44256</v>
      </c>
      <c r="P1124" s="197">
        <v>44926</v>
      </c>
      <c r="Q1124" s="65">
        <v>166665</v>
      </c>
      <c r="R1124" s="66">
        <v>0.7</v>
      </c>
      <c r="S1124" s="65" t="s">
        <v>228</v>
      </c>
      <c r="T1124" s="65">
        <v>116665.5</v>
      </c>
    </row>
    <row r="1125" spans="2:20" s="11" customFormat="1" ht="42.75" customHeight="1" thickBot="1" x14ac:dyDescent="0.25">
      <c r="B1125" s="381"/>
      <c r="C1125" s="382"/>
      <c r="D1125" s="432"/>
      <c r="E1125" s="373" t="s">
        <v>494</v>
      </c>
      <c r="F1125" s="367"/>
      <c r="G1125" s="367"/>
      <c r="H1125" s="367"/>
      <c r="I1125" s="367"/>
      <c r="J1125" s="367"/>
      <c r="K1125" s="319">
        <f>COUNTA(K1083:K1124)</f>
        <v>42</v>
      </c>
      <c r="L1125" s="428"/>
      <c r="M1125" s="372"/>
      <c r="N1125" s="372"/>
      <c r="O1125" s="372"/>
      <c r="P1125" s="372"/>
      <c r="Q1125" s="325">
        <f>SUM(Q1083:Q1124)</f>
        <v>13745289.809999999</v>
      </c>
      <c r="R1125" s="393"/>
      <c r="S1125" s="394"/>
      <c r="T1125" s="334">
        <f>SUM(T1083:T1124)</f>
        <v>9621702.879999999</v>
      </c>
    </row>
    <row r="1126" spans="2:20" s="11" customFormat="1" ht="42.75" customHeight="1" thickBot="1" x14ac:dyDescent="0.25">
      <c r="B1126" s="381"/>
      <c r="C1126" s="383"/>
      <c r="D1126" s="345" t="s">
        <v>1478</v>
      </c>
      <c r="E1126" s="346"/>
      <c r="F1126" s="346"/>
      <c r="G1126" s="346"/>
      <c r="H1126" s="346"/>
      <c r="I1126" s="346"/>
      <c r="J1126" s="346"/>
      <c r="K1126" s="320">
        <f>K1021+K941+K971+K1082+K1125+K981</f>
        <v>194</v>
      </c>
      <c r="L1126" s="406"/>
      <c r="M1126" s="375"/>
      <c r="N1126" s="375"/>
      <c r="O1126" s="375"/>
      <c r="P1126" s="375"/>
      <c r="Q1126" s="324">
        <f>Q1021+Q941+Q971+Q1082+Q1125+Q981</f>
        <v>60476805.370000005</v>
      </c>
      <c r="R1126" s="410"/>
      <c r="S1126" s="411"/>
      <c r="T1126" s="45">
        <f>T1021+T941+T971+T1082+T1125+T981</f>
        <v>44136295.649999991</v>
      </c>
    </row>
    <row r="1127" spans="2:20" s="11" customFormat="1" ht="157.5" customHeight="1" x14ac:dyDescent="0.2">
      <c r="B1127" s="381"/>
      <c r="C1127" s="382"/>
      <c r="D1127" s="439" t="s">
        <v>1479</v>
      </c>
      <c r="E1127" s="93" t="s">
        <v>594</v>
      </c>
      <c r="F1127" s="342" t="s">
        <v>593</v>
      </c>
      <c r="G1127" s="138" t="s">
        <v>989</v>
      </c>
      <c r="H1127" s="52" t="s">
        <v>595</v>
      </c>
      <c r="I1127" s="188" t="s">
        <v>596</v>
      </c>
      <c r="J1127" s="342" t="s">
        <v>1219</v>
      </c>
      <c r="K1127" s="342" t="s">
        <v>591</v>
      </c>
      <c r="L1127" s="52" t="s">
        <v>592</v>
      </c>
      <c r="M1127" s="127" t="s">
        <v>308</v>
      </c>
      <c r="N1127" s="225">
        <v>42688</v>
      </c>
      <c r="O1127" s="225">
        <v>41699</v>
      </c>
      <c r="P1127" s="225">
        <v>42735</v>
      </c>
      <c r="Q1127" s="62">
        <v>7826768.6600000001</v>
      </c>
      <c r="R1127" s="53">
        <v>0.8</v>
      </c>
      <c r="S1127" s="51" t="s">
        <v>306</v>
      </c>
      <c r="T1127" s="51">
        <v>6261414.9299999997</v>
      </c>
    </row>
    <row r="1128" spans="2:20" s="11" customFormat="1" ht="157.5" customHeight="1" x14ac:dyDescent="0.2">
      <c r="B1128" s="381"/>
      <c r="C1128" s="382"/>
      <c r="D1128" s="440"/>
      <c r="E1128" s="93" t="s">
        <v>2611</v>
      </c>
      <c r="F1128" s="342" t="s">
        <v>2612</v>
      </c>
      <c r="G1128" s="138" t="s">
        <v>981</v>
      </c>
      <c r="H1128" s="52" t="s">
        <v>2613</v>
      </c>
      <c r="I1128" s="188" t="s">
        <v>2602</v>
      </c>
      <c r="J1128" s="342" t="s">
        <v>1219</v>
      </c>
      <c r="K1128" s="342" t="s">
        <v>591</v>
      </c>
      <c r="L1128" s="52" t="s">
        <v>3296</v>
      </c>
      <c r="M1128" s="337" t="s">
        <v>15</v>
      </c>
      <c r="N1128" s="205">
        <v>43766</v>
      </c>
      <c r="O1128" s="205">
        <v>43437</v>
      </c>
      <c r="P1128" s="205">
        <v>44561</v>
      </c>
      <c r="Q1128" s="51">
        <v>629486.94999999995</v>
      </c>
      <c r="R1128" s="44">
        <v>0.8</v>
      </c>
      <c r="S1128" s="51" t="s">
        <v>306</v>
      </c>
      <c r="T1128" s="51">
        <v>503589.56</v>
      </c>
    </row>
    <row r="1129" spans="2:20" s="11" customFormat="1" ht="157.5" customHeight="1" x14ac:dyDescent="0.2">
      <c r="B1129" s="381"/>
      <c r="C1129" s="382"/>
      <c r="D1129" s="440"/>
      <c r="E1129" s="93" t="s">
        <v>2611</v>
      </c>
      <c r="F1129" s="342" t="s">
        <v>2612</v>
      </c>
      <c r="G1129" s="138" t="s">
        <v>979</v>
      </c>
      <c r="H1129" s="52" t="s">
        <v>2613</v>
      </c>
      <c r="I1129" s="188" t="s">
        <v>2655</v>
      </c>
      <c r="J1129" s="342" t="s">
        <v>1219</v>
      </c>
      <c r="K1129" s="342" t="s">
        <v>591</v>
      </c>
      <c r="L1129" s="52" t="s">
        <v>2657</v>
      </c>
      <c r="M1129" s="337" t="s">
        <v>29</v>
      </c>
      <c r="N1129" s="205">
        <v>43767</v>
      </c>
      <c r="O1129" s="205">
        <v>43435</v>
      </c>
      <c r="P1129" s="205">
        <v>44439</v>
      </c>
      <c r="Q1129" s="51">
        <v>245392.16</v>
      </c>
      <c r="R1129" s="44">
        <v>0.8</v>
      </c>
      <c r="S1129" s="51" t="s">
        <v>306</v>
      </c>
      <c r="T1129" s="51">
        <v>196313.73</v>
      </c>
    </row>
    <row r="1130" spans="2:20" s="11" customFormat="1" ht="210" customHeight="1" x14ac:dyDescent="0.2">
      <c r="B1130" s="381"/>
      <c r="C1130" s="382"/>
      <c r="D1130" s="440"/>
      <c r="E1130" s="93" t="s">
        <v>2611</v>
      </c>
      <c r="F1130" s="342" t="s">
        <v>2612</v>
      </c>
      <c r="G1130" s="138" t="s">
        <v>2614</v>
      </c>
      <c r="H1130" s="52" t="s">
        <v>2613</v>
      </c>
      <c r="I1130" s="188" t="s">
        <v>2603</v>
      </c>
      <c r="J1130" s="342" t="s">
        <v>1219</v>
      </c>
      <c r="K1130" s="342" t="s">
        <v>591</v>
      </c>
      <c r="L1130" s="52" t="s">
        <v>2617</v>
      </c>
      <c r="M1130" s="337" t="s">
        <v>15</v>
      </c>
      <c r="N1130" s="205">
        <v>43766</v>
      </c>
      <c r="O1130" s="205">
        <v>43435</v>
      </c>
      <c r="P1130" s="205">
        <v>44561</v>
      </c>
      <c r="Q1130" s="51">
        <v>317777.81</v>
      </c>
      <c r="R1130" s="44">
        <v>0.8</v>
      </c>
      <c r="S1130" s="51" t="s">
        <v>306</v>
      </c>
      <c r="T1130" s="51">
        <v>254222.25</v>
      </c>
    </row>
    <row r="1131" spans="2:20" s="11" customFormat="1" ht="231.75" customHeight="1" x14ac:dyDescent="0.2">
      <c r="B1131" s="381"/>
      <c r="C1131" s="382"/>
      <c r="D1131" s="440"/>
      <c r="E1131" s="93" t="s">
        <v>2611</v>
      </c>
      <c r="F1131" s="342" t="s">
        <v>2612</v>
      </c>
      <c r="G1131" s="138" t="s">
        <v>980</v>
      </c>
      <c r="H1131" s="52" t="s">
        <v>2613</v>
      </c>
      <c r="I1131" s="188" t="s">
        <v>2604</v>
      </c>
      <c r="J1131" s="342" t="s">
        <v>1219</v>
      </c>
      <c r="K1131" s="342" t="s">
        <v>591</v>
      </c>
      <c r="L1131" s="52" t="s">
        <v>3297</v>
      </c>
      <c r="M1131" s="337" t="s">
        <v>22</v>
      </c>
      <c r="N1131" s="205">
        <v>43766</v>
      </c>
      <c r="O1131" s="205">
        <v>43435</v>
      </c>
      <c r="P1131" s="205">
        <v>44526</v>
      </c>
      <c r="Q1131" s="51">
        <v>446970</v>
      </c>
      <c r="R1131" s="44">
        <v>0.8</v>
      </c>
      <c r="S1131" s="51" t="s">
        <v>306</v>
      </c>
      <c r="T1131" s="51">
        <v>357576</v>
      </c>
    </row>
    <row r="1132" spans="2:20" s="11" customFormat="1" ht="104.25" customHeight="1" x14ac:dyDescent="0.2">
      <c r="B1132" s="381"/>
      <c r="C1132" s="382"/>
      <c r="D1132" s="440"/>
      <c r="E1132" s="93" t="s">
        <v>2611</v>
      </c>
      <c r="F1132" s="342" t="s">
        <v>2612</v>
      </c>
      <c r="G1132" s="138" t="s">
        <v>985</v>
      </c>
      <c r="H1132" s="52" t="s">
        <v>2613</v>
      </c>
      <c r="I1132" s="188" t="s">
        <v>2605</v>
      </c>
      <c r="J1132" s="342" t="s">
        <v>1219</v>
      </c>
      <c r="K1132" s="342" t="s">
        <v>591</v>
      </c>
      <c r="L1132" s="52" t="s">
        <v>2618</v>
      </c>
      <c r="M1132" s="337" t="s">
        <v>15</v>
      </c>
      <c r="N1132" s="205">
        <v>43766</v>
      </c>
      <c r="O1132" s="205">
        <v>43437</v>
      </c>
      <c r="P1132" s="205">
        <v>44530</v>
      </c>
      <c r="Q1132" s="51">
        <v>863636.3</v>
      </c>
      <c r="R1132" s="44">
        <v>0.8</v>
      </c>
      <c r="S1132" s="51" t="s">
        <v>306</v>
      </c>
      <c r="T1132" s="51">
        <v>690909.04</v>
      </c>
    </row>
    <row r="1133" spans="2:20" s="11" customFormat="1" ht="250.5" customHeight="1" x14ac:dyDescent="0.2">
      <c r="B1133" s="381"/>
      <c r="C1133" s="382"/>
      <c r="D1133" s="440"/>
      <c r="E1133" s="93" t="s">
        <v>2611</v>
      </c>
      <c r="F1133" s="342" t="s">
        <v>2612</v>
      </c>
      <c r="G1133" s="138" t="s">
        <v>984</v>
      </c>
      <c r="H1133" s="52" t="s">
        <v>2613</v>
      </c>
      <c r="I1133" s="188" t="s">
        <v>2606</v>
      </c>
      <c r="J1133" s="342" t="s">
        <v>1219</v>
      </c>
      <c r="K1133" s="342" t="s">
        <v>591</v>
      </c>
      <c r="L1133" s="52" t="s">
        <v>2619</v>
      </c>
      <c r="M1133" s="337" t="s">
        <v>15</v>
      </c>
      <c r="N1133" s="205">
        <v>43766</v>
      </c>
      <c r="O1133" s="205">
        <v>43437</v>
      </c>
      <c r="P1133" s="205">
        <v>44561</v>
      </c>
      <c r="Q1133" s="51">
        <v>348448.56</v>
      </c>
      <c r="R1133" s="44">
        <v>0.8</v>
      </c>
      <c r="S1133" s="51" t="s">
        <v>306</v>
      </c>
      <c r="T1133" s="51">
        <v>278758.84999999998</v>
      </c>
    </row>
    <row r="1134" spans="2:20" s="11" customFormat="1" ht="250.5" customHeight="1" x14ac:dyDescent="0.2">
      <c r="B1134" s="381"/>
      <c r="C1134" s="382"/>
      <c r="D1134" s="440"/>
      <c r="E1134" s="93" t="s">
        <v>2611</v>
      </c>
      <c r="F1134" s="342" t="s">
        <v>2612</v>
      </c>
      <c r="G1134" s="138" t="s">
        <v>2615</v>
      </c>
      <c r="H1134" s="52" t="s">
        <v>2613</v>
      </c>
      <c r="I1134" s="188" t="s">
        <v>2607</v>
      </c>
      <c r="J1134" s="342" t="s">
        <v>1219</v>
      </c>
      <c r="K1134" s="342" t="s">
        <v>591</v>
      </c>
      <c r="L1134" s="52" t="s">
        <v>2620</v>
      </c>
      <c r="M1134" s="337" t="s">
        <v>55</v>
      </c>
      <c r="N1134" s="205">
        <v>43766</v>
      </c>
      <c r="O1134" s="205">
        <v>43435</v>
      </c>
      <c r="P1134" s="205">
        <v>44561</v>
      </c>
      <c r="Q1134" s="51">
        <v>507576</v>
      </c>
      <c r="R1134" s="44">
        <v>0.8</v>
      </c>
      <c r="S1134" s="51" t="s">
        <v>306</v>
      </c>
      <c r="T1134" s="51">
        <v>406060.79999999999</v>
      </c>
    </row>
    <row r="1135" spans="2:20" s="11" customFormat="1" ht="224.25" customHeight="1" x14ac:dyDescent="0.2">
      <c r="B1135" s="381"/>
      <c r="C1135" s="382"/>
      <c r="D1135" s="440"/>
      <c r="E1135" s="93" t="s">
        <v>2611</v>
      </c>
      <c r="F1135" s="342" t="s">
        <v>2612</v>
      </c>
      <c r="G1135" s="138" t="s">
        <v>2616</v>
      </c>
      <c r="H1135" s="52" t="s">
        <v>2613</v>
      </c>
      <c r="I1135" s="188" t="s">
        <v>2608</v>
      </c>
      <c r="J1135" s="342" t="s">
        <v>1219</v>
      </c>
      <c r="K1135" s="342" t="s">
        <v>591</v>
      </c>
      <c r="L1135" s="52" t="s">
        <v>2621</v>
      </c>
      <c r="M1135" s="337" t="s">
        <v>22</v>
      </c>
      <c r="N1135" s="205">
        <v>43766</v>
      </c>
      <c r="O1135" s="205">
        <v>43435</v>
      </c>
      <c r="P1135" s="205">
        <v>44439</v>
      </c>
      <c r="Q1135" s="51">
        <v>868306.87</v>
      </c>
      <c r="R1135" s="44">
        <v>0.8</v>
      </c>
      <c r="S1135" s="51" t="s">
        <v>306</v>
      </c>
      <c r="T1135" s="51">
        <v>694645.5</v>
      </c>
    </row>
    <row r="1136" spans="2:20" s="11" customFormat="1" ht="224.25" customHeight="1" x14ac:dyDescent="0.2">
      <c r="B1136" s="381"/>
      <c r="C1136" s="382"/>
      <c r="D1136" s="440"/>
      <c r="E1136" s="93" t="s">
        <v>2611</v>
      </c>
      <c r="F1136" s="342" t="s">
        <v>2612</v>
      </c>
      <c r="G1136" s="138" t="s">
        <v>982</v>
      </c>
      <c r="H1136" s="52" t="s">
        <v>2613</v>
      </c>
      <c r="I1136" s="188" t="s">
        <v>2656</v>
      </c>
      <c r="J1136" s="342" t="s">
        <v>1219</v>
      </c>
      <c r="K1136" s="342" t="s">
        <v>591</v>
      </c>
      <c r="L1136" s="52" t="s">
        <v>2658</v>
      </c>
      <c r="M1136" s="337" t="s">
        <v>19</v>
      </c>
      <c r="N1136" s="205">
        <v>43777</v>
      </c>
      <c r="O1136" s="205">
        <v>43431</v>
      </c>
      <c r="P1136" s="205">
        <v>44530</v>
      </c>
      <c r="Q1136" s="51">
        <v>945322.05</v>
      </c>
      <c r="R1136" s="44">
        <v>0.8</v>
      </c>
      <c r="S1136" s="51" t="s">
        <v>306</v>
      </c>
      <c r="T1136" s="51">
        <v>756257.64</v>
      </c>
    </row>
    <row r="1137" spans="2:20" s="11" customFormat="1" ht="224.25" customHeight="1" x14ac:dyDescent="0.2">
      <c r="B1137" s="381"/>
      <c r="C1137" s="382"/>
      <c r="D1137" s="440"/>
      <c r="E1137" s="93" t="s">
        <v>2611</v>
      </c>
      <c r="F1137" s="342" t="s">
        <v>2612</v>
      </c>
      <c r="G1137" s="138" t="s">
        <v>987</v>
      </c>
      <c r="H1137" s="52" t="s">
        <v>2613</v>
      </c>
      <c r="I1137" s="188" t="s">
        <v>2609</v>
      </c>
      <c r="J1137" s="342" t="s">
        <v>1219</v>
      </c>
      <c r="K1137" s="342" t="s">
        <v>591</v>
      </c>
      <c r="L1137" s="52" t="s">
        <v>2622</v>
      </c>
      <c r="M1137" s="337" t="s">
        <v>22</v>
      </c>
      <c r="N1137" s="205">
        <v>43766</v>
      </c>
      <c r="O1137" s="205">
        <v>43435</v>
      </c>
      <c r="P1137" s="205">
        <v>44530</v>
      </c>
      <c r="Q1137" s="51">
        <v>681813.81</v>
      </c>
      <c r="R1137" s="44">
        <v>0.8</v>
      </c>
      <c r="S1137" s="51" t="s">
        <v>306</v>
      </c>
      <c r="T1137" s="51">
        <v>545451.05000000005</v>
      </c>
    </row>
    <row r="1138" spans="2:20" s="11" customFormat="1" ht="235.5" customHeight="1" x14ac:dyDescent="0.2">
      <c r="B1138" s="381"/>
      <c r="C1138" s="382"/>
      <c r="D1138" s="440"/>
      <c r="E1138" s="93" t="s">
        <v>2611</v>
      </c>
      <c r="F1138" s="342" t="s">
        <v>2612</v>
      </c>
      <c r="G1138" s="138" t="s">
        <v>988</v>
      </c>
      <c r="H1138" s="52" t="s">
        <v>2613</v>
      </c>
      <c r="I1138" s="188" t="s">
        <v>2610</v>
      </c>
      <c r="J1138" s="342" t="s">
        <v>1219</v>
      </c>
      <c r="K1138" s="342" t="s">
        <v>591</v>
      </c>
      <c r="L1138" s="52" t="s">
        <v>2623</v>
      </c>
      <c r="M1138" s="337" t="s">
        <v>27</v>
      </c>
      <c r="N1138" s="205">
        <v>43766</v>
      </c>
      <c r="O1138" s="205">
        <v>43435</v>
      </c>
      <c r="P1138" s="205">
        <v>44561</v>
      </c>
      <c r="Q1138" s="51">
        <v>392407.42</v>
      </c>
      <c r="R1138" s="44">
        <v>0.8</v>
      </c>
      <c r="S1138" s="51" t="s">
        <v>306</v>
      </c>
      <c r="T1138" s="51">
        <v>313925.94</v>
      </c>
    </row>
    <row r="1139" spans="2:20" s="11" customFormat="1" ht="235.5" customHeight="1" x14ac:dyDescent="0.2">
      <c r="B1139" s="381"/>
      <c r="C1139" s="382"/>
      <c r="D1139" s="440"/>
      <c r="E1139" s="93" t="s">
        <v>2611</v>
      </c>
      <c r="F1139" s="342" t="s">
        <v>2892</v>
      </c>
      <c r="G1139" s="138" t="s">
        <v>3707</v>
      </c>
      <c r="H1139" s="52" t="s">
        <v>3960</v>
      </c>
      <c r="I1139" s="188" t="s">
        <v>2886</v>
      </c>
      <c r="J1139" s="342" t="s">
        <v>1219</v>
      </c>
      <c r="K1139" s="342" t="s">
        <v>591</v>
      </c>
      <c r="L1139" s="52" t="s">
        <v>3961</v>
      </c>
      <c r="M1139" s="337" t="s">
        <v>22</v>
      </c>
      <c r="N1139" s="205">
        <v>43924</v>
      </c>
      <c r="O1139" s="205">
        <v>43983</v>
      </c>
      <c r="P1139" s="205">
        <v>45077</v>
      </c>
      <c r="Q1139" s="51">
        <v>421489.35</v>
      </c>
      <c r="R1139" s="44">
        <v>0.8</v>
      </c>
      <c r="S1139" s="51" t="s">
        <v>306</v>
      </c>
      <c r="T1139" s="51">
        <v>337191.48</v>
      </c>
    </row>
    <row r="1140" spans="2:20" s="11" customFormat="1" ht="194.25" customHeight="1" x14ac:dyDescent="0.2">
      <c r="B1140" s="381"/>
      <c r="C1140" s="382"/>
      <c r="D1140" s="440"/>
      <c r="E1140" s="93" t="s">
        <v>2611</v>
      </c>
      <c r="F1140" s="342" t="s">
        <v>2892</v>
      </c>
      <c r="G1140" s="138" t="s">
        <v>2922</v>
      </c>
      <c r="H1140" s="52" t="s">
        <v>3962</v>
      </c>
      <c r="I1140" s="188" t="s">
        <v>2926</v>
      </c>
      <c r="J1140" s="342" t="s">
        <v>1219</v>
      </c>
      <c r="K1140" s="342" t="s">
        <v>591</v>
      </c>
      <c r="L1140" s="52" t="s">
        <v>2928</v>
      </c>
      <c r="M1140" s="337" t="s">
        <v>179</v>
      </c>
      <c r="N1140" s="205">
        <v>43955</v>
      </c>
      <c r="O1140" s="205">
        <v>43983</v>
      </c>
      <c r="P1140" s="205">
        <v>45077</v>
      </c>
      <c r="Q1140" s="51">
        <v>359980.49</v>
      </c>
      <c r="R1140" s="44">
        <v>0.8</v>
      </c>
      <c r="S1140" s="51" t="s">
        <v>306</v>
      </c>
      <c r="T1140" s="51">
        <v>287984.39</v>
      </c>
    </row>
    <row r="1141" spans="2:20" s="61" customFormat="1" ht="244.5" customHeight="1" x14ac:dyDescent="0.2">
      <c r="B1141" s="381"/>
      <c r="C1141" s="382"/>
      <c r="D1141" s="440"/>
      <c r="E1141" s="93" t="s">
        <v>2611</v>
      </c>
      <c r="F1141" s="342" t="s">
        <v>2892</v>
      </c>
      <c r="G1141" s="138" t="s">
        <v>3721</v>
      </c>
      <c r="H1141" s="52" t="s">
        <v>3118</v>
      </c>
      <c r="I1141" s="188" t="s">
        <v>3116</v>
      </c>
      <c r="J1141" s="342" t="s">
        <v>1219</v>
      </c>
      <c r="K1141" s="342" t="s">
        <v>591</v>
      </c>
      <c r="L1141" s="52" t="s">
        <v>3119</v>
      </c>
      <c r="M1141" s="337" t="s">
        <v>19</v>
      </c>
      <c r="N1141" s="205">
        <v>43999</v>
      </c>
      <c r="O1141" s="205">
        <v>44060</v>
      </c>
      <c r="P1141" s="205">
        <v>45154</v>
      </c>
      <c r="Q1141" s="51">
        <v>350434.63</v>
      </c>
      <c r="R1141" s="44">
        <v>0.8</v>
      </c>
      <c r="S1141" s="51" t="s">
        <v>306</v>
      </c>
      <c r="T1141" s="51">
        <v>280347.7</v>
      </c>
    </row>
    <row r="1142" spans="2:20" s="11" customFormat="1" ht="234.75" customHeight="1" x14ac:dyDescent="0.2">
      <c r="B1142" s="381"/>
      <c r="C1142" s="382"/>
      <c r="D1142" s="440"/>
      <c r="E1142" s="93" t="s">
        <v>2611</v>
      </c>
      <c r="F1142" s="342" t="s">
        <v>2892</v>
      </c>
      <c r="G1142" s="138" t="s">
        <v>2923</v>
      </c>
      <c r="H1142" s="52" t="s">
        <v>2925</v>
      </c>
      <c r="I1142" s="188" t="s">
        <v>2927</v>
      </c>
      <c r="J1142" s="342" t="s">
        <v>1219</v>
      </c>
      <c r="K1142" s="342" t="s">
        <v>591</v>
      </c>
      <c r="L1142" s="52" t="s">
        <v>2929</v>
      </c>
      <c r="M1142" s="337" t="s">
        <v>7</v>
      </c>
      <c r="N1142" s="205">
        <v>43972</v>
      </c>
      <c r="O1142" s="205">
        <v>44018</v>
      </c>
      <c r="P1142" s="205">
        <v>45112</v>
      </c>
      <c r="Q1142" s="51">
        <v>352000</v>
      </c>
      <c r="R1142" s="44">
        <v>0.8</v>
      </c>
      <c r="S1142" s="51" t="s">
        <v>306</v>
      </c>
      <c r="T1142" s="51">
        <v>281600</v>
      </c>
    </row>
    <row r="1143" spans="2:20" s="11" customFormat="1" ht="252.75" customHeight="1" x14ac:dyDescent="0.2">
      <c r="B1143" s="381"/>
      <c r="C1143" s="382"/>
      <c r="D1143" s="440"/>
      <c r="E1143" s="93" t="s">
        <v>2611</v>
      </c>
      <c r="F1143" s="342" t="s">
        <v>2892</v>
      </c>
      <c r="G1143" s="138" t="s">
        <v>2924</v>
      </c>
      <c r="H1143" s="52" t="s">
        <v>2893</v>
      </c>
      <c r="I1143" s="188" t="s">
        <v>2887</v>
      </c>
      <c r="J1143" s="342" t="s">
        <v>1219</v>
      </c>
      <c r="K1143" s="342" t="s">
        <v>591</v>
      </c>
      <c r="L1143" s="52" t="s">
        <v>2894</v>
      </c>
      <c r="M1143" s="337" t="s">
        <v>4</v>
      </c>
      <c r="N1143" s="205">
        <v>43924</v>
      </c>
      <c r="O1143" s="205">
        <v>44040</v>
      </c>
      <c r="P1143" s="205">
        <v>44926</v>
      </c>
      <c r="Q1143" s="51">
        <v>360000</v>
      </c>
      <c r="R1143" s="44">
        <v>0.8</v>
      </c>
      <c r="S1143" s="51" t="s">
        <v>306</v>
      </c>
      <c r="T1143" s="51">
        <v>288000</v>
      </c>
    </row>
    <row r="1144" spans="2:20" s="11" customFormat="1" ht="242.25" customHeight="1" x14ac:dyDescent="0.2">
      <c r="B1144" s="381"/>
      <c r="C1144" s="382"/>
      <c r="D1144" s="440"/>
      <c r="E1144" s="93" t="s">
        <v>2611</v>
      </c>
      <c r="F1144" s="342" t="s">
        <v>2892</v>
      </c>
      <c r="G1144" s="138" t="s">
        <v>1110</v>
      </c>
      <c r="H1144" s="52" t="s">
        <v>3963</v>
      </c>
      <c r="I1144" s="188" t="s">
        <v>2888</v>
      </c>
      <c r="J1144" s="342" t="s">
        <v>1219</v>
      </c>
      <c r="K1144" s="342" t="s">
        <v>591</v>
      </c>
      <c r="L1144" s="52" t="s">
        <v>3964</v>
      </c>
      <c r="M1144" s="337" t="s">
        <v>10</v>
      </c>
      <c r="N1144" s="205">
        <v>43943</v>
      </c>
      <c r="O1144" s="205">
        <v>43986</v>
      </c>
      <c r="P1144" s="205">
        <v>45080</v>
      </c>
      <c r="Q1144" s="51">
        <v>341000</v>
      </c>
      <c r="R1144" s="44">
        <v>0.8</v>
      </c>
      <c r="S1144" s="51" t="s">
        <v>306</v>
      </c>
      <c r="T1144" s="51">
        <v>272800</v>
      </c>
    </row>
    <row r="1145" spans="2:20" s="11" customFormat="1" ht="264.75" customHeight="1" x14ac:dyDescent="0.2">
      <c r="B1145" s="381"/>
      <c r="C1145" s="382"/>
      <c r="D1145" s="440"/>
      <c r="E1145" s="93" t="s">
        <v>2611</v>
      </c>
      <c r="F1145" s="342" t="s">
        <v>2892</v>
      </c>
      <c r="G1145" s="138" t="s">
        <v>2053</v>
      </c>
      <c r="H1145" s="52" t="s">
        <v>2895</v>
      </c>
      <c r="I1145" s="188" t="s">
        <v>2889</v>
      </c>
      <c r="J1145" s="342" t="s">
        <v>1219</v>
      </c>
      <c r="K1145" s="342" t="s">
        <v>591</v>
      </c>
      <c r="L1145" s="52" t="s">
        <v>2896</v>
      </c>
      <c r="M1145" s="337" t="s">
        <v>30</v>
      </c>
      <c r="N1145" s="205">
        <v>43924</v>
      </c>
      <c r="O1145" s="205">
        <v>44013</v>
      </c>
      <c r="P1145" s="205">
        <v>45107</v>
      </c>
      <c r="Q1145" s="51">
        <v>405600</v>
      </c>
      <c r="R1145" s="44">
        <v>0.8</v>
      </c>
      <c r="S1145" s="51" t="s">
        <v>306</v>
      </c>
      <c r="T1145" s="51">
        <v>324480</v>
      </c>
    </row>
    <row r="1146" spans="2:20" s="11" customFormat="1" ht="264.75" customHeight="1" x14ac:dyDescent="0.2">
      <c r="B1146" s="381"/>
      <c r="C1146" s="382"/>
      <c r="D1146" s="440"/>
      <c r="E1146" s="93" t="s">
        <v>2611</v>
      </c>
      <c r="F1146" s="342" t="s">
        <v>2892</v>
      </c>
      <c r="G1146" s="138" t="s">
        <v>2064</v>
      </c>
      <c r="H1146" s="52" t="s">
        <v>2930</v>
      </c>
      <c r="I1146" s="188" t="s">
        <v>2935</v>
      </c>
      <c r="J1146" s="342" t="s">
        <v>1219</v>
      </c>
      <c r="K1146" s="342" t="s">
        <v>591</v>
      </c>
      <c r="L1146" s="52" t="s">
        <v>2940</v>
      </c>
      <c r="M1146" s="337" t="s">
        <v>97</v>
      </c>
      <c r="N1146" s="205">
        <v>43972</v>
      </c>
      <c r="O1146" s="205">
        <v>44075</v>
      </c>
      <c r="P1146" s="205">
        <v>44925</v>
      </c>
      <c r="Q1146" s="51">
        <v>417193.36</v>
      </c>
      <c r="R1146" s="44">
        <v>0.8</v>
      </c>
      <c r="S1146" s="51" t="s">
        <v>306</v>
      </c>
      <c r="T1146" s="51">
        <v>333754.69</v>
      </c>
    </row>
    <row r="1147" spans="2:20" s="11" customFormat="1" ht="264.75" customHeight="1" x14ac:dyDescent="0.2">
      <c r="B1147" s="381"/>
      <c r="C1147" s="382"/>
      <c r="D1147" s="440"/>
      <c r="E1147" s="93" t="s">
        <v>2611</v>
      </c>
      <c r="F1147" s="342" t="s">
        <v>2892</v>
      </c>
      <c r="G1147" s="138" t="s">
        <v>3720</v>
      </c>
      <c r="H1147" s="52" t="s">
        <v>2931</v>
      </c>
      <c r="I1147" s="188" t="s">
        <v>2936</v>
      </c>
      <c r="J1147" s="342" t="s">
        <v>1219</v>
      </c>
      <c r="K1147" s="342" t="s">
        <v>591</v>
      </c>
      <c r="L1147" s="52" t="s">
        <v>2941</v>
      </c>
      <c r="M1147" s="337" t="s">
        <v>29</v>
      </c>
      <c r="N1147" s="205">
        <v>43955</v>
      </c>
      <c r="O1147" s="205">
        <v>44001</v>
      </c>
      <c r="P1147" s="205">
        <v>45095</v>
      </c>
      <c r="Q1147" s="51">
        <v>454996.43</v>
      </c>
      <c r="R1147" s="44">
        <v>0.8</v>
      </c>
      <c r="S1147" s="51" t="s">
        <v>306</v>
      </c>
      <c r="T1147" s="51">
        <v>363997.14</v>
      </c>
    </row>
    <row r="1148" spans="2:20" s="61" customFormat="1" ht="264.75" customHeight="1" x14ac:dyDescent="0.2">
      <c r="B1148" s="381"/>
      <c r="C1148" s="382"/>
      <c r="D1148" s="440"/>
      <c r="E1148" s="93" t="s">
        <v>2611</v>
      </c>
      <c r="F1148" s="342" t="s">
        <v>2892</v>
      </c>
      <c r="G1148" s="138" t="s">
        <v>3719</v>
      </c>
      <c r="H1148" s="52" t="s">
        <v>3120</v>
      </c>
      <c r="I1148" s="188" t="s">
        <v>3117</v>
      </c>
      <c r="J1148" s="342" t="s">
        <v>1219</v>
      </c>
      <c r="K1148" s="342" t="s">
        <v>591</v>
      </c>
      <c r="L1148" s="52" t="s">
        <v>3298</v>
      </c>
      <c r="M1148" s="337" t="s">
        <v>13</v>
      </c>
      <c r="N1148" s="205">
        <v>43991</v>
      </c>
      <c r="O1148" s="205">
        <v>44018</v>
      </c>
      <c r="P1148" s="205">
        <v>45112</v>
      </c>
      <c r="Q1148" s="51">
        <v>480000</v>
      </c>
      <c r="R1148" s="44">
        <v>0.8</v>
      </c>
      <c r="S1148" s="51" t="s">
        <v>306</v>
      </c>
      <c r="T1148" s="51">
        <v>384000</v>
      </c>
    </row>
    <row r="1149" spans="2:20" s="11" customFormat="1" ht="264.75" customHeight="1" x14ac:dyDescent="0.2">
      <c r="B1149" s="381"/>
      <c r="C1149" s="382"/>
      <c r="D1149" s="440"/>
      <c r="E1149" s="93" t="s">
        <v>2611</v>
      </c>
      <c r="F1149" s="342" t="s">
        <v>2892</v>
      </c>
      <c r="G1149" s="138" t="s">
        <v>2470</v>
      </c>
      <c r="H1149" s="52" t="s">
        <v>2932</v>
      </c>
      <c r="I1149" s="188" t="s">
        <v>2937</v>
      </c>
      <c r="J1149" s="342" t="s">
        <v>1219</v>
      </c>
      <c r="K1149" s="342" t="s">
        <v>591</v>
      </c>
      <c r="L1149" s="52" t="s">
        <v>2942</v>
      </c>
      <c r="M1149" s="337" t="s">
        <v>15</v>
      </c>
      <c r="N1149" s="205">
        <v>43980</v>
      </c>
      <c r="O1149" s="205">
        <v>43993</v>
      </c>
      <c r="P1149" s="205">
        <v>45088</v>
      </c>
      <c r="Q1149" s="51">
        <v>362563.83</v>
      </c>
      <c r="R1149" s="44">
        <v>0.8</v>
      </c>
      <c r="S1149" s="51" t="s">
        <v>306</v>
      </c>
      <c r="T1149" s="51">
        <v>290051.06</v>
      </c>
    </row>
    <row r="1150" spans="2:20" s="11" customFormat="1" ht="264.75" customHeight="1" x14ac:dyDescent="0.2">
      <c r="B1150" s="381"/>
      <c r="C1150" s="382"/>
      <c r="D1150" s="440"/>
      <c r="E1150" s="93" t="s">
        <v>2611</v>
      </c>
      <c r="F1150" s="342" t="s">
        <v>2892</v>
      </c>
      <c r="G1150" s="138" t="s">
        <v>3718</v>
      </c>
      <c r="H1150" s="52" t="s">
        <v>2933</v>
      </c>
      <c r="I1150" s="188" t="s">
        <v>2938</v>
      </c>
      <c r="J1150" s="342" t="s">
        <v>1219</v>
      </c>
      <c r="K1150" s="342" t="s">
        <v>591</v>
      </c>
      <c r="L1150" s="52" t="s">
        <v>2943</v>
      </c>
      <c r="M1150" s="337" t="s">
        <v>822</v>
      </c>
      <c r="N1150" s="205">
        <v>43965</v>
      </c>
      <c r="O1150" s="205">
        <v>43990</v>
      </c>
      <c r="P1150" s="205">
        <v>45085</v>
      </c>
      <c r="Q1150" s="51">
        <v>389995.16</v>
      </c>
      <c r="R1150" s="44">
        <v>0.8</v>
      </c>
      <c r="S1150" s="51" t="s">
        <v>306</v>
      </c>
      <c r="T1150" s="51">
        <v>311996.13</v>
      </c>
    </row>
    <row r="1151" spans="2:20" s="11" customFormat="1" ht="264.75" customHeight="1" x14ac:dyDescent="0.2">
      <c r="B1151" s="381"/>
      <c r="C1151" s="382"/>
      <c r="D1151" s="440"/>
      <c r="E1151" s="93" t="s">
        <v>2611</v>
      </c>
      <c r="F1151" s="342" t="s">
        <v>2892</v>
      </c>
      <c r="G1151" s="138" t="s">
        <v>2328</v>
      </c>
      <c r="H1151" s="52" t="s">
        <v>2934</v>
      </c>
      <c r="I1151" s="188" t="s">
        <v>2939</v>
      </c>
      <c r="J1151" s="342" t="s">
        <v>1219</v>
      </c>
      <c r="K1151" s="342" t="s">
        <v>591</v>
      </c>
      <c r="L1151" s="52" t="s">
        <v>2944</v>
      </c>
      <c r="M1151" s="337" t="s">
        <v>55</v>
      </c>
      <c r="N1151" s="205">
        <v>43955</v>
      </c>
      <c r="O1151" s="205">
        <v>43983</v>
      </c>
      <c r="P1151" s="205">
        <v>45077</v>
      </c>
      <c r="Q1151" s="51">
        <v>390000</v>
      </c>
      <c r="R1151" s="44">
        <v>0.8</v>
      </c>
      <c r="S1151" s="51" t="s">
        <v>306</v>
      </c>
      <c r="T1151" s="51">
        <v>312000</v>
      </c>
    </row>
    <row r="1152" spans="2:20" s="11" customFormat="1" ht="264.75" customHeight="1" x14ac:dyDescent="0.2">
      <c r="B1152" s="381"/>
      <c r="C1152" s="382"/>
      <c r="D1152" s="440"/>
      <c r="E1152" s="93" t="s">
        <v>2611</v>
      </c>
      <c r="F1152" s="342" t="s">
        <v>2892</v>
      </c>
      <c r="G1152" s="138" t="s">
        <v>3717</v>
      </c>
      <c r="H1152" s="52" t="s">
        <v>2897</v>
      </c>
      <c r="I1152" s="188" t="s">
        <v>2890</v>
      </c>
      <c r="J1152" s="342" t="s">
        <v>1219</v>
      </c>
      <c r="K1152" s="342" t="s">
        <v>591</v>
      </c>
      <c r="L1152" s="52" t="s">
        <v>2898</v>
      </c>
      <c r="M1152" s="337" t="s">
        <v>27</v>
      </c>
      <c r="N1152" s="205">
        <v>43944</v>
      </c>
      <c r="O1152" s="205">
        <v>43739</v>
      </c>
      <c r="P1152" s="205">
        <v>44834</v>
      </c>
      <c r="Q1152" s="51">
        <v>403000</v>
      </c>
      <c r="R1152" s="44">
        <v>0.8</v>
      </c>
      <c r="S1152" s="51" t="s">
        <v>306</v>
      </c>
      <c r="T1152" s="51">
        <v>322400</v>
      </c>
    </row>
    <row r="1153" spans="2:20" s="11" customFormat="1" ht="264.75" customHeight="1" x14ac:dyDescent="0.2">
      <c r="B1153" s="381"/>
      <c r="C1153" s="382"/>
      <c r="D1153" s="440"/>
      <c r="E1153" s="93" t="s">
        <v>2611</v>
      </c>
      <c r="F1153" s="342" t="s">
        <v>2892</v>
      </c>
      <c r="G1153" s="138" t="s">
        <v>3711</v>
      </c>
      <c r="H1153" s="52" t="s">
        <v>2899</v>
      </c>
      <c r="I1153" s="188" t="s">
        <v>2891</v>
      </c>
      <c r="J1153" s="342" t="s">
        <v>1219</v>
      </c>
      <c r="K1153" s="342" t="s">
        <v>591</v>
      </c>
      <c r="L1153" s="52" t="s">
        <v>3299</v>
      </c>
      <c r="M1153" s="337" t="s">
        <v>1</v>
      </c>
      <c r="N1153" s="205">
        <v>43924</v>
      </c>
      <c r="O1153" s="205">
        <v>43948</v>
      </c>
      <c r="P1153" s="205">
        <v>45042</v>
      </c>
      <c r="Q1153" s="51">
        <v>396000</v>
      </c>
      <c r="R1153" s="44">
        <v>0.8</v>
      </c>
      <c r="S1153" s="51" t="s">
        <v>306</v>
      </c>
      <c r="T1153" s="51">
        <v>316800</v>
      </c>
    </row>
    <row r="1154" spans="2:20" s="11" customFormat="1" ht="394.5" customHeight="1" x14ac:dyDescent="0.2">
      <c r="B1154" s="381"/>
      <c r="C1154" s="382"/>
      <c r="D1154" s="361"/>
      <c r="E1154" s="94" t="s">
        <v>804</v>
      </c>
      <c r="F1154" s="321" t="s">
        <v>803</v>
      </c>
      <c r="G1154" s="35" t="s">
        <v>978</v>
      </c>
      <c r="H1154" s="72" t="s">
        <v>804</v>
      </c>
      <c r="I1154" s="182" t="s">
        <v>802</v>
      </c>
      <c r="J1154" s="321" t="s">
        <v>1219</v>
      </c>
      <c r="K1154" s="321" t="s">
        <v>591</v>
      </c>
      <c r="L1154" s="72" t="s">
        <v>3300</v>
      </c>
      <c r="M1154" s="344" t="s">
        <v>308</v>
      </c>
      <c r="N1154" s="203">
        <v>42811</v>
      </c>
      <c r="O1154" s="203">
        <v>42186</v>
      </c>
      <c r="P1154" s="203">
        <v>43465</v>
      </c>
      <c r="Q1154" s="123">
        <v>954287.35</v>
      </c>
      <c r="R1154" s="29">
        <v>0.8</v>
      </c>
      <c r="S1154" s="31" t="s">
        <v>306</v>
      </c>
      <c r="T1154" s="31">
        <v>763429.88</v>
      </c>
    </row>
    <row r="1155" spans="2:20" s="11" customFormat="1" ht="117" customHeight="1" x14ac:dyDescent="0.2">
      <c r="B1155" s="381"/>
      <c r="C1155" s="382"/>
      <c r="D1155" s="361"/>
      <c r="E1155" s="95" t="s">
        <v>1215</v>
      </c>
      <c r="F1155" s="126" t="s">
        <v>1216</v>
      </c>
      <c r="G1155" s="55" t="s">
        <v>1942</v>
      </c>
      <c r="H1155" s="47" t="s">
        <v>1217</v>
      </c>
      <c r="I1155" s="183" t="s">
        <v>1218</v>
      </c>
      <c r="J1155" s="126" t="s">
        <v>1219</v>
      </c>
      <c r="K1155" s="126" t="s">
        <v>591</v>
      </c>
      <c r="L1155" s="47" t="s">
        <v>1217</v>
      </c>
      <c r="M1155" s="344" t="s">
        <v>308</v>
      </c>
      <c r="N1155" s="203">
        <v>43035</v>
      </c>
      <c r="O1155" s="203">
        <v>42186</v>
      </c>
      <c r="P1155" s="203">
        <v>43281</v>
      </c>
      <c r="Q1155" s="31">
        <v>546377.23</v>
      </c>
      <c r="R1155" s="41">
        <v>0.8</v>
      </c>
      <c r="S1155" s="46" t="s">
        <v>306</v>
      </c>
      <c r="T1155" s="46">
        <v>437101.79</v>
      </c>
    </row>
    <row r="1156" spans="2:20" s="11" customFormat="1" ht="249.75" customHeight="1" x14ac:dyDescent="0.2">
      <c r="B1156" s="381"/>
      <c r="C1156" s="382"/>
      <c r="D1156" s="361"/>
      <c r="E1156" s="95" t="s">
        <v>1215</v>
      </c>
      <c r="F1156" s="126" t="s">
        <v>2550</v>
      </c>
      <c r="G1156" s="55" t="s">
        <v>1942</v>
      </c>
      <c r="H1156" s="47" t="s">
        <v>2552</v>
      </c>
      <c r="I1156" s="183" t="s">
        <v>2554</v>
      </c>
      <c r="J1156" s="126" t="s">
        <v>1219</v>
      </c>
      <c r="K1156" s="126" t="s">
        <v>591</v>
      </c>
      <c r="L1156" s="47" t="s">
        <v>2556</v>
      </c>
      <c r="M1156" s="344" t="s">
        <v>13</v>
      </c>
      <c r="N1156" s="203">
        <v>43658</v>
      </c>
      <c r="O1156" s="203">
        <v>43283</v>
      </c>
      <c r="P1156" s="203">
        <v>44377</v>
      </c>
      <c r="Q1156" s="31">
        <v>607140.28</v>
      </c>
      <c r="R1156" s="41">
        <v>0.8</v>
      </c>
      <c r="S1156" s="46" t="s">
        <v>306</v>
      </c>
      <c r="T1156" s="46">
        <v>485712.22</v>
      </c>
    </row>
    <row r="1157" spans="2:20" s="11" customFormat="1" ht="275.25" customHeight="1" x14ac:dyDescent="0.2">
      <c r="B1157" s="381"/>
      <c r="C1157" s="382"/>
      <c r="D1157" s="361"/>
      <c r="E1157" s="95" t="s">
        <v>1215</v>
      </c>
      <c r="F1157" s="126" t="s">
        <v>2551</v>
      </c>
      <c r="G1157" s="55" t="s">
        <v>1942</v>
      </c>
      <c r="H1157" s="47" t="s">
        <v>2553</v>
      </c>
      <c r="I1157" s="183" t="s">
        <v>2555</v>
      </c>
      <c r="J1157" s="126" t="s">
        <v>1219</v>
      </c>
      <c r="K1157" s="126" t="s">
        <v>591</v>
      </c>
      <c r="L1157" s="47" t="s">
        <v>3301</v>
      </c>
      <c r="M1157" s="344" t="s">
        <v>4825</v>
      </c>
      <c r="N1157" s="203">
        <v>43658</v>
      </c>
      <c r="O1157" s="203">
        <v>43466</v>
      </c>
      <c r="P1157" s="203">
        <v>44196</v>
      </c>
      <c r="Q1157" s="31">
        <v>527529.27</v>
      </c>
      <c r="R1157" s="41">
        <v>0.8</v>
      </c>
      <c r="S1157" s="46" t="s">
        <v>306</v>
      </c>
      <c r="T1157" s="46">
        <v>422023.42</v>
      </c>
    </row>
    <row r="1158" spans="2:20" s="11" customFormat="1" ht="275.25" customHeight="1" x14ac:dyDescent="0.2">
      <c r="B1158" s="381"/>
      <c r="C1158" s="382"/>
      <c r="D1158" s="361"/>
      <c r="E1158" s="95" t="s">
        <v>1215</v>
      </c>
      <c r="F1158" s="126" t="s">
        <v>4353</v>
      </c>
      <c r="G1158" s="55" t="s">
        <v>4354</v>
      </c>
      <c r="H1158" s="47" t="s">
        <v>2553</v>
      </c>
      <c r="I1158" s="183" t="s">
        <v>4352</v>
      </c>
      <c r="J1158" s="126" t="s">
        <v>1219</v>
      </c>
      <c r="K1158" s="126" t="s">
        <v>591</v>
      </c>
      <c r="L1158" s="47" t="s">
        <v>4355</v>
      </c>
      <c r="M1158" s="344" t="s">
        <v>13</v>
      </c>
      <c r="N1158" s="203">
        <v>44181</v>
      </c>
      <c r="O1158" s="203">
        <v>44197</v>
      </c>
      <c r="P1158" s="203">
        <v>44926</v>
      </c>
      <c r="Q1158" s="31">
        <v>536470.34</v>
      </c>
      <c r="R1158" s="41">
        <v>0.8</v>
      </c>
      <c r="S1158" s="46" t="s">
        <v>306</v>
      </c>
      <c r="T1158" s="46">
        <v>429176.27</v>
      </c>
    </row>
    <row r="1159" spans="2:20" s="11" customFormat="1" ht="275.25" customHeight="1" x14ac:dyDescent="0.2">
      <c r="B1159" s="381"/>
      <c r="C1159" s="382"/>
      <c r="D1159" s="361"/>
      <c r="E1159" s="95" t="s">
        <v>1215</v>
      </c>
      <c r="F1159" s="126" t="s">
        <v>5321</v>
      </c>
      <c r="G1159" s="55" t="s">
        <v>4354</v>
      </c>
      <c r="H1159" s="47" t="s">
        <v>5322</v>
      </c>
      <c r="I1159" s="183" t="s">
        <v>5320</v>
      </c>
      <c r="J1159" s="126" t="s">
        <v>1219</v>
      </c>
      <c r="K1159" s="126" t="s">
        <v>591</v>
      </c>
      <c r="L1159" s="47" t="s">
        <v>5323</v>
      </c>
      <c r="M1159" s="344" t="s">
        <v>13</v>
      </c>
      <c r="N1159" s="203">
        <v>44375</v>
      </c>
      <c r="O1159" s="203">
        <v>44378</v>
      </c>
      <c r="P1159" s="203">
        <v>45107</v>
      </c>
      <c r="Q1159" s="31">
        <v>675152.52</v>
      </c>
      <c r="R1159" s="41">
        <v>0.8</v>
      </c>
      <c r="S1159" s="46" t="s">
        <v>306</v>
      </c>
      <c r="T1159" s="46">
        <v>540122.02</v>
      </c>
    </row>
    <row r="1160" spans="2:20" s="11" customFormat="1" ht="275.25" customHeight="1" x14ac:dyDescent="0.2">
      <c r="B1160" s="381"/>
      <c r="C1160" s="382"/>
      <c r="D1160" s="361"/>
      <c r="E1160" s="95" t="s">
        <v>3302</v>
      </c>
      <c r="F1160" s="126" t="s">
        <v>2129</v>
      </c>
      <c r="G1160" s="55" t="s">
        <v>2207</v>
      </c>
      <c r="H1160" s="47" t="s">
        <v>2130</v>
      </c>
      <c r="I1160" s="183" t="s">
        <v>2204</v>
      </c>
      <c r="J1160" s="126" t="s">
        <v>1219</v>
      </c>
      <c r="K1160" s="126" t="s">
        <v>591</v>
      </c>
      <c r="L1160" s="47" t="s">
        <v>2208</v>
      </c>
      <c r="M1160" s="344" t="s">
        <v>4826</v>
      </c>
      <c r="N1160" s="203">
        <v>43508</v>
      </c>
      <c r="O1160" s="203">
        <v>43346</v>
      </c>
      <c r="P1160" s="203">
        <v>44561</v>
      </c>
      <c r="Q1160" s="31">
        <v>62282.58</v>
      </c>
      <c r="R1160" s="41">
        <v>0.8</v>
      </c>
      <c r="S1160" s="46" t="s">
        <v>306</v>
      </c>
      <c r="T1160" s="46">
        <v>49826.06</v>
      </c>
    </row>
    <row r="1161" spans="2:20" s="11" customFormat="1" ht="275.25" customHeight="1" x14ac:dyDescent="0.2">
      <c r="B1161" s="381"/>
      <c r="C1161" s="382"/>
      <c r="D1161" s="361"/>
      <c r="E1161" s="36" t="s">
        <v>3302</v>
      </c>
      <c r="F1161" s="321" t="s">
        <v>2129</v>
      </c>
      <c r="G1161" s="35" t="s">
        <v>2326</v>
      </c>
      <c r="H1161" s="72" t="s">
        <v>2130</v>
      </c>
      <c r="I1161" s="182" t="s">
        <v>2131</v>
      </c>
      <c r="J1161" s="321" t="s">
        <v>1219</v>
      </c>
      <c r="K1161" s="321" t="s">
        <v>591</v>
      </c>
      <c r="L1161" s="72" t="s">
        <v>3303</v>
      </c>
      <c r="M1161" s="344" t="s">
        <v>15</v>
      </c>
      <c r="N1161" s="203">
        <v>43445</v>
      </c>
      <c r="O1161" s="203">
        <v>43466</v>
      </c>
      <c r="P1161" s="203">
        <v>44561</v>
      </c>
      <c r="Q1161" s="31">
        <v>124950</v>
      </c>
      <c r="R1161" s="29">
        <v>0.8</v>
      </c>
      <c r="S1161" s="31" t="s">
        <v>306</v>
      </c>
      <c r="T1161" s="31">
        <v>99960</v>
      </c>
    </row>
    <row r="1162" spans="2:20" s="11" customFormat="1" ht="275.25" customHeight="1" x14ac:dyDescent="0.2">
      <c r="B1162" s="381"/>
      <c r="C1162" s="382"/>
      <c r="D1162" s="361"/>
      <c r="E1162" s="36" t="s">
        <v>3302</v>
      </c>
      <c r="F1162" s="321" t="s">
        <v>2129</v>
      </c>
      <c r="G1162" s="35" t="s">
        <v>2327</v>
      </c>
      <c r="H1162" s="72" t="s">
        <v>2130</v>
      </c>
      <c r="I1162" s="182" t="s">
        <v>2132</v>
      </c>
      <c r="J1162" s="321" t="s">
        <v>1219</v>
      </c>
      <c r="K1162" s="321" t="s">
        <v>591</v>
      </c>
      <c r="L1162" s="72" t="s">
        <v>3304</v>
      </c>
      <c r="M1162" s="344" t="s">
        <v>4827</v>
      </c>
      <c r="N1162" s="203">
        <v>43445</v>
      </c>
      <c r="O1162" s="203">
        <v>43528</v>
      </c>
      <c r="P1162" s="203">
        <v>44804</v>
      </c>
      <c r="Q1162" s="31">
        <v>244540.34</v>
      </c>
      <c r="R1162" s="29">
        <v>0.8</v>
      </c>
      <c r="S1162" s="31" t="s">
        <v>306</v>
      </c>
      <c r="T1162" s="31">
        <v>195632.27</v>
      </c>
    </row>
    <row r="1163" spans="2:20" s="11" customFormat="1" ht="275.25" customHeight="1" x14ac:dyDescent="0.2">
      <c r="B1163" s="381"/>
      <c r="C1163" s="382"/>
      <c r="D1163" s="361"/>
      <c r="E1163" s="36" t="s">
        <v>3302</v>
      </c>
      <c r="F1163" s="321" t="s">
        <v>2129</v>
      </c>
      <c r="G1163" s="35" t="s">
        <v>2328</v>
      </c>
      <c r="H1163" s="72" t="s">
        <v>2130</v>
      </c>
      <c r="I1163" s="182" t="s">
        <v>2133</v>
      </c>
      <c r="J1163" s="321" t="s">
        <v>1219</v>
      </c>
      <c r="K1163" s="321" t="s">
        <v>591</v>
      </c>
      <c r="L1163" s="72" t="s">
        <v>2134</v>
      </c>
      <c r="M1163" s="344" t="s">
        <v>22</v>
      </c>
      <c r="N1163" s="203">
        <v>43567</v>
      </c>
      <c r="O1163" s="203">
        <v>43584</v>
      </c>
      <c r="P1163" s="203">
        <v>44862</v>
      </c>
      <c r="Q1163" s="31">
        <v>126200.24</v>
      </c>
      <c r="R1163" s="29">
        <v>0.8</v>
      </c>
      <c r="S1163" s="31" t="s">
        <v>306</v>
      </c>
      <c r="T1163" s="31">
        <v>100960.19</v>
      </c>
    </row>
    <row r="1164" spans="2:20" s="11" customFormat="1" ht="275.25" customHeight="1" x14ac:dyDescent="0.2">
      <c r="B1164" s="381"/>
      <c r="C1164" s="382"/>
      <c r="D1164" s="361"/>
      <c r="E1164" s="36" t="s">
        <v>3302</v>
      </c>
      <c r="F1164" s="321" t="s">
        <v>2129</v>
      </c>
      <c r="G1164" s="35" t="s">
        <v>2329</v>
      </c>
      <c r="H1164" s="72" t="s">
        <v>2130</v>
      </c>
      <c r="I1164" s="182" t="s">
        <v>2135</v>
      </c>
      <c r="J1164" s="321" t="s">
        <v>1219</v>
      </c>
      <c r="K1164" s="321" t="s">
        <v>591</v>
      </c>
      <c r="L1164" s="72" t="s">
        <v>2136</v>
      </c>
      <c r="M1164" s="344" t="s">
        <v>27</v>
      </c>
      <c r="N1164" s="203">
        <v>43445</v>
      </c>
      <c r="O1164" s="203">
        <v>43405</v>
      </c>
      <c r="P1164" s="203">
        <v>44518</v>
      </c>
      <c r="Q1164" s="31">
        <v>83932.099999999991</v>
      </c>
      <c r="R1164" s="29">
        <v>0.8</v>
      </c>
      <c r="S1164" s="31" t="s">
        <v>306</v>
      </c>
      <c r="T1164" s="31">
        <v>67145.679999999993</v>
      </c>
    </row>
    <row r="1165" spans="2:20" s="11" customFormat="1" ht="275.25" customHeight="1" x14ac:dyDescent="0.2">
      <c r="B1165" s="381"/>
      <c r="C1165" s="382"/>
      <c r="D1165" s="361"/>
      <c r="E1165" s="73" t="s">
        <v>3302</v>
      </c>
      <c r="F1165" s="126" t="s">
        <v>2129</v>
      </c>
      <c r="G1165" s="55" t="s">
        <v>2330</v>
      </c>
      <c r="H1165" s="47" t="s">
        <v>2130</v>
      </c>
      <c r="I1165" s="183" t="s">
        <v>2205</v>
      </c>
      <c r="J1165" s="126" t="s">
        <v>1219</v>
      </c>
      <c r="K1165" s="126" t="s">
        <v>591</v>
      </c>
      <c r="L1165" s="47" t="s">
        <v>2209</v>
      </c>
      <c r="M1165" s="344" t="s">
        <v>4828</v>
      </c>
      <c r="N1165" s="203">
        <v>43567</v>
      </c>
      <c r="O1165" s="203">
        <v>43556</v>
      </c>
      <c r="P1165" s="203">
        <v>44561</v>
      </c>
      <c r="Q1165" s="31">
        <v>248238.73</v>
      </c>
      <c r="R1165" s="41">
        <v>0.8</v>
      </c>
      <c r="S1165" s="46" t="s">
        <v>306</v>
      </c>
      <c r="T1165" s="46">
        <v>198590.98</v>
      </c>
    </row>
    <row r="1166" spans="2:20" s="11" customFormat="1" ht="275.25" customHeight="1" x14ac:dyDescent="0.2">
      <c r="B1166" s="381"/>
      <c r="C1166" s="382"/>
      <c r="D1166" s="361"/>
      <c r="E1166" s="73" t="s">
        <v>3302</v>
      </c>
      <c r="F1166" s="126" t="s">
        <v>2129</v>
      </c>
      <c r="G1166" s="55" t="s">
        <v>2331</v>
      </c>
      <c r="H1166" s="47" t="s">
        <v>2130</v>
      </c>
      <c r="I1166" s="183" t="s">
        <v>2206</v>
      </c>
      <c r="J1166" s="126" t="s">
        <v>1219</v>
      </c>
      <c r="K1166" s="126" t="s">
        <v>591</v>
      </c>
      <c r="L1166" s="47" t="s">
        <v>3965</v>
      </c>
      <c r="M1166" s="344" t="s">
        <v>22</v>
      </c>
      <c r="N1166" s="203">
        <v>43508</v>
      </c>
      <c r="O1166" s="203">
        <v>43475</v>
      </c>
      <c r="P1166" s="203">
        <v>44561</v>
      </c>
      <c r="Q1166" s="31">
        <v>253334.19999999998</v>
      </c>
      <c r="R1166" s="41">
        <v>0.8</v>
      </c>
      <c r="S1166" s="46" t="s">
        <v>306</v>
      </c>
      <c r="T1166" s="46">
        <v>202667.36</v>
      </c>
    </row>
    <row r="1167" spans="2:20" s="11" customFormat="1" ht="275.25" customHeight="1" x14ac:dyDescent="0.2">
      <c r="B1167" s="381"/>
      <c r="C1167" s="382"/>
      <c r="D1167" s="361"/>
      <c r="E1167" s="73" t="s">
        <v>3302</v>
      </c>
      <c r="F1167" s="126" t="s">
        <v>2129</v>
      </c>
      <c r="G1167" s="55" t="s">
        <v>2332</v>
      </c>
      <c r="H1167" s="47" t="s">
        <v>2130</v>
      </c>
      <c r="I1167" s="183" t="s">
        <v>2137</v>
      </c>
      <c r="J1167" s="126" t="s">
        <v>1219</v>
      </c>
      <c r="K1167" s="126" t="s">
        <v>591</v>
      </c>
      <c r="L1167" s="47" t="s">
        <v>2138</v>
      </c>
      <c r="M1167" s="343" t="s">
        <v>4829</v>
      </c>
      <c r="N1167" s="204">
        <v>43445</v>
      </c>
      <c r="O1167" s="204">
        <v>43346</v>
      </c>
      <c r="P1167" s="204">
        <v>44377</v>
      </c>
      <c r="Q1167" s="46">
        <v>70000</v>
      </c>
      <c r="R1167" s="41">
        <v>0.8</v>
      </c>
      <c r="S1167" s="46" t="s">
        <v>306</v>
      </c>
      <c r="T1167" s="46">
        <v>56000</v>
      </c>
    </row>
    <row r="1168" spans="2:20" s="11" customFormat="1" ht="275.25" customHeight="1" x14ac:dyDescent="0.2">
      <c r="B1168" s="381"/>
      <c r="C1168" s="382"/>
      <c r="D1168" s="361"/>
      <c r="E1168" s="36" t="s">
        <v>3302</v>
      </c>
      <c r="F1168" s="321" t="s">
        <v>2437</v>
      </c>
      <c r="G1168" s="35" t="s">
        <v>2467</v>
      </c>
      <c r="H1168" s="72" t="s">
        <v>3305</v>
      </c>
      <c r="I1168" s="182" t="s">
        <v>2438</v>
      </c>
      <c r="J1168" s="321" t="s">
        <v>1219</v>
      </c>
      <c r="K1168" s="321" t="s">
        <v>591</v>
      </c>
      <c r="L1168" s="72" t="s">
        <v>2445</v>
      </c>
      <c r="M1168" s="344" t="s">
        <v>4830</v>
      </c>
      <c r="N1168" s="203">
        <v>43696</v>
      </c>
      <c r="O1168" s="203">
        <v>43739</v>
      </c>
      <c r="P1168" s="203">
        <v>44834</v>
      </c>
      <c r="Q1168" s="31">
        <v>254636.04</v>
      </c>
      <c r="R1168" s="29">
        <v>0.8</v>
      </c>
      <c r="S1168" s="31" t="s">
        <v>306</v>
      </c>
      <c r="T1168" s="31">
        <v>203708.83</v>
      </c>
    </row>
    <row r="1169" spans="2:20" s="11" customFormat="1" ht="275.25" customHeight="1" x14ac:dyDescent="0.2">
      <c r="B1169" s="381"/>
      <c r="C1169" s="382"/>
      <c r="D1169" s="361"/>
      <c r="E1169" s="50" t="s">
        <v>3302</v>
      </c>
      <c r="F1169" s="342" t="s">
        <v>2437</v>
      </c>
      <c r="G1169" s="138" t="s">
        <v>2624</v>
      </c>
      <c r="H1169" s="52" t="s">
        <v>3305</v>
      </c>
      <c r="I1169" s="188" t="s">
        <v>2601</v>
      </c>
      <c r="J1169" s="342" t="s">
        <v>1219</v>
      </c>
      <c r="K1169" s="342" t="s">
        <v>591</v>
      </c>
      <c r="L1169" s="52" t="s">
        <v>2625</v>
      </c>
      <c r="M1169" s="337" t="s">
        <v>1</v>
      </c>
      <c r="N1169" s="205">
        <v>43745</v>
      </c>
      <c r="O1169" s="205">
        <v>43739</v>
      </c>
      <c r="P1169" s="205">
        <v>44834</v>
      </c>
      <c r="Q1169" s="51">
        <v>130239.52</v>
      </c>
      <c r="R1169" s="44">
        <v>0.8</v>
      </c>
      <c r="S1169" s="51" t="s">
        <v>306</v>
      </c>
      <c r="T1169" s="51">
        <v>104191.62</v>
      </c>
    </row>
    <row r="1170" spans="2:20" s="11" customFormat="1" ht="275.25" customHeight="1" x14ac:dyDescent="0.2">
      <c r="B1170" s="381"/>
      <c r="C1170" s="382"/>
      <c r="D1170" s="361"/>
      <c r="E1170" s="50" t="s">
        <v>3302</v>
      </c>
      <c r="F1170" s="342" t="s">
        <v>2437</v>
      </c>
      <c r="G1170" s="138" t="s">
        <v>2326</v>
      </c>
      <c r="H1170" s="52" t="s">
        <v>3305</v>
      </c>
      <c r="I1170" s="188" t="s">
        <v>2439</v>
      </c>
      <c r="J1170" s="342" t="s">
        <v>1219</v>
      </c>
      <c r="K1170" s="342" t="s">
        <v>591</v>
      </c>
      <c r="L1170" s="52" t="s">
        <v>2446</v>
      </c>
      <c r="M1170" s="337" t="s">
        <v>15</v>
      </c>
      <c r="N1170" s="205">
        <v>43679</v>
      </c>
      <c r="O1170" s="205">
        <v>43709</v>
      </c>
      <c r="P1170" s="205">
        <v>44804</v>
      </c>
      <c r="Q1170" s="51">
        <v>150500</v>
      </c>
      <c r="R1170" s="44">
        <v>0.8</v>
      </c>
      <c r="S1170" s="51" t="s">
        <v>306</v>
      </c>
      <c r="T1170" s="51">
        <v>120400</v>
      </c>
    </row>
    <row r="1171" spans="2:20" s="11" customFormat="1" ht="275.25" customHeight="1" x14ac:dyDescent="0.2">
      <c r="B1171" s="381"/>
      <c r="C1171" s="382"/>
      <c r="D1171" s="361"/>
      <c r="E1171" s="50" t="s">
        <v>3302</v>
      </c>
      <c r="F1171" s="342" t="s">
        <v>2437</v>
      </c>
      <c r="G1171" s="138" t="s">
        <v>2329</v>
      </c>
      <c r="H1171" s="52" t="s">
        <v>3305</v>
      </c>
      <c r="I1171" s="188" t="s">
        <v>2600</v>
      </c>
      <c r="J1171" s="342" t="s">
        <v>1219</v>
      </c>
      <c r="K1171" s="342" t="s">
        <v>591</v>
      </c>
      <c r="L1171" s="52" t="s">
        <v>2136</v>
      </c>
      <c r="M1171" s="337" t="s">
        <v>29</v>
      </c>
      <c r="N1171" s="205">
        <v>43735</v>
      </c>
      <c r="O1171" s="205">
        <v>43780</v>
      </c>
      <c r="P1171" s="205">
        <v>45026</v>
      </c>
      <c r="Q1171" s="51">
        <v>60246.04</v>
      </c>
      <c r="R1171" s="44">
        <v>0.8</v>
      </c>
      <c r="S1171" s="51" t="s">
        <v>306</v>
      </c>
      <c r="T1171" s="51">
        <v>48196.83</v>
      </c>
    </row>
    <row r="1172" spans="2:20" s="11" customFormat="1" ht="275.25" customHeight="1" x14ac:dyDescent="0.2">
      <c r="B1172" s="381"/>
      <c r="C1172" s="382"/>
      <c r="D1172" s="361"/>
      <c r="E1172" s="36" t="s">
        <v>3302</v>
      </c>
      <c r="F1172" s="321" t="s">
        <v>2437</v>
      </c>
      <c r="G1172" s="35" t="s">
        <v>2063</v>
      </c>
      <c r="H1172" s="72" t="s">
        <v>3305</v>
      </c>
      <c r="I1172" s="182" t="s">
        <v>2440</v>
      </c>
      <c r="J1172" s="321" t="s">
        <v>1219</v>
      </c>
      <c r="K1172" s="321" t="s">
        <v>591</v>
      </c>
      <c r="L1172" s="72" t="s">
        <v>2447</v>
      </c>
      <c r="M1172" s="344" t="s">
        <v>30</v>
      </c>
      <c r="N1172" s="203">
        <v>43679</v>
      </c>
      <c r="O1172" s="203">
        <v>43770</v>
      </c>
      <c r="P1172" s="203">
        <v>44804</v>
      </c>
      <c r="Q1172" s="31">
        <v>170818</v>
      </c>
      <c r="R1172" s="29">
        <v>0.8</v>
      </c>
      <c r="S1172" s="31" t="s">
        <v>306</v>
      </c>
      <c r="T1172" s="31">
        <v>136654.39999999999</v>
      </c>
    </row>
    <row r="1173" spans="2:20" s="11" customFormat="1" ht="275.25" customHeight="1" x14ac:dyDescent="0.2">
      <c r="B1173" s="381"/>
      <c r="C1173" s="382"/>
      <c r="D1173" s="361"/>
      <c r="E1173" s="36" t="s">
        <v>3302</v>
      </c>
      <c r="F1173" s="321" t="s">
        <v>2437</v>
      </c>
      <c r="G1173" s="35" t="s">
        <v>2468</v>
      </c>
      <c r="H1173" s="72" t="s">
        <v>3305</v>
      </c>
      <c r="I1173" s="182" t="s">
        <v>2441</v>
      </c>
      <c r="J1173" s="321" t="s">
        <v>1219</v>
      </c>
      <c r="K1173" s="321" t="s">
        <v>591</v>
      </c>
      <c r="L1173" s="72" t="s">
        <v>2448</v>
      </c>
      <c r="M1173" s="344" t="s">
        <v>13</v>
      </c>
      <c r="N1173" s="203">
        <v>43691</v>
      </c>
      <c r="O1173" s="203">
        <v>43647</v>
      </c>
      <c r="P1173" s="203">
        <v>44925</v>
      </c>
      <c r="Q1173" s="31">
        <v>83648.31</v>
      </c>
      <c r="R1173" s="29">
        <v>0.8</v>
      </c>
      <c r="S1173" s="31" t="s">
        <v>306</v>
      </c>
      <c r="T1173" s="31">
        <v>66918.649999999994</v>
      </c>
    </row>
    <row r="1174" spans="2:20" s="11" customFormat="1" ht="225.75" customHeight="1" x14ac:dyDescent="0.2">
      <c r="B1174" s="381"/>
      <c r="C1174" s="382"/>
      <c r="D1174" s="361"/>
      <c r="E1174" s="36" t="s">
        <v>3302</v>
      </c>
      <c r="F1174" s="321" t="s">
        <v>2437</v>
      </c>
      <c r="G1174" s="35" t="s">
        <v>2469</v>
      </c>
      <c r="H1174" s="72" t="s">
        <v>3305</v>
      </c>
      <c r="I1174" s="182" t="s">
        <v>2442</v>
      </c>
      <c r="J1174" s="321" t="s">
        <v>1219</v>
      </c>
      <c r="K1174" s="321" t="s">
        <v>591</v>
      </c>
      <c r="L1174" s="72" t="s">
        <v>2449</v>
      </c>
      <c r="M1174" s="344" t="s">
        <v>10</v>
      </c>
      <c r="N1174" s="203">
        <v>43703</v>
      </c>
      <c r="O1174" s="203">
        <v>43739</v>
      </c>
      <c r="P1174" s="203">
        <v>44834</v>
      </c>
      <c r="Q1174" s="31">
        <v>110729.82</v>
      </c>
      <c r="R1174" s="29">
        <v>0.8</v>
      </c>
      <c r="S1174" s="31" t="s">
        <v>306</v>
      </c>
      <c r="T1174" s="31">
        <v>88583.86</v>
      </c>
    </row>
    <row r="1175" spans="2:20" s="11" customFormat="1" ht="152.25" customHeight="1" x14ac:dyDescent="0.2">
      <c r="B1175" s="381"/>
      <c r="C1175" s="382"/>
      <c r="D1175" s="361"/>
      <c r="E1175" s="36" t="s">
        <v>3302</v>
      </c>
      <c r="F1175" s="321" t="s">
        <v>2437</v>
      </c>
      <c r="G1175" s="35" t="s">
        <v>1941</v>
      </c>
      <c r="H1175" s="72" t="s">
        <v>3305</v>
      </c>
      <c r="I1175" s="182" t="s">
        <v>2443</v>
      </c>
      <c r="J1175" s="321" t="s">
        <v>1219</v>
      </c>
      <c r="K1175" s="321" t="s">
        <v>591</v>
      </c>
      <c r="L1175" s="72" t="s">
        <v>2450</v>
      </c>
      <c r="M1175" s="344" t="s">
        <v>4831</v>
      </c>
      <c r="N1175" s="203">
        <v>43691</v>
      </c>
      <c r="O1175" s="203">
        <v>43525</v>
      </c>
      <c r="P1175" s="203">
        <v>44804</v>
      </c>
      <c r="Q1175" s="31">
        <v>182179.67</v>
      </c>
      <c r="R1175" s="29">
        <v>0.8</v>
      </c>
      <c r="S1175" s="31" t="s">
        <v>306</v>
      </c>
      <c r="T1175" s="31">
        <v>145743.74</v>
      </c>
    </row>
    <row r="1176" spans="2:20" s="11" customFormat="1" ht="152.25" customHeight="1" x14ac:dyDescent="0.2">
      <c r="B1176" s="381"/>
      <c r="C1176" s="382"/>
      <c r="D1176" s="361"/>
      <c r="E1176" s="73" t="s">
        <v>3302</v>
      </c>
      <c r="F1176" s="126" t="s">
        <v>2437</v>
      </c>
      <c r="G1176" s="55" t="s">
        <v>2328</v>
      </c>
      <c r="H1176" s="47" t="s">
        <v>3305</v>
      </c>
      <c r="I1176" s="183" t="s">
        <v>2444</v>
      </c>
      <c r="J1176" s="126" t="s">
        <v>1219</v>
      </c>
      <c r="K1176" s="126" t="s">
        <v>591</v>
      </c>
      <c r="L1176" s="47" t="s">
        <v>2451</v>
      </c>
      <c r="M1176" s="343" t="s">
        <v>4832</v>
      </c>
      <c r="N1176" s="204">
        <v>43679</v>
      </c>
      <c r="O1176" s="204">
        <v>43739</v>
      </c>
      <c r="P1176" s="204">
        <v>44834</v>
      </c>
      <c r="Q1176" s="46">
        <v>190960</v>
      </c>
      <c r="R1176" s="41">
        <v>0.8</v>
      </c>
      <c r="S1176" s="46" t="s">
        <v>306</v>
      </c>
      <c r="T1176" s="46">
        <v>152768</v>
      </c>
    </row>
    <row r="1177" spans="2:20" s="11" customFormat="1" ht="234.75" customHeight="1" x14ac:dyDescent="0.2">
      <c r="B1177" s="381"/>
      <c r="C1177" s="382"/>
      <c r="D1177" s="361"/>
      <c r="E1177" s="36" t="s">
        <v>3641</v>
      </c>
      <c r="F1177" s="321" t="s">
        <v>3642</v>
      </c>
      <c r="G1177" s="35" t="s">
        <v>3716</v>
      </c>
      <c r="H1177" s="72" t="s">
        <v>3643</v>
      </c>
      <c r="I1177" s="182" t="s">
        <v>3644</v>
      </c>
      <c r="J1177" s="321" t="s">
        <v>1219</v>
      </c>
      <c r="K1177" s="321" t="s">
        <v>591</v>
      </c>
      <c r="L1177" s="72" t="s">
        <v>3669</v>
      </c>
      <c r="M1177" s="344" t="s">
        <v>13</v>
      </c>
      <c r="N1177" s="203">
        <v>44025</v>
      </c>
      <c r="O1177" s="203">
        <v>44124</v>
      </c>
      <c r="P1177" s="203">
        <v>44926</v>
      </c>
      <c r="Q1177" s="31">
        <v>154128.18</v>
      </c>
      <c r="R1177" s="29">
        <v>0.8</v>
      </c>
      <c r="S1177" s="31" t="s">
        <v>306</v>
      </c>
      <c r="T1177" s="31">
        <v>123302.54</v>
      </c>
    </row>
    <row r="1178" spans="2:20" s="11" customFormat="1" ht="207.75" customHeight="1" x14ac:dyDescent="0.2">
      <c r="B1178" s="381"/>
      <c r="C1178" s="382"/>
      <c r="D1178" s="361"/>
      <c r="E1178" s="36" t="s">
        <v>3641</v>
      </c>
      <c r="F1178" s="321" t="s">
        <v>3642</v>
      </c>
      <c r="G1178" s="35" t="s">
        <v>2328</v>
      </c>
      <c r="H1178" s="72" t="s">
        <v>3645</v>
      </c>
      <c r="I1178" s="182" t="s">
        <v>3646</v>
      </c>
      <c r="J1178" s="321" t="s">
        <v>1219</v>
      </c>
      <c r="K1178" s="321" t="s">
        <v>591</v>
      </c>
      <c r="L1178" s="72" t="s">
        <v>3670</v>
      </c>
      <c r="M1178" s="344" t="s">
        <v>4833</v>
      </c>
      <c r="N1178" s="203">
        <v>44025</v>
      </c>
      <c r="O1178" s="203">
        <v>44075</v>
      </c>
      <c r="P1178" s="203">
        <v>45107</v>
      </c>
      <c r="Q1178" s="31">
        <v>273000</v>
      </c>
      <c r="R1178" s="29">
        <v>0.8</v>
      </c>
      <c r="S1178" s="31" t="s">
        <v>306</v>
      </c>
      <c r="T1178" s="31">
        <v>218400</v>
      </c>
    </row>
    <row r="1179" spans="2:20" s="11" customFormat="1" ht="152.25" customHeight="1" x14ac:dyDescent="0.2">
      <c r="B1179" s="381"/>
      <c r="C1179" s="382"/>
      <c r="D1179" s="361"/>
      <c r="E1179" s="36" t="s">
        <v>3641</v>
      </c>
      <c r="F1179" s="321" t="s">
        <v>3642</v>
      </c>
      <c r="G1179" s="35" t="s">
        <v>3715</v>
      </c>
      <c r="H1179" s="72" t="s">
        <v>3966</v>
      </c>
      <c r="I1179" s="182" t="s">
        <v>3647</v>
      </c>
      <c r="J1179" s="321" t="s">
        <v>1219</v>
      </c>
      <c r="K1179" s="321" t="s">
        <v>591</v>
      </c>
      <c r="L1179" s="72" t="s">
        <v>3671</v>
      </c>
      <c r="M1179" s="344" t="s">
        <v>4834</v>
      </c>
      <c r="N1179" s="203">
        <v>44025</v>
      </c>
      <c r="O1179" s="203">
        <v>44082</v>
      </c>
      <c r="P1179" s="203">
        <v>44926</v>
      </c>
      <c r="Q1179" s="31">
        <v>208741.82</v>
      </c>
      <c r="R1179" s="29">
        <v>0.8</v>
      </c>
      <c r="S1179" s="31" t="s">
        <v>306</v>
      </c>
      <c r="T1179" s="31">
        <v>166993.46</v>
      </c>
    </row>
    <row r="1180" spans="2:20" s="11" customFormat="1" ht="204" customHeight="1" x14ac:dyDescent="0.2">
      <c r="B1180" s="381"/>
      <c r="C1180" s="382"/>
      <c r="D1180" s="361"/>
      <c r="E1180" s="36" t="s">
        <v>3641</v>
      </c>
      <c r="F1180" s="321" t="s">
        <v>3642</v>
      </c>
      <c r="G1180" s="35" t="s">
        <v>3714</v>
      </c>
      <c r="H1180" s="72" t="s">
        <v>3648</v>
      </c>
      <c r="I1180" s="182" t="s">
        <v>3649</v>
      </c>
      <c r="J1180" s="321" t="s">
        <v>1219</v>
      </c>
      <c r="K1180" s="321" t="s">
        <v>591</v>
      </c>
      <c r="L1180" s="72" t="s">
        <v>3672</v>
      </c>
      <c r="M1180" s="344" t="s">
        <v>4835</v>
      </c>
      <c r="N1180" s="203">
        <v>44025</v>
      </c>
      <c r="O1180" s="203">
        <v>44089</v>
      </c>
      <c r="P1180" s="203">
        <v>44926</v>
      </c>
      <c r="Q1180" s="31">
        <v>102839.95</v>
      </c>
      <c r="R1180" s="29">
        <v>0.8</v>
      </c>
      <c r="S1180" s="31" t="s">
        <v>306</v>
      </c>
      <c r="T1180" s="31">
        <v>82271.960000000006</v>
      </c>
    </row>
    <row r="1181" spans="2:20" s="11" customFormat="1" ht="229.5" customHeight="1" x14ac:dyDescent="0.2">
      <c r="B1181" s="381"/>
      <c r="C1181" s="382"/>
      <c r="D1181" s="361"/>
      <c r="E1181" s="36" t="s">
        <v>3641</v>
      </c>
      <c r="F1181" s="321" t="s">
        <v>3642</v>
      </c>
      <c r="G1181" s="35" t="s">
        <v>3713</v>
      </c>
      <c r="H1181" s="72" t="s">
        <v>3967</v>
      </c>
      <c r="I1181" s="182" t="s">
        <v>3650</v>
      </c>
      <c r="J1181" s="321" t="s">
        <v>1219</v>
      </c>
      <c r="K1181" s="321" t="s">
        <v>591</v>
      </c>
      <c r="L1181" s="72" t="s">
        <v>3673</v>
      </c>
      <c r="M1181" s="344" t="s">
        <v>4836</v>
      </c>
      <c r="N1181" s="203">
        <v>44025</v>
      </c>
      <c r="O1181" s="203">
        <v>44075</v>
      </c>
      <c r="P1181" s="203">
        <v>45077</v>
      </c>
      <c r="Q1181" s="31">
        <v>133227.5</v>
      </c>
      <c r="R1181" s="29">
        <v>0.8</v>
      </c>
      <c r="S1181" s="31" t="s">
        <v>306</v>
      </c>
      <c r="T1181" s="31">
        <v>106582</v>
      </c>
    </row>
    <row r="1182" spans="2:20" s="11" customFormat="1" ht="234" customHeight="1" x14ac:dyDescent="0.2">
      <c r="B1182" s="381"/>
      <c r="C1182" s="382"/>
      <c r="D1182" s="361"/>
      <c r="E1182" s="36" t="s">
        <v>3641</v>
      </c>
      <c r="F1182" s="321" t="s">
        <v>3642</v>
      </c>
      <c r="G1182" s="35" t="s">
        <v>3712</v>
      </c>
      <c r="H1182" s="72" t="s">
        <v>3651</v>
      </c>
      <c r="I1182" s="182" t="s">
        <v>3652</v>
      </c>
      <c r="J1182" s="321" t="s">
        <v>1219</v>
      </c>
      <c r="K1182" s="321" t="s">
        <v>591</v>
      </c>
      <c r="L1182" s="72" t="s">
        <v>3674</v>
      </c>
      <c r="M1182" s="344" t="s">
        <v>15</v>
      </c>
      <c r="N1182" s="203">
        <v>44025</v>
      </c>
      <c r="O1182" s="203">
        <v>44075</v>
      </c>
      <c r="P1182" s="203">
        <v>45077</v>
      </c>
      <c r="Q1182" s="31">
        <v>144386.04999999999</v>
      </c>
      <c r="R1182" s="29">
        <v>0.8</v>
      </c>
      <c r="S1182" s="31" t="s">
        <v>306</v>
      </c>
      <c r="T1182" s="31">
        <v>115508.84</v>
      </c>
    </row>
    <row r="1183" spans="2:20" s="11" customFormat="1" ht="226.5" customHeight="1" x14ac:dyDescent="0.2">
      <c r="B1183" s="381"/>
      <c r="C1183" s="382"/>
      <c r="D1183" s="361"/>
      <c r="E1183" s="36" t="s">
        <v>3641</v>
      </c>
      <c r="F1183" s="321" t="s">
        <v>3642</v>
      </c>
      <c r="G1183" s="35" t="s">
        <v>3710</v>
      </c>
      <c r="H1183" s="72" t="s">
        <v>3968</v>
      </c>
      <c r="I1183" s="182" t="s">
        <v>3653</v>
      </c>
      <c r="J1183" s="321" t="s">
        <v>1219</v>
      </c>
      <c r="K1183" s="321" t="s">
        <v>591</v>
      </c>
      <c r="L1183" s="72" t="s">
        <v>3969</v>
      </c>
      <c r="M1183" s="344" t="s">
        <v>4826</v>
      </c>
      <c r="N1183" s="203">
        <v>44043</v>
      </c>
      <c r="O1183" s="203">
        <v>44046</v>
      </c>
      <c r="P1183" s="203">
        <v>44926</v>
      </c>
      <c r="Q1183" s="31">
        <v>143285.1</v>
      </c>
      <c r="R1183" s="29">
        <v>0.8</v>
      </c>
      <c r="S1183" s="31" t="s">
        <v>306</v>
      </c>
      <c r="T1183" s="31">
        <v>114628.08</v>
      </c>
    </row>
    <row r="1184" spans="2:20" s="11" customFormat="1" ht="234.75" customHeight="1" x14ac:dyDescent="0.2">
      <c r="B1184" s="381"/>
      <c r="C1184" s="382"/>
      <c r="D1184" s="361"/>
      <c r="E1184" s="36" t="s">
        <v>3641</v>
      </c>
      <c r="F1184" s="321" t="s">
        <v>3642</v>
      </c>
      <c r="G1184" s="35" t="s">
        <v>3711</v>
      </c>
      <c r="H1184" s="72" t="s">
        <v>3654</v>
      </c>
      <c r="I1184" s="182" t="s">
        <v>3655</v>
      </c>
      <c r="J1184" s="321" t="s">
        <v>1219</v>
      </c>
      <c r="K1184" s="321" t="s">
        <v>591</v>
      </c>
      <c r="L1184" s="72" t="s">
        <v>3675</v>
      </c>
      <c r="M1184" s="344" t="s">
        <v>1</v>
      </c>
      <c r="N1184" s="203">
        <v>44043</v>
      </c>
      <c r="O1184" s="203">
        <v>44075</v>
      </c>
      <c r="P1184" s="203">
        <v>45162</v>
      </c>
      <c r="Q1184" s="31">
        <v>612832.28</v>
      </c>
      <c r="R1184" s="29">
        <v>0.8</v>
      </c>
      <c r="S1184" s="31" t="s">
        <v>306</v>
      </c>
      <c r="T1184" s="31">
        <v>490265.82</v>
      </c>
    </row>
    <row r="1185" spans="2:20" s="11" customFormat="1" ht="234.75" customHeight="1" x14ac:dyDescent="0.2">
      <c r="B1185" s="381"/>
      <c r="C1185" s="382"/>
      <c r="D1185" s="361"/>
      <c r="E1185" s="36" t="s">
        <v>3641</v>
      </c>
      <c r="F1185" s="321" t="s">
        <v>3642</v>
      </c>
      <c r="G1185" s="35" t="s">
        <v>3710</v>
      </c>
      <c r="H1185" s="72" t="s">
        <v>3656</v>
      </c>
      <c r="I1185" s="182" t="s">
        <v>3657</v>
      </c>
      <c r="J1185" s="321" t="s">
        <v>1219</v>
      </c>
      <c r="K1185" s="321" t="s">
        <v>591</v>
      </c>
      <c r="L1185" s="72" t="s">
        <v>3676</v>
      </c>
      <c r="M1185" s="344" t="s">
        <v>4837</v>
      </c>
      <c r="N1185" s="203">
        <v>44043</v>
      </c>
      <c r="O1185" s="203">
        <v>44075</v>
      </c>
      <c r="P1185" s="203">
        <v>44926</v>
      </c>
      <c r="Q1185" s="31">
        <v>62676.6</v>
      </c>
      <c r="R1185" s="29">
        <v>0.8</v>
      </c>
      <c r="S1185" s="31" t="s">
        <v>306</v>
      </c>
      <c r="T1185" s="31">
        <v>50141.279999999999</v>
      </c>
    </row>
    <row r="1186" spans="2:20" s="11" customFormat="1" ht="234.75" customHeight="1" x14ac:dyDescent="0.2">
      <c r="B1186" s="381"/>
      <c r="C1186" s="382"/>
      <c r="D1186" s="361"/>
      <c r="E1186" s="36" t="s">
        <v>3641</v>
      </c>
      <c r="F1186" s="321" t="s">
        <v>3642</v>
      </c>
      <c r="G1186" s="35" t="s">
        <v>2627</v>
      </c>
      <c r="H1186" s="72" t="s">
        <v>3658</v>
      </c>
      <c r="I1186" s="182" t="s">
        <v>3659</v>
      </c>
      <c r="J1186" s="321" t="s">
        <v>1219</v>
      </c>
      <c r="K1186" s="321" t="s">
        <v>591</v>
      </c>
      <c r="L1186" s="72" t="s">
        <v>3677</v>
      </c>
      <c r="M1186" s="344" t="s">
        <v>15</v>
      </c>
      <c r="N1186" s="203">
        <v>44025</v>
      </c>
      <c r="O1186" s="203">
        <v>44046</v>
      </c>
      <c r="P1186" s="203">
        <v>44985</v>
      </c>
      <c r="Q1186" s="31">
        <v>90703.61</v>
      </c>
      <c r="R1186" s="29">
        <v>0.8</v>
      </c>
      <c r="S1186" s="31" t="s">
        <v>306</v>
      </c>
      <c r="T1186" s="31">
        <v>72562.89</v>
      </c>
    </row>
    <row r="1187" spans="2:20" s="11" customFormat="1" ht="219.75" customHeight="1" x14ac:dyDescent="0.2">
      <c r="B1187" s="381"/>
      <c r="C1187" s="382"/>
      <c r="D1187" s="361"/>
      <c r="E1187" s="36" t="s">
        <v>3641</v>
      </c>
      <c r="F1187" s="321" t="s">
        <v>3642</v>
      </c>
      <c r="G1187" s="35" t="s">
        <v>3709</v>
      </c>
      <c r="H1187" s="72" t="s">
        <v>3660</v>
      </c>
      <c r="I1187" s="182" t="s">
        <v>3661</v>
      </c>
      <c r="J1187" s="321" t="s">
        <v>1219</v>
      </c>
      <c r="K1187" s="321" t="s">
        <v>591</v>
      </c>
      <c r="L1187" s="72" t="s">
        <v>3678</v>
      </c>
      <c r="M1187" s="344" t="s">
        <v>22</v>
      </c>
      <c r="N1187" s="203">
        <v>44025</v>
      </c>
      <c r="O1187" s="203">
        <v>44105</v>
      </c>
      <c r="P1187" s="203">
        <v>45061</v>
      </c>
      <c r="Q1187" s="31">
        <v>146685.5</v>
      </c>
      <c r="R1187" s="29">
        <v>0.8</v>
      </c>
      <c r="S1187" s="31" t="s">
        <v>306</v>
      </c>
      <c r="T1187" s="31">
        <v>117348.4</v>
      </c>
    </row>
    <row r="1188" spans="2:20" s="11" customFormat="1" ht="219.75" customHeight="1" x14ac:dyDescent="0.2">
      <c r="B1188" s="381"/>
      <c r="C1188" s="382"/>
      <c r="D1188" s="361"/>
      <c r="E1188" s="36" t="s">
        <v>3641</v>
      </c>
      <c r="F1188" s="321" t="s">
        <v>3642</v>
      </c>
      <c r="G1188" s="35" t="s">
        <v>3708</v>
      </c>
      <c r="H1188" s="72" t="s">
        <v>3662</v>
      </c>
      <c r="I1188" s="182" t="s">
        <v>3663</v>
      </c>
      <c r="J1188" s="321" t="s">
        <v>1219</v>
      </c>
      <c r="K1188" s="321" t="s">
        <v>591</v>
      </c>
      <c r="L1188" s="72" t="s">
        <v>3679</v>
      </c>
      <c r="M1188" s="344" t="s">
        <v>22</v>
      </c>
      <c r="N1188" s="203">
        <v>44025</v>
      </c>
      <c r="O1188" s="203">
        <v>44046</v>
      </c>
      <c r="P1188" s="203">
        <v>44926</v>
      </c>
      <c r="Q1188" s="31">
        <v>120016.32000000001</v>
      </c>
      <c r="R1188" s="29">
        <v>0.8</v>
      </c>
      <c r="S1188" s="31" t="s">
        <v>306</v>
      </c>
      <c r="T1188" s="31">
        <v>96013.06</v>
      </c>
    </row>
    <row r="1189" spans="2:20" s="11" customFormat="1" ht="219.75" customHeight="1" x14ac:dyDescent="0.2">
      <c r="B1189" s="381"/>
      <c r="C1189" s="382"/>
      <c r="D1189" s="361"/>
      <c r="E1189" s="36" t="s">
        <v>3641</v>
      </c>
      <c r="F1189" s="321" t="s">
        <v>3642</v>
      </c>
      <c r="G1189" s="35" t="s">
        <v>3707</v>
      </c>
      <c r="H1189" s="72" t="s">
        <v>3970</v>
      </c>
      <c r="I1189" s="182" t="s">
        <v>3664</v>
      </c>
      <c r="J1189" s="321" t="s">
        <v>1219</v>
      </c>
      <c r="K1189" s="321" t="s">
        <v>591</v>
      </c>
      <c r="L1189" s="72" t="s">
        <v>3680</v>
      </c>
      <c r="M1189" s="344" t="s">
        <v>22</v>
      </c>
      <c r="N1189" s="203">
        <v>44025</v>
      </c>
      <c r="O1189" s="203">
        <v>44105</v>
      </c>
      <c r="P1189" s="203">
        <v>44926</v>
      </c>
      <c r="Q1189" s="31">
        <v>75994.62</v>
      </c>
      <c r="R1189" s="29">
        <v>0.8</v>
      </c>
      <c r="S1189" s="31" t="s">
        <v>306</v>
      </c>
      <c r="T1189" s="31">
        <v>60795.7</v>
      </c>
    </row>
    <row r="1190" spans="2:20" s="11" customFormat="1" ht="219.75" customHeight="1" x14ac:dyDescent="0.2">
      <c r="B1190" s="381"/>
      <c r="C1190" s="382"/>
      <c r="D1190" s="361"/>
      <c r="E1190" s="36" t="s">
        <v>3641</v>
      </c>
      <c r="F1190" s="321" t="s">
        <v>3642</v>
      </c>
      <c r="G1190" s="35" t="s">
        <v>4234</v>
      </c>
      <c r="H1190" s="72" t="s">
        <v>4235</v>
      </c>
      <c r="I1190" s="182" t="s">
        <v>4233</v>
      </c>
      <c r="J1190" s="321" t="s">
        <v>1219</v>
      </c>
      <c r="K1190" s="321" t="s">
        <v>591</v>
      </c>
      <c r="L1190" s="72" t="s">
        <v>4236</v>
      </c>
      <c r="M1190" s="344" t="s">
        <v>4838</v>
      </c>
      <c r="N1190" s="203">
        <v>44161</v>
      </c>
      <c r="O1190" s="203">
        <v>44228</v>
      </c>
      <c r="P1190" s="203">
        <v>45046</v>
      </c>
      <c r="Q1190" s="31">
        <v>545911.85</v>
      </c>
      <c r="R1190" s="29">
        <v>0.8</v>
      </c>
      <c r="S1190" s="31" t="s">
        <v>306</v>
      </c>
      <c r="T1190" s="31">
        <v>436729.48</v>
      </c>
    </row>
    <row r="1191" spans="2:20" s="11" customFormat="1" ht="219.75" customHeight="1" x14ac:dyDescent="0.2">
      <c r="B1191" s="381"/>
      <c r="C1191" s="382"/>
      <c r="D1191" s="361"/>
      <c r="E1191" s="36" t="s">
        <v>3641</v>
      </c>
      <c r="F1191" s="321" t="s">
        <v>3642</v>
      </c>
      <c r="G1191" s="35" t="s">
        <v>3706</v>
      </c>
      <c r="H1191" s="72" t="s">
        <v>3665</v>
      </c>
      <c r="I1191" s="182" t="s">
        <v>3666</v>
      </c>
      <c r="J1191" s="321" t="s">
        <v>1219</v>
      </c>
      <c r="K1191" s="321" t="s">
        <v>591</v>
      </c>
      <c r="L1191" s="72" t="s">
        <v>3681</v>
      </c>
      <c r="M1191" s="344" t="s">
        <v>4839</v>
      </c>
      <c r="N1191" s="203">
        <v>44025</v>
      </c>
      <c r="O1191" s="203">
        <v>44075</v>
      </c>
      <c r="P1191" s="203">
        <v>45077</v>
      </c>
      <c r="Q1191" s="31">
        <v>376994.75</v>
      </c>
      <c r="R1191" s="29">
        <v>0.8</v>
      </c>
      <c r="S1191" s="31" t="s">
        <v>306</v>
      </c>
      <c r="T1191" s="31">
        <v>301595.8</v>
      </c>
    </row>
    <row r="1192" spans="2:20" s="11" customFormat="1" ht="219.75" customHeight="1" x14ac:dyDescent="0.2">
      <c r="B1192" s="381"/>
      <c r="C1192" s="382"/>
      <c r="D1192" s="361"/>
      <c r="E1192" s="73" t="s">
        <v>3641</v>
      </c>
      <c r="F1192" s="126" t="s">
        <v>3642</v>
      </c>
      <c r="G1192" s="55" t="s">
        <v>3705</v>
      </c>
      <c r="H1192" s="47" t="s">
        <v>3667</v>
      </c>
      <c r="I1192" s="183" t="s">
        <v>3668</v>
      </c>
      <c r="J1192" s="126" t="s">
        <v>1219</v>
      </c>
      <c r="K1192" s="126" t="s">
        <v>591</v>
      </c>
      <c r="L1192" s="47" t="s">
        <v>3682</v>
      </c>
      <c r="M1192" s="343" t="s">
        <v>22</v>
      </c>
      <c r="N1192" s="204">
        <v>44025</v>
      </c>
      <c r="O1192" s="204">
        <v>43983</v>
      </c>
      <c r="P1192" s="204">
        <v>44926</v>
      </c>
      <c r="Q1192" s="46">
        <v>110158</v>
      </c>
      <c r="R1192" s="41">
        <v>0.8</v>
      </c>
      <c r="S1192" s="46" t="s">
        <v>306</v>
      </c>
      <c r="T1192" s="46">
        <v>88126.399999999994</v>
      </c>
    </row>
    <row r="1193" spans="2:20" s="61" customFormat="1" ht="219.75" customHeight="1" x14ac:dyDescent="0.2">
      <c r="B1193" s="381"/>
      <c r="C1193" s="382"/>
      <c r="D1193" s="361"/>
      <c r="E1193" s="73" t="s">
        <v>3641</v>
      </c>
      <c r="F1193" s="126" t="s">
        <v>4820</v>
      </c>
      <c r="G1193" s="55" t="s">
        <v>4821</v>
      </c>
      <c r="H1193" s="47" t="s">
        <v>4822</v>
      </c>
      <c r="I1193" s="183" t="s">
        <v>4819</v>
      </c>
      <c r="J1193" s="126" t="s">
        <v>1219</v>
      </c>
      <c r="K1193" s="126" t="s">
        <v>591</v>
      </c>
      <c r="L1193" s="47" t="s">
        <v>4823</v>
      </c>
      <c r="M1193" s="343" t="s">
        <v>4824</v>
      </c>
      <c r="N1193" s="204">
        <v>44278</v>
      </c>
      <c r="O1193" s="204">
        <v>44321</v>
      </c>
      <c r="P1193" s="204">
        <v>45046</v>
      </c>
      <c r="Q1193" s="46">
        <v>900000</v>
      </c>
      <c r="R1193" s="41">
        <v>0.8</v>
      </c>
      <c r="S1193" s="46" t="s">
        <v>306</v>
      </c>
      <c r="T1193" s="46">
        <v>720000</v>
      </c>
    </row>
    <row r="1194" spans="2:20" s="61" customFormat="1" ht="219.75" customHeight="1" thickBot="1" x14ac:dyDescent="0.25">
      <c r="B1194" s="381"/>
      <c r="C1194" s="382"/>
      <c r="D1194" s="361"/>
      <c r="E1194" s="112" t="s">
        <v>3641</v>
      </c>
      <c r="F1194" s="64" t="s">
        <v>5599</v>
      </c>
      <c r="G1194" s="139" t="s">
        <v>5600</v>
      </c>
      <c r="H1194" s="74" t="s">
        <v>5601</v>
      </c>
      <c r="I1194" s="184" t="s">
        <v>5598</v>
      </c>
      <c r="J1194" s="64" t="s">
        <v>1219</v>
      </c>
      <c r="K1194" s="64" t="s">
        <v>591</v>
      </c>
      <c r="L1194" s="74" t="s">
        <v>5602</v>
      </c>
      <c r="M1194" s="298" t="s">
        <v>4826</v>
      </c>
      <c r="N1194" s="197">
        <v>44477</v>
      </c>
      <c r="O1194" s="197">
        <v>44378</v>
      </c>
      <c r="P1194" s="197">
        <v>45107</v>
      </c>
      <c r="Q1194" s="65">
        <v>362411.36</v>
      </c>
      <c r="R1194" s="68">
        <v>0.8</v>
      </c>
      <c r="S1194" s="65" t="s">
        <v>306</v>
      </c>
      <c r="T1194" s="65">
        <v>289929.09000000003</v>
      </c>
    </row>
    <row r="1195" spans="2:20" s="11" customFormat="1" ht="42.75" customHeight="1" thickBot="1" x14ac:dyDescent="0.25">
      <c r="B1195" s="381"/>
      <c r="C1195" s="382"/>
      <c r="D1195" s="361"/>
      <c r="E1195" s="367" t="s">
        <v>591</v>
      </c>
      <c r="F1195" s="367"/>
      <c r="G1195" s="367"/>
      <c r="H1195" s="367"/>
      <c r="I1195" s="367"/>
      <c r="J1195" s="367"/>
      <c r="K1195" s="333">
        <f>COUNTA(K1127:K1194)</f>
        <v>68</v>
      </c>
      <c r="L1195" s="441"/>
      <c r="M1195" s="442"/>
      <c r="N1195" s="442"/>
      <c r="O1195" s="442"/>
      <c r="P1195" s="442"/>
      <c r="Q1195" s="56">
        <f t="shared" ref="Q1195" si="2">SUM(Q1127:Q1194)</f>
        <v>30916545.910000004</v>
      </c>
      <c r="R1195" s="404"/>
      <c r="S1195" s="405"/>
      <c r="T1195" s="334">
        <f t="shared" ref="T1195" si="3">SUM(T1127:T1194)</f>
        <v>24733236.749999993</v>
      </c>
    </row>
    <row r="1196" spans="2:20" s="11" customFormat="1" ht="243" customHeight="1" x14ac:dyDescent="0.2">
      <c r="B1196" s="381"/>
      <c r="C1196" s="382"/>
      <c r="D1196" s="363"/>
      <c r="E1196" s="207" t="s">
        <v>2763</v>
      </c>
      <c r="F1196" s="190" t="s">
        <v>2764</v>
      </c>
      <c r="G1196" s="190" t="s">
        <v>2785</v>
      </c>
      <c r="H1196" s="72" t="s">
        <v>2765</v>
      </c>
      <c r="I1196" s="344" t="s">
        <v>2741</v>
      </c>
      <c r="J1196" s="344" t="s">
        <v>1219</v>
      </c>
      <c r="K1196" s="321" t="s">
        <v>495</v>
      </c>
      <c r="L1196" s="72" t="s">
        <v>2766</v>
      </c>
      <c r="M1196" s="344" t="s">
        <v>5032</v>
      </c>
      <c r="N1196" s="226">
        <v>43908</v>
      </c>
      <c r="O1196" s="226">
        <v>44013</v>
      </c>
      <c r="P1196" s="226">
        <v>44553</v>
      </c>
      <c r="Q1196" s="31">
        <v>20835.75</v>
      </c>
      <c r="R1196" s="34">
        <v>0.8</v>
      </c>
      <c r="S1196" s="34" t="s">
        <v>306</v>
      </c>
      <c r="T1196" s="31">
        <v>16668.599999999999</v>
      </c>
    </row>
    <row r="1197" spans="2:20" s="11" customFormat="1" ht="243" customHeight="1" x14ac:dyDescent="0.2">
      <c r="B1197" s="381"/>
      <c r="C1197" s="382"/>
      <c r="D1197" s="363"/>
      <c r="E1197" s="207" t="s">
        <v>2763</v>
      </c>
      <c r="F1197" s="190" t="s">
        <v>2764</v>
      </c>
      <c r="G1197" s="190" t="s">
        <v>2786</v>
      </c>
      <c r="H1197" s="72" t="s">
        <v>2765</v>
      </c>
      <c r="I1197" s="344" t="s">
        <v>2742</v>
      </c>
      <c r="J1197" s="344" t="s">
        <v>1219</v>
      </c>
      <c r="K1197" s="321" t="s">
        <v>495</v>
      </c>
      <c r="L1197" s="72" t="s">
        <v>3306</v>
      </c>
      <c r="M1197" s="344" t="s">
        <v>5033</v>
      </c>
      <c r="N1197" s="226">
        <v>43908</v>
      </c>
      <c r="O1197" s="226">
        <v>44112</v>
      </c>
      <c r="P1197" s="226">
        <v>44561</v>
      </c>
      <c r="Q1197" s="31">
        <v>74692.800000000003</v>
      </c>
      <c r="R1197" s="34">
        <v>0.8</v>
      </c>
      <c r="S1197" s="34" t="s">
        <v>306</v>
      </c>
      <c r="T1197" s="31">
        <v>59754.239999999998</v>
      </c>
    </row>
    <row r="1198" spans="2:20" s="11" customFormat="1" ht="243" customHeight="1" x14ac:dyDescent="0.2">
      <c r="B1198" s="381"/>
      <c r="C1198" s="382"/>
      <c r="D1198" s="363"/>
      <c r="E1198" s="207" t="s">
        <v>2763</v>
      </c>
      <c r="F1198" s="190" t="s">
        <v>2764</v>
      </c>
      <c r="G1198" s="190" t="s">
        <v>2787</v>
      </c>
      <c r="H1198" s="72" t="s">
        <v>2765</v>
      </c>
      <c r="I1198" s="344" t="s">
        <v>2743</v>
      </c>
      <c r="J1198" s="344" t="s">
        <v>1219</v>
      </c>
      <c r="K1198" s="321" t="s">
        <v>495</v>
      </c>
      <c r="L1198" s="72" t="s">
        <v>3307</v>
      </c>
      <c r="M1198" s="344" t="s">
        <v>13</v>
      </c>
      <c r="N1198" s="226">
        <v>43908</v>
      </c>
      <c r="O1198" s="226">
        <v>44138</v>
      </c>
      <c r="P1198" s="226">
        <v>44741</v>
      </c>
      <c r="Q1198" s="31">
        <v>27983.41</v>
      </c>
      <c r="R1198" s="34">
        <v>0.8</v>
      </c>
      <c r="S1198" s="34" t="s">
        <v>306</v>
      </c>
      <c r="T1198" s="31">
        <v>22386.73</v>
      </c>
    </row>
    <row r="1199" spans="2:20" s="11" customFormat="1" ht="243" customHeight="1" x14ac:dyDescent="0.2">
      <c r="B1199" s="381"/>
      <c r="C1199" s="382"/>
      <c r="D1199" s="363"/>
      <c r="E1199" s="207" t="s">
        <v>2763</v>
      </c>
      <c r="F1199" s="190" t="s">
        <v>2764</v>
      </c>
      <c r="G1199" s="190" t="s">
        <v>2068</v>
      </c>
      <c r="H1199" s="72" t="s">
        <v>2765</v>
      </c>
      <c r="I1199" s="344" t="s">
        <v>2744</v>
      </c>
      <c r="J1199" s="344" t="s">
        <v>1219</v>
      </c>
      <c r="K1199" s="321" t="s">
        <v>495</v>
      </c>
      <c r="L1199" s="72" t="s">
        <v>2767</v>
      </c>
      <c r="M1199" s="344" t="s">
        <v>5019</v>
      </c>
      <c r="N1199" s="226">
        <v>43908</v>
      </c>
      <c r="O1199" s="226">
        <v>44127</v>
      </c>
      <c r="P1199" s="226">
        <v>44391</v>
      </c>
      <c r="Q1199" s="31">
        <v>28821.3</v>
      </c>
      <c r="R1199" s="34">
        <v>0.8</v>
      </c>
      <c r="S1199" s="34" t="s">
        <v>306</v>
      </c>
      <c r="T1199" s="31">
        <v>23057.040000000001</v>
      </c>
    </row>
    <row r="1200" spans="2:20" s="11" customFormat="1" ht="243" customHeight="1" x14ac:dyDescent="0.2">
      <c r="B1200" s="381"/>
      <c r="C1200" s="382"/>
      <c r="D1200" s="363"/>
      <c r="E1200" s="149" t="s">
        <v>2763</v>
      </c>
      <c r="F1200" s="99" t="s">
        <v>2764</v>
      </c>
      <c r="G1200" s="99" t="s">
        <v>2788</v>
      </c>
      <c r="H1200" s="47" t="s">
        <v>2765</v>
      </c>
      <c r="I1200" s="343" t="s">
        <v>2745</v>
      </c>
      <c r="J1200" s="343" t="s">
        <v>1219</v>
      </c>
      <c r="K1200" s="126" t="s">
        <v>495</v>
      </c>
      <c r="L1200" s="47" t="s">
        <v>3308</v>
      </c>
      <c r="M1200" s="343" t="s">
        <v>5034</v>
      </c>
      <c r="N1200" s="211">
        <v>43908</v>
      </c>
      <c r="O1200" s="211">
        <v>44162</v>
      </c>
      <c r="P1200" s="211">
        <v>44558</v>
      </c>
      <c r="Q1200" s="46">
        <v>34999.4</v>
      </c>
      <c r="R1200" s="48">
        <v>0.8</v>
      </c>
      <c r="S1200" s="48" t="s">
        <v>306</v>
      </c>
      <c r="T1200" s="46">
        <v>27999.52</v>
      </c>
    </row>
    <row r="1201" spans="2:20" s="61" customFormat="1" ht="243" customHeight="1" x14ac:dyDescent="0.2">
      <c r="B1201" s="381"/>
      <c r="C1201" s="382"/>
      <c r="D1201" s="364"/>
      <c r="E1201" s="70" t="s">
        <v>2763</v>
      </c>
      <c r="F1201" s="89" t="s">
        <v>3122</v>
      </c>
      <c r="G1201" s="89" t="s">
        <v>513</v>
      </c>
      <c r="H1201" s="72" t="s">
        <v>3123</v>
      </c>
      <c r="I1201" s="344" t="s">
        <v>3121</v>
      </c>
      <c r="J1201" s="344" t="s">
        <v>1219</v>
      </c>
      <c r="K1201" s="321" t="s">
        <v>495</v>
      </c>
      <c r="L1201" s="72" t="s">
        <v>3124</v>
      </c>
      <c r="M1201" s="344" t="s">
        <v>4826</v>
      </c>
      <c r="N1201" s="226">
        <v>43985</v>
      </c>
      <c r="O1201" s="226">
        <v>43892</v>
      </c>
      <c r="P1201" s="226">
        <v>44561</v>
      </c>
      <c r="Q1201" s="31">
        <v>437500</v>
      </c>
      <c r="R1201" s="34">
        <v>0.8</v>
      </c>
      <c r="S1201" s="34" t="s">
        <v>306</v>
      </c>
      <c r="T1201" s="31">
        <v>350000</v>
      </c>
    </row>
    <row r="1202" spans="2:20" s="11" customFormat="1" ht="206.25" customHeight="1" x14ac:dyDescent="0.2">
      <c r="B1202" s="381"/>
      <c r="C1202" s="382"/>
      <c r="D1202" s="361" t="s">
        <v>1479</v>
      </c>
      <c r="E1202" s="50" t="s">
        <v>3309</v>
      </c>
      <c r="F1202" s="342" t="s">
        <v>653</v>
      </c>
      <c r="G1202" s="138" t="s">
        <v>390</v>
      </c>
      <c r="H1202" s="52" t="s">
        <v>391</v>
      </c>
      <c r="I1202" s="188" t="s">
        <v>392</v>
      </c>
      <c r="J1202" s="342" t="s">
        <v>1219</v>
      </c>
      <c r="K1202" s="342" t="s">
        <v>495</v>
      </c>
      <c r="L1202" s="52" t="s">
        <v>394</v>
      </c>
      <c r="M1202" s="337" t="s">
        <v>13</v>
      </c>
      <c r="N1202" s="205">
        <v>42520</v>
      </c>
      <c r="O1202" s="205">
        <v>42552</v>
      </c>
      <c r="P1202" s="205">
        <v>43646</v>
      </c>
      <c r="Q1202" s="84">
        <v>107000</v>
      </c>
      <c r="R1202" s="44">
        <v>0.8</v>
      </c>
      <c r="S1202" s="51" t="s">
        <v>306</v>
      </c>
      <c r="T1202" s="51">
        <v>85600</v>
      </c>
    </row>
    <row r="1203" spans="2:20" s="11" customFormat="1" ht="226.5" customHeight="1" x14ac:dyDescent="0.2">
      <c r="B1203" s="381"/>
      <c r="C1203" s="382"/>
      <c r="D1203" s="361"/>
      <c r="E1203" s="73" t="s">
        <v>3309</v>
      </c>
      <c r="F1203" s="126" t="s">
        <v>512</v>
      </c>
      <c r="G1203" s="55" t="s">
        <v>513</v>
      </c>
      <c r="H1203" s="47" t="s">
        <v>514</v>
      </c>
      <c r="I1203" s="183" t="s">
        <v>515</v>
      </c>
      <c r="J1203" s="126" t="s">
        <v>1219</v>
      </c>
      <c r="K1203" s="126" t="s">
        <v>495</v>
      </c>
      <c r="L1203" s="47" t="s">
        <v>3310</v>
      </c>
      <c r="M1203" s="343" t="s">
        <v>13</v>
      </c>
      <c r="N1203" s="204">
        <v>43591</v>
      </c>
      <c r="O1203" s="204">
        <v>42736</v>
      </c>
      <c r="P1203" s="204">
        <v>43830</v>
      </c>
      <c r="Q1203" s="82">
        <v>77522.53</v>
      </c>
      <c r="R1203" s="41">
        <v>0.8</v>
      </c>
      <c r="S1203" s="46" t="s">
        <v>306</v>
      </c>
      <c r="T1203" s="46">
        <v>62018.02</v>
      </c>
    </row>
    <row r="1204" spans="2:20" s="11" customFormat="1" ht="226.5" customHeight="1" x14ac:dyDescent="0.2">
      <c r="B1204" s="381"/>
      <c r="C1204" s="382"/>
      <c r="D1204" s="365"/>
      <c r="E1204" s="73" t="s">
        <v>3311</v>
      </c>
      <c r="F1204" s="126" t="s">
        <v>2452</v>
      </c>
      <c r="G1204" s="55" t="s">
        <v>390</v>
      </c>
      <c r="H1204" s="47" t="s">
        <v>3312</v>
      </c>
      <c r="I1204" s="183" t="s">
        <v>2453</v>
      </c>
      <c r="J1204" s="126" t="s">
        <v>1219</v>
      </c>
      <c r="K1204" s="126" t="s">
        <v>495</v>
      </c>
      <c r="L1204" s="47" t="s">
        <v>3313</v>
      </c>
      <c r="M1204" s="343" t="s">
        <v>13</v>
      </c>
      <c r="N1204" s="204">
        <v>43682</v>
      </c>
      <c r="O1204" s="204">
        <v>43709</v>
      </c>
      <c r="P1204" s="204">
        <v>44804</v>
      </c>
      <c r="Q1204" s="46">
        <v>133000</v>
      </c>
      <c r="R1204" s="41">
        <v>0.8</v>
      </c>
      <c r="S1204" s="46" t="s">
        <v>306</v>
      </c>
      <c r="T1204" s="46">
        <v>106400</v>
      </c>
    </row>
    <row r="1205" spans="2:20" s="11" customFormat="1" ht="226.5" customHeight="1" thickBot="1" x14ac:dyDescent="0.25">
      <c r="B1205" s="381"/>
      <c r="C1205" s="382"/>
      <c r="D1205" s="365"/>
      <c r="E1205" s="112" t="s">
        <v>3311</v>
      </c>
      <c r="F1205" s="64" t="s">
        <v>2701</v>
      </c>
      <c r="G1205" s="139" t="s">
        <v>513</v>
      </c>
      <c r="H1205" s="74" t="s">
        <v>3312</v>
      </c>
      <c r="I1205" s="183" t="s">
        <v>2702</v>
      </c>
      <c r="J1205" s="64" t="s">
        <v>1219</v>
      </c>
      <c r="K1205" s="64" t="s">
        <v>495</v>
      </c>
      <c r="L1205" s="74" t="s">
        <v>3314</v>
      </c>
      <c r="M1205" s="298" t="s">
        <v>4826</v>
      </c>
      <c r="N1205" s="197">
        <v>43818</v>
      </c>
      <c r="O1205" s="197">
        <v>43831</v>
      </c>
      <c r="P1205" s="197">
        <v>44926</v>
      </c>
      <c r="Q1205" s="65">
        <v>153977.04999999999</v>
      </c>
      <c r="R1205" s="68">
        <v>0.8</v>
      </c>
      <c r="S1205" s="65" t="s">
        <v>306</v>
      </c>
      <c r="T1205" s="65">
        <v>123181.64</v>
      </c>
    </row>
    <row r="1206" spans="2:20" s="11" customFormat="1" ht="42.75" customHeight="1" thickBot="1" x14ac:dyDescent="0.25">
      <c r="B1206" s="381"/>
      <c r="C1206" s="382"/>
      <c r="D1206" s="365"/>
      <c r="E1206" s="366" t="s">
        <v>495</v>
      </c>
      <c r="F1206" s="367"/>
      <c r="G1206" s="367"/>
      <c r="H1206" s="367"/>
      <c r="I1206" s="367"/>
      <c r="J1206" s="367"/>
      <c r="K1206" s="319">
        <f>COUNTA(K1196:K1205)</f>
        <v>10</v>
      </c>
      <c r="L1206" s="428"/>
      <c r="M1206" s="443"/>
      <c r="N1206" s="443"/>
      <c r="O1206" s="443"/>
      <c r="P1206" s="443"/>
      <c r="Q1206" s="176">
        <f>SUM(Q1196:Q1205)</f>
        <v>1096332.24</v>
      </c>
      <c r="R1206" s="404"/>
      <c r="S1206" s="405"/>
      <c r="T1206" s="334">
        <f>SUM(T1196:T1205)</f>
        <v>877065.79</v>
      </c>
    </row>
    <row r="1207" spans="2:20" s="11" customFormat="1" ht="228" customHeight="1" x14ac:dyDescent="0.2">
      <c r="B1207" s="381"/>
      <c r="C1207" s="382"/>
      <c r="D1207" s="361" t="s">
        <v>1479</v>
      </c>
      <c r="E1207" s="50" t="s">
        <v>1425</v>
      </c>
      <c r="F1207" s="342" t="s">
        <v>1401</v>
      </c>
      <c r="G1207" s="138" t="s">
        <v>1943</v>
      </c>
      <c r="H1207" s="52" t="s">
        <v>1402</v>
      </c>
      <c r="I1207" s="188" t="s">
        <v>1426</v>
      </c>
      <c r="J1207" s="342" t="s">
        <v>1219</v>
      </c>
      <c r="K1207" s="342" t="s">
        <v>1400</v>
      </c>
      <c r="L1207" s="52" t="s">
        <v>1404</v>
      </c>
      <c r="M1207" s="127" t="s">
        <v>13</v>
      </c>
      <c r="N1207" s="202">
        <v>43151</v>
      </c>
      <c r="O1207" s="202">
        <v>43417</v>
      </c>
      <c r="P1207" s="202">
        <v>44078</v>
      </c>
      <c r="Q1207" s="62">
        <v>14518.75</v>
      </c>
      <c r="R1207" s="44">
        <v>0.8</v>
      </c>
      <c r="S1207" s="51" t="s">
        <v>306</v>
      </c>
      <c r="T1207" s="51">
        <v>11615</v>
      </c>
    </row>
    <row r="1208" spans="2:20" s="11" customFormat="1" ht="246.75" customHeight="1" x14ac:dyDescent="0.2">
      <c r="B1208" s="381"/>
      <c r="C1208" s="382"/>
      <c r="D1208" s="365"/>
      <c r="E1208" s="395" t="s">
        <v>1425</v>
      </c>
      <c r="F1208" s="321" t="s">
        <v>1401</v>
      </c>
      <c r="G1208" s="35" t="s">
        <v>1944</v>
      </c>
      <c r="H1208" s="72" t="s">
        <v>1402</v>
      </c>
      <c r="I1208" s="182" t="s">
        <v>1403</v>
      </c>
      <c r="J1208" s="321" t="s">
        <v>1219</v>
      </c>
      <c r="K1208" s="321" t="s">
        <v>1400</v>
      </c>
      <c r="L1208" s="72" t="s">
        <v>1404</v>
      </c>
      <c r="M1208" s="344" t="s">
        <v>5035</v>
      </c>
      <c r="N1208" s="203">
        <v>43623</v>
      </c>
      <c r="O1208" s="203">
        <v>43158</v>
      </c>
      <c r="P1208" s="203">
        <v>44012</v>
      </c>
      <c r="Q1208" s="31">
        <v>85999.039999999994</v>
      </c>
      <c r="R1208" s="29">
        <v>0.8</v>
      </c>
      <c r="S1208" s="31" t="s">
        <v>306</v>
      </c>
      <c r="T1208" s="31">
        <v>68799.23</v>
      </c>
    </row>
    <row r="1209" spans="2:20" s="11" customFormat="1" ht="176.25" customHeight="1" x14ac:dyDescent="0.2">
      <c r="B1209" s="381"/>
      <c r="C1209" s="382"/>
      <c r="D1209" s="365"/>
      <c r="E1209" s="396"/>
      <c r="F1209" s="321" t="s">
        <v>1708</v>
      </c>
      <c r="G1209" s="35" t="s">
        <v>1945</v>
      </c>
      <c r="H1209" s="72" t="s">
        <v>1709</v>
      </c>
      <c r="I1209" s="182" t="s">
        <v>1805</v>
      </c>
      <c r="J1209" s="321" t="s">
        <v>1219</v>
      </c>
      <c r="K1209" s="321" t="s">
        <v>1400</v>
      </c>
      <c r="L1209" s="72" t="s">
        <v>1806</v>
      </c>
      <c r="M1209" s="344" t="s">
        <v>13</v>
      </c>
      <c r="N1209" s="203">
        <v>43396</v>
      </c>
      <c r="O1209" s="203">
        <v>42782</v>
      </c>
      <c r="P1209" s="203">
        <v>43876</v>
      </c>
      <c r="Q1209" s="31">
        <v>127462</v>
      </c>
      <c r="R1209" s="29">
        <v>0.8</v>
      </c>
      <c r="S1209" s="31" t="s">
        <v>306</v>
      </c>
      <c r="T1209" s="31">
        <v>101969.60000000001</v>
      </c>
    </row>
    <row r="1210" spans="2:20" s="11" customFormat="1" ht="241.5" customHeight="1" x14ac:dyDescent="0.2">
      <c r="B1210" s="381"/>
      <c r="C1210" s="382"/>
      <c r="D1210" s="365"/>
      <c r="E1210" s="396"/>
      <c r="F1210" s="321" t="s">
        <v>1708</v>
      </c>
      <c r="G1210" s="35" t="s">
        <v>1946</v>
      </c>
      <c r="H1210" s="72" t="s">
        <v>1709</v>
      </c>
      <c r="I1210" s="182" t="s">
        <v>1710</v>
      </c>
      <c r="J1210" s="321" t="s">
        <v>1219</v>
      </c>
      <c r="K1210" s="321" t="s">
        <v>1400</v>
      </c>
      <c r="L1210" s="72" t="s">
        <v>1712</v>
      </c>
      <c r="M1210" s="344" t="s">
        <v>30</v>
      </c>
      <c r="N1210" s="203">
        <v>43551</v>
      </c>
      <c r="O1210" s="203">
        <v>43410</v>
      </c>
      <c r="P1210" s="203">
        <v>44505</v>
      </c>
      <c r="Q1210" s="31">
        <v>35519.440000000002</v>
      </c>
      <c r="R1210" s="29">
        <v>0.8</v>
      </c>
      <c r="S1210" s="31" t="s">
        <v>306</v>
      </c>
      <c r="T1210" s="31">
        <v>28415.55</v>
      </c>
    </row>
    <row r="1211" spans="2:20" s="11" customFormat="1" ht="240.75" customHeight="1" x14ac:dyDescent="0.2">
      <c r="B1211" s="381"/>
      <c r="C1211" s="382"/>
      <c r="D1211" s="365"/>
      <c r="E1211" s="396"/>
      <c r="F1211" s="126" t="s">
        <v>1708</v>
      </c>
      <c r="G1211" s="55" t="s">
        <v>1947</v>
      </c>
      <c r="H1211" s="47" t="s">
        <v>1709</v>
      </c>
      <c r="I1211" s="183" t="s">
        <v>1711</v>
      </c>
      <c r="J1211" s="126" t="s">
        <v>1219</v>
      </c>
      <c r="K1211" s="126" t="s">
        <v>1400</v>
      </c>
      <c r="L1211" s="47" t="s">
        <v>3315</v>
      </c>
      <c r="M1211" s="344" t="s">
        <v>13</v>
      </c>
      <c r="N1211" s="203">
        <v>43537</v>
      </c>
      <c r="O1211" s="203">
        <v>43416</v>
      </c>
      <c r="P1211" s="203">
        <v>44501</v>
      </c>
      <c r="Q1211" s="31">
        <v>19575.39</v>
      </c>
      <c r="R1211" s="41">
        <v>0.8</v>
      </c>
      <c r="S1211" s="46" t="s">
        <v>306</v>
      </c>
      <c r="T1211" s="46">
        <v>15660.31</v>
      </c>
    </row>
    <row r="1212" spans="2:20" s="11" customFormat="1" ht="202.5" customHeight="1" x14ac:dyDescent="0.2">
      <c r="B1212" s="381"/>
      <c r="C1212" s="382"/>
      <c r="D1212" s="365"/>
      <c r="E1212" s="396"/>
      <c r="F1212" s="126" t="s">
        <v>2227</v>
      </c>
      <c r="G1212" s="55" t="s">
        <v>2333</v>
      </c>
      <c r="H1212" s="47" t="s">
        <v>2228</v>
      </c>
      <c r="I1212" s="183" t="s">
        <v>2226</v>
      </c>
      <c r="J1212" s="126" t="s">
        <v>1219</v>
      </c>
      <c r="K1212" s="126" t="s">
        <v>1400</v>
      </c>
      <c r="L1212" s="47" t="s">
        <v>2229</v>
      </c>
      <c r="M1212" s="344" t="s">
        <v>5036</v>
      </c>
      <c r="N1212" s="203">
        <v>43368</v>
      </c>
      <c r="O1212" s="203">
        <v>43236</v>
      </c>
      <c r="P1212" s="203">
        <v>44516</v>
      </c>
      <c r="Q1212" s="31">
        <v>107894.74</v>
      </c>
      <c r="R1212" s="41">
        <v>0.8</v>
      </c>
      <c r="S1212" s="46" t="s">
        <v>306</v>
      </c>
      <c r="T1212" s="46">
        <v>86315.79</v>
      </c>
    </row>
    <row r="1213" spans="2:20" s="11" customFormat="1" ht="219.75" customHeight="1" x14ac:dyDescent="0.2">
      <c r="B1213" s="381"/>
      <c r="C1213" s="382"/>
      <c r="D1213" s="365"/>
      <c r="E1213" s="396"/>
      <c r="F1213" s="321" t="s">
        <v>2139</v>
      </c>
      <c r="G1213" s="35" t="s">
        <v>2140</v>
      </c>
      <c r="H1213" s="72" t="s">
        <v>2141</v>
      </c>
      <c r="I1213" s="182" t="s">
        <v>2142</v>
      </c>
      <c r="J1213" s="321" t="s">
        <v>1219</v>
      </c>
      <c r="K1213" s="321" t="s">
        <v>1400</v>
      </c>
      <c r="L1213" s="72" t="s">
        <v>3316</v>
      </c>
      <c r="M1213" s="344" t="s">
        <v>13</v>
      </c>
      <c r="N1213" s="203">
        <v>43445</v>
      </c>
      <c r="O1213" s="203">
        <v>43525</v>
      </c>
      <c r="P1213" s="203">
        <v>44620</v>
      </c>
      <c r="Q1213" s="31">
        <v>1345678.27</v>
      </c>
      <c r="R1213" s="29">
        <v>0.8</v>
      </c>
      <c r="S1213" s="31" t="s">
        <v>306</v>
      </c>
      <c r="T1213" s="31">
        <v>1076542.6200000001</v>
      </c>
    </row>
    <row r="1214" spans="2:20" s="11" customFormat="1" ht="270.75" customHeight="1" x14ac:dyDescent="0.2">
      <c r="B1214" s="381"/>
      <c r="C1214" s="382"/>
      <c r="D1214" s="365"/>
      <c r="E1214" s="396"/>
      <c r="F1214" s="126" t="s">
        <v>2139</v>
      </c>
      <c r="G1214" s="55" t="s">
        <v>2314</v>
      </c>
      <c r="H1214" s="47" t="s">
        <v>2141</v>
      </c>
      <c r="I1214" s="183" t="s">
        <v>2143</v>
      </c>
      <c r="J1214" s="126" t="s">
        <v>1219</v>
      </c>
      <c r="K1214" s="126" t="s">
        <v>1400</v>
      </c>
      <c r="L1214" s="47" t="s">
        <v>2144</v>
      </c>
      <c r="M1214" s="317" t="s">
        <v>13</v>
      </c>
      <c r="N1214" s="233">
        <v>43445</v>
      </c>
      <c r="O1214" s="233">
        <v>43525</v>
      </c>
      <c r="P1214" s="233">
        <v>44620</v>
      </c>
      <c r="Q1214" s="234">
        <v>1355528.76</v>
      </c>
      <c r="R1214" s="41">
        <v>0.8</v>
      </c>
      <c r="S1214" s="46" t="s">
        <v>306</v>
      </c>
      <c r="T1214" s="46">
        <v>1084423.01</v>
      </c>
    </row>
    <row r="1215" spans="2:20" s="11" customFormat="1" ht="222" customHeight="1" x14ac:dyDescent="0.2">
      <c r="B1215" s="381"/>
      <c r="C1215" s="382"/>
      <c r="D1215" s="365"/>
      <c r="E1215" s="396"/>
      <c r="F1215" s="126" t="s">
        <v>3683</v>
      </c>
      <c r="G1215" s="55" t="s">
        <v>1944</v>
      </c>
      <c r="H1215" s="47" t="s">
        <v>3684</v>
      </c>
      <c r="I1215" s="183" t="s">
        <v>3685</v>
      </c>
      <c r="J1215" s="126" t="s">
        <v>1219</v>
      </c>
      <c r="K1215" s="126" t="s">
        <v>1400</v>
      </c>
      <c r="L1215" s="47" t="s">
        <v>3686</v>
      </c>
      <c r="M1215" s="343" t="s">
        <v>4826</v>
      </c>
      <c r="N1215" s="204">
        <v>44069</v>
      </c>
      <c r="O1215" s="204">
        <v>44120</v>
      </c>
      <c r="P1215" s="204">
        <v>44926</v>
      </c>
      <c r="Q1215" s="46">
        <v>462046.15</v>
      </c>
      <c r="R1215" s="41">
        <v>0.8</v>
      </c>
      <c r="S1215" s="46" t="s">
        <v>306</v>
      </c>
      <c r="T1215" s="46">
        <v>369636.92</v>
      </c>
    </row>
    <row r="1216" spans="2:20" s="11" customFormat="1" ht="217.5" customHeight="1" thickBot="1" x14ac:dyDescent="0.25">
      <c r="B1216" s="381"/>
      <c r="C1216" s="382"/>
      <c r="D1216" s="365"/>
      <c r="E1216" s="397"/>
      <c r="F1216" s="64" t="s">
        <v>3683</v>
      </c>
      <c r="G1216" s="139" t="s">
        <v>4286</v>
      </c>
      <c r="H1216" s="74" t="s">
        <v>3684</v>
      </c>
      <c r="I1216" s="184" t="s">
        <v>4288</v>
      </c>
      <c r="J1216" s="64" t="s">
        <v>1219</v>
      </c>
      <c r="K1216" s="64" t="s">
        <v>1400</v>
      </c>
      <c r="L1216" s="74" t="s">
        <v>4287</v>
      </c>
      <c r="M1216" s="298" t="s">
        <v>13</v>
      </c>
      <c r="N1216" s="197">
        <v>44112</v>
      </c>
      <c r="O1216" s="197">
        <v>44378</v>
      </c>
      <c r="P1216" s="197">
        <v>45107</v>
      </c>
      <c r="Q1216" s="65">
        <v>198199.51</v>
      </c>
      <c r="R1216" s="68">
        <v>0.8</v>
      </c>
      <c r="S1216" s="65" t="s">
        <v>306</v>
      </c>
      <c r="T1216" s="65">
        <v>158559.60999999999</v>
      </c>
    </row>
    <row r="1217" spans="2:20" s="11" customFormat="1" ht="42.75" customHeight="1" thickBot="1" x14ac:dyDescent="0.25">
      <c r="B1217" s="381"/>
      <c r="C1217" s="382"/>
      <c r="D1217" s="365"/>
      <c r="E1217" s="366" t="s">
        <v>1400</v>
      </c>
      <c r="F1217" s="367"/>
      <c r="G1217" s="367"/>
      <c r="H1217" s="367"/>
      <c r="I1217" s="367"/>
      <c r="J1217" s="367"/>
      <c r="K1217" s="319">
        <f>COUNTA(K1207:K1216)</f>
        <v>10</v>
      </c>
      <c r="L1217" s="428"/>
      <c r="M1217" s="372"/>
      <c r="N1217" s="372"/>
      <c r="O1217" s="372"/>
      <c r="P1217" s="372"/>
      <c r="Q1217" s="325">
        <f>SUM(Q1207:Q1216)</f>
        <v>3752422.05</v>
      </c>
      <c r="R1217" s="404"/>
      <c r="S1217" s="405"/>
      <c r="T1217" s="334">
        <f t="shared" ref="T1217" si="4">SUM(T1207:T1216)</f>
        <v>3001937.64</v>
      </c>
    </row>
    <row r="1218" spans="2:20" s="11" customFormat="1" ht="240.75" customHeight="1" x14ac:dyDescent="0.2">
      <c r="B1218" s="381"/>
      <c r="C1218" s="382"/>
      <c r="D1218" s="361" t="s">
        <v>1479</v>
      </c>
      <c r="E1218" s="50" t="s">
        <v>1105</v>
      </c>
      <c r="F1218" s="342" t="s">
        <v>1281</v>
      </c>
      <c r="G1218" s="138" t="s">
        <v>2072</v>
      </c>
      <c r="H1218" s="52" t="s">
        <v>2540</v>
      </c>
      <c r="I1218" s="188" t="s">
        <v>1291</v>
      </c>
      <c r="J1218" s="342" t="s">
        <v>1219</v>
      </c>
      <c r="K1218" s="342" t="s">
        <v>1226</v>
      </c>
      <c r="L1218" s="52" t="s">
        <v>1834</v>
      </c>
      <c r="M1218" s="127" t="s">
        <v>22</v>
      </c>
      <c r="N1218" s="202">
        <v>43041</v>
      </c>
      <c r="O1218" s="202">
        <v>43440</v>
      </c>
      <c r="P1218" s="202">
        <v>43987</v>
      </c>
      <c r="Q1218" s="84">
        <v>14083.86</v>
      </c>
      <c r="R1218" s="44">
        <v>0.8</v>
      </c>
      <c r="S1218" s="51" t="s">
        <v>306</v>
      </c>
      <c r="T1218" s="51">
        <v>11267.09</v>
      </c>
    </row>
    <row r="1219" spans="2:20" s="11" customFormat="1" ht="240.75" customHeight="1" x14ac:dyDescent="0.2">
      <c r="B1219" s="381"/>
      <c r="C1219" s="382"/>
      <c r="D1219" s="361"/>
      <c r="E1219" s="36" t="s">
        <v>1105</v>
      </c>
      <c r="F1219" s="321" t="s">
        <v>1220</v>
      </c>
      <c r="G1219" s="35" t="s">
        <v>1948</v>
      </c>
      <c r="H1219" s="72" t="s">
        <v>1221</v>
      </c>
      <c r="I1219" s="182" t="s">
        <v>1222</v>
      </c>
      <c r="J1219" s="321" t="s">
        <v>1219</v>
      </c>
      <c r="K1219" s="321" t="s">
        <v>1226</v>
      </c>
      <c r="L1219" s="72" t="s">
        <v>1280</v>
      </c>
      <c r="M1219" s="344" t="s">
        <v>30</v>
      </c>
      <c r="N1219" s="203">
        <v>43613</v>
      </c>
      <c r="O1219" s="203">
        <v>43132</v>
      </c>
      <c r="P1219" s="203">
        <v>43586</v>
      </c>
      <c r="Q1219" s="80">
        <v>6433.5</v>
      </c>
      <c r="R1219" s="29">
        <v>0.8</v>
      </c>
      <c r="S1219" s="31" t="s">
        <v>306</v>
      </c>
      <c r="T1219" s="31">
        <v>5146.8</v>
      </c>
    </row>
    <row r="1220" spans="2:20" s="11" customFormat="1" ht="335.25" customHeight="1" x14ac:dyDescent="0.2">
      <c r="B1220" s="381"/>
      <c r="C1220" s="382"/>
      <c r="D1220" s="361"/>
      <c r="E1220" s="36" t="s">
        <v>1105</v>
      </c>
      <c r="F1220" s="321" t="s">
        <v>1220</v>
      </c>
      <c r="G1220" s="35" t="s">
        <v>1950</v>
      </c>
      <c r="H1220" s="72" t="s">
        <v>1221</v>
      </c>
      <c r="I1220" s="182" t="s">
        <v>1223</v>
      </c>
      <c r="J1220" s="321" t="s">
        <v>1219</v>
      </c>
      <c r="K1220" s="321" t="s">
        <v>1226</v>
      </c>
      <c r="L1220" s="72" t="s">
        <v>1835</v>
      </c>
      <c r="M1220" s="344" t="s">
        <v>822</v>
      </c>
      <c r="N1220" s="203">
        <v>43476</v>
      </c>
      <c r="O1220" s="203">
        <v>42901</v>
      </c>
      <c r="P1220" s="203">
        <v>43449</v>
      </c>
      <c r="Q1220" s="80">
        <v>7670.93</v>
      </c>
      <c r="R1220" s="29">
        <v>0.8</v>
      </c>
      <c r="S1220" s="31" t="s">
        <v>306</v>
      </c>
      <c r="T1220" s="31">
        <v>6136.74</v>
      </c>
    </row>
    <row r="1221" spans="2:20" s="11" customFormat="1" ht="261" customHeight="1" x14ac:dyDescent="0.2">
      <c r="B1221" s="381"/>
      <c r="C1221" s="382"/>
      <c r="D1221" s="361"/>
      <c r="E1221" s="36" t="s">
        <v>1105</v>
      </c>
      <c r="F1221" s="321" t="s">
        <v>1220</v>
      </c>
      <c r="G1221" s="35" t="s">
        <v>1951</v>
      </c>
      <c r="H1221" s="72" t="s">
        <v>1221</v>
      </c>
      <c r="I1221" s="182" t="s">
        <v>1224</v>
      </c>
      <c r="J1221" s="321" t="s">
        <v>1219</v>
      </c>
      <c r="K1221" s="321" t="s">
        <v>1226</v>
      </c>
      <c r="L1221" s="72" t="s">
        <v>1292</v>
      </c>
      <c r="M1221" s="344" t="s">
        <v>822</v>
      </c>
      <c r="N1221" s="203">
        <v>43033</v>
      </c>
      <c r="O1221" s="203">
        <v>43597</v>
      </c>
      <c r="P1221" s="203">
        <v>44056</v>
      </c>
      <c r="Q1221" s="80">
        <v>6557.75</v>
      </c>
      <c r="R1221" s="29">
        <v>0.8</v>
      </c>
      <c r="S1221" s="31" t="s">
        <v>306</v>
      </c>
      <c r="T1221" s="31">
        <v>5246.2</v>
      </c>
    </row>
    <row r="1222" spans="2:20" s="11" customFormat="1" ht="261" customHeight="1" x14ac:dyDescent="0.2">
      <c r="B1222" s="381"/>
      <c r="C1222" s="382"/>
      <c r="D1222" s="361"/>
      <c r="E1222" s="36" t="s">
        <v>1105</v>
      </c>
      <c r="F1222" s="329" t="s">
        <v>1220</v>
      </c>
      <c r="G1222" s="35" t="s">
        <v>2073</v>
      </c>
      <c r="H1222" s="72" t="s">
        <v>1221</v>
      </c>
      <c r="I1222" s="182" t="s">
        <v>1225</v>
      </c>
      <c r="J1222" s="321" t="s">
        <v>1219</v>
      </c>
      <c r="K1222" s="321" t="s">
        <v>1226</v>
      </c>
      <c r="L1222" s="72" t="s">
        <v>1293</v>
      </c>
      <c r="M1222" s="344" t="s">
        <v>30</v>
      </c>
      <c r="N1222" s="203">
        <v>43601</v>
      </c>
      <c r="O1222" s="203">
        <v>43220</v>
      </c>
      <c r="P1222" s="203">
        <v>43769</v>
      </c>
      <c r="Q1222" s="80">
        <v>25279.200000000001</v>
      </c>
      <c r="R1222" s="29">
        <v>0.8</v>
      </c>
      <c r="S1222" s="31" t="s">
        <v>306</v>
      </c>
      <c r="T1222" s="31">
        <v>20223.36</v>
      </c>
    </row>
    <row r="1223" spans="2:20" s="11" customFormat="1" ht="261" customHeight="1" x14ac:dyDescent="0.2">
      <c r="B1223" s="381"/>
      <c r="C1223" s="382"/>
      <c r="D1223" s="361"/>
      <c r="E1223" s="36" t="s">
        <v>1105</v>
      </c>
      <c r="F1223" s="329" t="s">
        <v>1282</v>
      </c>
      <c r="G1223" s="35" t="s">
        <v>1954</v>
      </c>
      <c r="H1223" s="72" t="s">
        <v>3971</v>
      </c>
      <c r="I1223" s="182" t="s">
        <v>1713</v>
      </c>
      <c r="J1223" s="321" t="s">
        <v>1219</v>
      </c>
      <c r="K1223" s="321" t="s">
        <v>1226</v>
      </c>
      <c r="L1223" s="72" t="s">
        <v>1836</v>
      </c>
      <c r="M1223" s="344" t="s">
        <v>7</v>
      </c>
      <c r="N1223" s="203">
        <v>43285</v>
      </c>
      <c r="O1223" s="203">
        <v>42940</v>
      </c>
      <c r="P1223" s="203">
        <v>43495</v>
      </c>
      <c r="Q1223" s="80">
        <v>6319.8</v>
      </c>
      <c r="R1223" s="29">
        <v>0.8</v>
      </c>
      <c r="S1223" s="31" t="s">
        <v>306</v>
      </c>
      <c r="T1223" s="31">
        <v>5055.84</v>
      </c>
    </row>
    <row r="1224" spans="2:20" s="11" customFormat="1" ht="237.75" customHeight="1" x14ac:dyDescent="0.2">
      <c r="B1224" s="381"/>
      <c r="C1224" s="382"/>
      <c r="D1224" s="361"/>
      <c r="E1224" s="36" t="s">
        <v>1105</v>
      </c>
      <c r="F1224" s="329" t="s">
        <v>1512</v>
      </c>
      <c r="G1224" s="35" t="s">
        <v>1955</v>
      </c>
      <c r="H1224" s="72" t="s">
        <v>3972</v>
      </c>
      <c r="I1224" s="182" t="s">
        <v>1513</v>
      </c>
      <c r="J1224" s="321" t="s">
        <v>1219</v>
      </c>
      <c r="K1224" s="321" t="s">
        <v>1226</v>
      </c>
      <c r="L1224" s="72" t="s">
        <v>1837</v>
      </c>
      <c r="M1224" s="344" t="s">
        <v>19</v>
      </c>
      <c r="N1224" s="203">
        <v>43159</v>
      </c>
      <c r="O1224" s="203">
        <v>42992</v>
      </c>
      <c r="P1224" s="203">
        <v>43343</v>
      </c>
      <c r="Q1224" s="80">
        <v>11375.64</v>
      </c>
      <c r="R1224" s="29">
        <v>0.8</v>
      </c>
      <c r="S1224" s="31" t="s">
        <v>306</v>
      </c>
      <c r="T1224" s="31">
        <v>9100.51</v>
      </c>
    </row>
    <row r="1225" spans="2:20" s="11" customFormat="1" ht="237.75" customHeight="1" x14ac:dyDescent="0.2">
      <c r="B1225" s="381"/>
      <c r="C1225" s="382"/>
      <c r="D1225" s="361"/>
      <c r="E1225" s="36" t="s">
        <v>1105</v>
      </c>
      <c r="F1225" s="329" t="s">
        <v>1281</v>
      </c>
      <c r="G1225" s="35" t="s">
        <v>1956</v>
      </c>
      <c r="H1225" s="72" t="s">
        <v>2540</v>
      </c>
      <c r="I1225" s="182" t="s">
        <v>1807</v>
      </c>
      <c r="J1225" s="321" t="s">
        <v>1219</v>
      </c>
      <c r="K1225" s="321" t="s">
        <v>1226</v>
      </c>
      <c r="L1225" s="72" t="s">
        <v>1808</v>
      </c>
      <c r="M1225" s="344" t="s">
        <v>16</v>
      </c>
      <c r="N1225" s="203">
        <v>43384</v>
      </c>
      <c r="O1225" s="203">
        <v>43313</v>
      </c>
      <c r="P1225" s="203">
        <v>43677</v>
      </c>
      <c r="Q1225" s="80">
        <v>8847.7200000000012</v>
      </c>
      <c r="R1225" s="29">
        <v>0.8</v>
      </c>
      <c r="S1225" s="31" t="s">
        <v>306</v>
      </c>
      <c r="T1225" s="31">
        <v>7078.18</v>
      </c>
    </row>
    <row r="1226" spans="2:20" s="11" customFormat="1" ht="175.5" customHeight="1" x14ac:dyDescent="0.2">
      <c r="B1226" s="381"/>
      <c r="C1226" s="382"/>
      <c r="D1226" s="361"/>
      <c r="E1226" s="36" t="s">
        <v>1105</v>
      </c>
      <c r="F1226" s="329" t="s">
        <v>1220</v>
      </c>
      <c r="G1226" s="35" t="s">
        <v>1957</v>
      </c>
      <c r="H1226" s="72" t="s">
        <v>1221</v>
      </c>
      <c r="I1226" s="182" t="s">
        <v>1515</v>
      </c>
      <c r="J1226" s="321" t="s">
        <v>1219</v>
      </c>
      <c r="K1226" s="321" t="s">
        <v>1226</v>
      </c>
      <c r="L1226" s="72" t="s">
        <v>1516</v>
      </c>
      <c r="M1226" s="344" t="s">
        <v>822</v>
      </c>
      <c r="N1226" s="203">
        <v>43679</v>
      </c>
      <c r="O1226" s="203">
        <v>43656</v>
      </c>
      <c r="P1226" s="203">
        <v>44104</v>
      </c>
      <c r="Q1226" s="80">
        <v>6319.8</v>
      </c>
      <c r="R1226" s="29">
        <v>0.8</v>
      </c>
      <c r="S1226" s="31" t="s">
        <v>306</v>
      </c>
      <c r="T1226" s="31">
        <v>5055.84</v>
      </c>
    </row>
    <row r="1227" spans="2:20" s="11" customFormat="1" ht="210" customHeight="1" x14ac:dyDescent="0.2">
      <c r="B1227" s="381"/>
      <c r="C1227" s="382"/>
      <c r="D1227" s="361"/>
      <c r="E1227" s="36" t="s">
        <v>1105</v>
      </c>
      <c r="F1227" s="329" t="s">
        <v>1405</v>
      </c>
      <c r="G1227" s="35" t="s">
        <v>2074</v>
      </c>
      <c r="H1227" s="72" t="s">
        <v>3973</v>
      </c>
      <c r="I1227" s="182" t="s">
        <v>1406</v>
      </c>
      <c r="J1227" s="321" t="s">
        <v>1219</v>
      </c>
      <c r="K1227" s="321" t="s">
        <v>1226</v>
      </c>
      <c r="L1227" s="72" t="s">
        <v>1408</v>
      </c>
      <c r="M1227" s="344" t="s">
        <v>13</v>
      </c>
      <c r="N1227" s="203">
        <v>43133</v>
      </c>
      <c r="O1227" s="203">
        <v>43069</v>
      </c>
      <c r="P1227" s="203">
        <v>43646</v>
      </c>
      <c r="Q1227" s="80">
        <v>10111.68</v>
      </c>
      <c r="R1227" s="29">
        <v>0.8</v>
      </c>
      <c r="S1227" s="31" t="s">
        <v>306</v>
      </c>
      <c r="T1227" s="31">
        <v>8089.34</v>
      </c>
    </row>
    <row r="1228" spans="2:20" s="11" customFormat="1" ht="210" customHeight="1" x14ac:dyDescent="0.2">
      <c r="B1228" s="381"/>
      <c r="C1228" s="382"/>
      <c r="D1228" s="361"/>
      <c r="E1228" s="36" t="s">
        <v>1105</v>
      </c>
      <c r="F1228" s="329" t="s">
        <v>1220</v>
      </c>
      <c r="G1228" s="35" t="s">
        <v>2075</v>
      </c>
      <c r="H1228" s="72" t="s">
        <v>1221</v>
      </c>
      <c r="I1228" s="182" t="s">
        <v>1407</v>
      </c>
      <c r="J1228" s="321" t="s">
        <v>1219</v>
      </c>
      <c r="K1228" s="321" t="s">
        <v>1226</v>
      </c>
      <c r="L1228" s="72" t="s">
        <v>1838</v>
      </c>
      <c r="M1228" s="344" t="s">
        <v>30</v>
      </c>
      <c r="N1228" s="203">
        <v>43133</v>
      </c>
      <c r="O1228" s="203">
        <v>43313</v>
      </c>
      <c r="P1228" s="203">
        <v>43677</v>
      </c>
      <c r="Q1228" s="80">
        <v>2527.92</v>
      </c>
      <c r="R1228" s="29">
        <v>0.8</v>
      </c>
      <c r="S1228" s="31" t="s">
        <v>306</v>
      </c>
      <c r="T1228" s="31">
        <v>2022.34</v>
      </c>
    </row>
    <row r="1229" spans="2:20" s="11" customFormat="1" ht="210" customHeight="1" x14ac:dyDescent="0.2">
      <c r="B1229" s="381"/>
      <c r="C1229" s="382"/>
      <c r="D1229" s="361"/>
      <c r="E1229" s="73" t="s">
        <v>1105</v>
      </c>
      <c r="F1229" s="315" t="s">
        <v>1507</v>
      </c>
      <c r="G1229" s="55" t="s">
        <v>1959</v>
      </c>
      <c r="H1229" s="47" t="s">
        <v>3974</v>
      </c>
      <c r="I1229" s="183" t="s">
        <v>1714</v>
      </c>
      <c r="J1229" s="126" t="s">
        <v>1219</v>
      </c>
      <c r="K1229" s="126" t="s">
        <v>1226</v>
      </c>
      <c r="L1229" s="47" t="s">
        <v>1715</v>
      </c>
      <c r="M1229" s="344" t="s">
        <v>97</v>
      </c>
      <c r="N1229" s="203">
        <v>43325</v>
      </c>
      <c r="O1229" s="203">
        <v>42991</v>
      </c>
      <c r="P1229" s="203">
        <v>43447</v>
      </c>
      <c r="Q1229" s="82">
        <v>6319.8</v>
      </c>
      <c r="R1229" s="41">
        <v>0.8</v>
      </c>
      <c r="S1229" s="46" t="s">
        <v>306</v>
      </c>
      <c r="T1229" s="46">
        <v>5055.84</v>
      </c>
    </row>
    <row r="1230" spans="2:20" s="11" customFormat="1" ht="135" customHeight="1" x14ac:dyDescent="0.2">
      <c r="B1230" s="381"/>
      <c r="C1230" s="382"/>
      <c r="D1230" s="365"/>
      <c r="E1230" s="73" t="s">
        <v>1105</v>
      </c>
      <c r="F1230" s="329" t="s">
        <v>1507</v>
      </c>
      <c r="G1230" s="35" t="s">
        <v>1960</v>
      </c>
      <c r="H1230" s="72" t="s">
        <v>3974</v>
      </c>
      <c r="I1230" s="182" t="s">
        <v>1510</v>
      </c>
      <c r="J1230" s="321" t="s">
        <v>1219</v>
      </c>
      <c r="K1230" s="321" t="s">
        <v>1226</v>
      </c>
      <c r="L1230" s="72" t="s">
        <v>1511</v>
      </c>
      <c r="M1230" s="344" t="s">
        <v>179</v>
      </c>
      <c r="N1230" s="203">
        <v>43159</v>
      </c>
      <c r="O1230" s="203">
        <v>43101</v>
      </c>
      <c r="P1230" s="203">
        <v>43555</v>
      </c>
      <c r="Q1230" s="80">
        <v>6454.08</v>
      </c>
      <c r="R1230" s="29">
        <v>0.8</v>
      </c>
      <c r="S1230" s="31" t="s">
        <v>306</v>
      </c>
      <c r="T1230" s="31">
        <v>5163.26</v>
      </c>
    </row>
    <row r="1231" spans="2:20" s="11" customFormat="1" ht="219.75" customHeight="1" x14ac:dyDescent="0.2">
      <c r="B1231" s="381"/>
      <c r="C1231" s="382"/>
      <c r="D1231" s="365"/>
      <c r="E1231" s="73" t="s">
        <v>1105</v>
      </c>
      <c r="F1231" s="329" t="s">
        <v>1507</v>
      </c>
      <c r="G1231" s="35" t="s">
        <v>2076</v>
      </c>
      <c r="H1231" s="72" t="s">
        <v>3974</v>
      </c>
      <c r="I1231" s="182" t="s">
        <v>1716</v>
      </c>
      <c r="J1231" s="321" t="s">
        <v>1219</v>
      </c>
      <c r="K1231" s="321" t="s">
        <v>1226</v>
      </c>
      <c r="L1231" s="72" t="s">
        <v>1839</v>
      </c>
      <c r="M1231" s="344" t="s">
        <v>7</v>
      </c>
      <c r="N1231" s="203">
        <v>43272</v>
      </c>
      <c r="O1231" s="203">
        <v>43011</v>
      </c>
      <c r="P1231" s="203">
        <v>43677</v>
      </c>
      <c r="Q1231" s="80">
        <v>10104.43</v>
      </c>
      <c r="R1231" s="29">
        <v>0.8</v>
      </c>
      <c r="S1231" s="31" t="s">
        <v>306</v>
      </c>
      <c r="T1231" s="31">
        <v>8083.54</v>
      </c>
    </row>
    <row r="1232" spans="2:20" s="11" customFormat="1" ht="219.75" customHeight="1" x14ac:dyDescent="0.2">
      <c r="B1232" s="381"/>
      <c r="C1232" s="382"/>
      <c r="D1232" s="365"/>
      <c r="E1232" s="73" t="s">
        <v>1105</v>
      </c>
      <c r="F1232" s="315" t="s">
        <v>1220</v>
      </c>
      <c r="G1232" s="55" t="s">
        <v>1961</v>
      </c>
      <c r="H1232" s="47" t="s">
        <v>1221</v>
      </c>
      <c r="I1232" s="183" t="s">
        <v>1809</v>
      </c>
      <c r="J1232" s="126" t="s">
        <v>1219</v>
      </c>
      <c r="K1232" s="126" t="s">
        <v>1226</v>
      </c>
      <c r="L1232" s="47" t="s">
        <v>1810</v>
      </c>
      <c r="M1232" s="344" t="s">
        <v>55</v>
      </c>
      <c r="N1232" s="203">
        <v>43395</v>
      </c>
      <c r="O1232" s="203">
        <v>43105</v>
      </c>
      <c r="P1232" s="203">
        <v>43556</v>
      </c>
      <c r="Q1232" s="82">
        <v>5055.84</v>
      </c>
      <c r="R1232" s="41">
        <v>0.8</v>
      </c>
      <c r="S1232" s="46" t="s">
        <v>306</v>
      </c>
      <c r="T1232" s="46">
        <v>4044.67</v>
      </c>
    </row>
    <row r="1233" spans="2:20" s="11" customFormat="1" ht="130.5" customHeight="1" x14ac:dyDescent="0.2">
      <c r="B1233" s="381"/>
      <c r="C1233" s="382"/>
      <c r="D1233" s="365"/>
      <c r="E1233" s="36" t="s">
        <v>1105</v>
      </c>
      <c r="F1233" s="329" t="s">
        <v>1220</v>
      </c>
      <c r="G1233" s="35" t="s">
        <v>1963</v>
      </c>
      <c r="H1233" s="72" t="s">
        <v>1221</v>
      </c>
      <c r="I1233" s="182" t="s">
        <v>1618</v>
      </c>
      <c r="J1233" s="321" t="s">
        <v>1219</v>
      </c>
      <c r="K1233" s="321" t="s">
        <v>1226</v>
      </c>
      <c r="L1233" s="72" t="s">
        <v>1619</v>
      </c>
      <c r="M1233" s="344" t="s">
        <v>30</v>
      </c>
      <c r="N1233" s="203">
        <v>43607</v>
      </c>
      <c r="O1233" s="203">
        <v>43083</v>
      </c>
      <c r="P1233" s="203">
        <v>43629</v>
      </c>
      <c r="Q1233" s="80">
        <v>7752.98</v>
      </c>
      <c r="R1233" s="29">
        <v>0.8</v>
      </c>
      <c r="S1233" s="31" t="s">
        <v>306</v>
      </c>
      <c r="T1233" s="31">
        <v>6202.38</v>
      </c>
    </row>
    <row r="1234" spans="2:20" s="11" customFormat="1" ht="220.5" customHeight="1" x14ac:dyDescent="0.2">
      <c r="B1234" s="381"/>
      <c r="C1234" s="382"/>
      <c r="D1234" s="365"/>
      <c r="E1234" s="36" t="s">
        <v>1105</v>
      </c>
      <c r="F1234" s="329" t="s">
        <v>1617</v>
      </c>
      <c r="G1234" s="35" t="s">
        <v>1965</v>
      </c>
      <c r="H1234" s="72" t="s">
        <v>3975</v>
      </c>
      <c r="I1234" s="182" t="s">
        <v>1620</v>
      </c>
      <c r="J1234" s="321" t="s">
        <v>1219</v>
      </c>
      <c r="K1234" s="321" t="s">
        <v>1226</v>
      </c>
      <c r="L1234" s="72" t="s">
        <v>1621</v>
      </c>
      <c r="M1234" s="344" t="s">
        <v>10</v>
      </c>
      <c r="N1234" s="203">
        <v>43248</v>
      </c>
      <c r="O1234" s="203">
        <v>43132</v>
      </c>
      <c r="P1234" s="203">
        <v>43556</v>
      </c>
      <c r="Q1234" s="80">
        <v>8847.7199999999993</v>
      </c>
      <c r="R1234" s="29">
        <v>0.8</v>
      </c>
      <c r="S1234" s="31" t="s">
        <v>306</v>
      </c>
      <c r="T1234" s="31">
        <v>7078.18</v>
      </c>
    </row>
    <row r="1235" spans="2:20" s="11" customFormat="1" ht="207" customHeight="1" x14ac:dyDescent="0.2">
      <c r="B1235" s="381"/>
      <c r="C1235" s="382"/>
      <c r="D1235" s="365"/>
      <c r="E1235" s="36" t="s">
        <v>1105</v>
      </c>
      <c r="F1235" s="329" t="s">
        <v>1220</v>
      </c>
      <c r="G1235" s="35" t="s">
        <v>1966</v>
      </c>
      <c r="H1235" s="72" t="s">
        <v>1221</v>
      </c>
      <c r="I1235" s="182" t="s">
        <v>1622</v>
      </c>
      <c r="J1235" s="321" t="s">
        <v>1219</v>
      </c>
      <c r="K1235" s="321" t="s">
        <v>1226</v>
      </c>
      <c r="L1235" s="72" t="s">
        <v>1623</v>
      </c>
      <c r="M1235" s="344" t="s">
        <v>30</v>
      </c>
      <c r="N1235" s="203">
        <v>43248</v>
      </c>
      <c r="O1235" s="203">
        <v>43815</v>
      </c>
      <c r="P1235" s="203">
        <v>44362</v>
      </c>
      <c r="Q1235" s="80">
        <v>7897.06</v>
      </c>
      <c r="R1235" s="29">
        <v>0.8</v>
      </c>
      <c r="S1235" s="31" t="s">
        <v>306</v>
      </c>
      <c r="T1235" s="31">
        <v>6317.65</v>
      </c>
    </row>
    <row r="1236" spans="2:20" s="11" customFormat="1" ht="234.75" customHeight="1" x14ac:dyDescent="0.2">
      <c r="B1236" s="381"/>
      <c r="C1236" s="382"/>
      <c r="D1236" s="365"/>
      <c r="E1236" s="36" t="s">
        <v>1105</v>
      </c>
      <c r="F1236" s="329" t="s">
        <v>1507</v>
      </c>
      <c r="G1236" s="35" t="s">
        <v>1967</v>
      </c>
      <c r="H1236" s="72" t="s">
        <v>3974</v>
      </c>
      <c r="I1236" s="182" t="s">
        <v>1719</v>
      </c>
      <c r="J1236" s="321" t="s">
        <v>1219</v>
      </c>
      <c r="K1236" s="321" t="s">
        <v>1226</v>
      </c>
      <c r="L1236" s="72" t="s">
        <v>1722</v>
      </c>
      <c r="M1236" s="344" t="s">
        <v>4</v>
      </c>
      <c r="N1236" s="203">
        <v>43272</v>
      </c>
      <c r="O1236" s="203">
        <v>43096</v>
      </c>
      <c r="P1236" s="203">
        <v>43620</v>
      </c>
      <c r="Q1236" s="80">
        <v>7583.76</v>
      </c>
      <c r="R1236" s="29">
        <v>0.8</v>
      </c>
      <c r="S1236" s="31" t="s">
        <v>306</v>
      </c>
      <c r="T1236" s="31">
        <v>6067.01</v>
      </c>
    </row>
    <row r="1237" spans="2:20" s="11" customFormat="1" ht="230.25" customHeight="1" x14ac:dyDescent="0.2">
      <c r="B1237" s="381"/>
      <c r="C1237" s="382"/>
      <c r="D1237" s="365"/>
      <c r="E1237" s="73" t="s">
        <v>1105</v>
      </c>
      <c r="F1237" s="315" t="s">
        <v>1507</v>
      </c>
      <c r="G1237" s="55" t="s">
        <v>1968</v>
      </c>
      <c r="H1237" s="47" t="s">
        <v>3974</v>
      </c>
      <c r="I1237" s="183" t="s">
        <v>1720</v>
      </c>
      <c r="J1237" s="126" t="s">
        <v>1219</v>
      </c>
      <c r="K1237" s="126" t="s">
        <v>1226</v>
      </c>
      <c r="L1237" s="47" t="s">
        <v>1840</v>
      </c>
      <c r="M1237" s="344" t="s">
        <v>19</v>
      </c>
      <c r="N1237" s="203">
        <v>43272</v>
      </c>
      <c r="O1237" s="203">
        <v>43160</v>
      </c>
      <c r="P1237" s="203">
        <v>43524</v>
      </c>
      <c r="Q1237" s="82">
        <v>3791.89</v>
      </c>
      <c r="R1237" s="41">
        <v>0.8</v>
      </c>
      <c r="S1237" s="46" t="s">
        <v>306</v>
      </c>
      <c r="T1237" s="46">
        <v>3033.51</v>
      </c>
    </row>
    <row r="1238" spans="2:20" s="11" customFormat="1" ht="156" customHeight="1" x14ac:dyDescent="0.2">
      <c r="B1238" s="381"/>
      <c r="C1238" s="382"/>
      <c r="D1238" s="365"/>
      <c r="E1238" s="73" t="s">
        <v>1105</v>
      </c>
      <c r="F1238" s="315" t="s">
        <v>1507</v>
      </c>
      <c r="G1238" s="55" t="s">
        <v>1969</v>
      </c>
      <c r="H1238" s="47" t="s">
        <v>3974</v>
      </c>
      <c r="I1238" s="183" t="s">
        <v>1721</v>
      </c>
      <c r="J1238" s="126" t="s">
        <v>1219</v>
      </c>
      <c r="K1238" s="126" t="s">
        <v>1226</v>
      </c>
      <c r="L1238" s="47" t="s">
        <v>1724</v>
      </c>
      <c r="M1238" s="344" t="s">
        <v>97</v>
      </c>
      <c r="N1238" s="203">
        <v>43272</v>
      </c>
      <c r="O1238" s="203">
        <v>42990</v>
      </c>
      <c r="P1238" s="203">
        <v>43555</v>
      </c>
      <c r="Q1238" s="82">
        <v>6319.8</v>
      </c>
      <c r="R1238" s="41">
        <v>0.8</v>
      </c>
      <c r="S1238" s="46" t="s">
        <v>306</v>
      </c>
      <c r="T1238" s="46">
        <v>5055.84</v>
      </c>
    </row>
    <row r="1239" spans="2:20" s="11" customFormat="1" ht="252.75" customHeight="1" x14ac:dyDescent="0.2">
      <c r="B1239" s="381"/>
      <c r="C1239" s="382"/>
      <c r="D1239" s="365"/>
      <c r="E1239" s="36" t="s">
        <v>1105</v>
      </c>
      <c r="F1239" s="329" t="s">
        <v>2292</v>
      </c>
      <c r="G1239" s="35" t="s">
        <v>2335</v>
      </c>
      <c r="H1239" s="72" t="s">
        <v>3972</v>
      </c>
      <c r="I1239" s="182" t="s">
        <v>2295</v>
      </c>
      <c r="J1239" s="321" t="s">
        <v>1219</v>
      </c>
      <c r="K1239" s="321" t="s">
        <v>1226</v>
      </c>
      <c r="L1239" s="72" t="s">
        <v>2296</v>
      </c>
      <c r="M1239" s="344" t="s">
        <v>19</v>
      </c>
      <c r="N1239" s="203">
        <v>43564</v>
      </c>
      <c r="O1239" s="203">
        <v>43570</v>
      </c>
      <c r="P1239" s="203">
        <v>43830</v>
      </c>
      <c r="Q1239" s="31">
        <v>5146.8</v>
      </c>
      <c r="R1239" s="29">
        <v>0.8</v>
      </c>
      <c r="S1239" s="31" t="s">
        <v>306</v>
      </c>
      <c r="T1239" s="31">
        <v>4117.4399999999996</v>
      </c>
    </row>
    <row r="1240" spans="2:20" s="11" customFormat="1" ht="211.5" customHeight="1" x14ac:dyDescent="0.2">
      <c r="B1240" s="381"/>
      <c r="C1240" s="382"/>
      <c r="D1240" s="365"/>
      <c r="E1240" s="73" t="s">
        <v>1105</v>
      </c>
      <c r="F1240" s="315" t="s">
        <v>2293</v>
      </c>
      <c r="G1240" s="55" t="s">
        <v>2366</v>
      </c>
      <c r="H1240" s="47" t="s">
        <v>3975</v>
      </c>
      <c r="I1240" s="183" t="s">
        <v>2297</v>
      </c>
      <c r="J1240" s="126" t="s">
        <v>1219</v>
      </c>
      <c r="K1240" s="126" t="s">
        <v>1226</v>
      </c>
      <c r="L1240" s="47" t="s">
        <v>3317</v>
      </c>
      <c r="M1240" s="343" t="s">
        <v>10</v>
      </c>
      <c r="N1240" s="204">
        <v>43556</v>
      </c>
      <c r="O1240" s="204">
        <v>43661</v>
      </c>
      <c r="P1240" s="204">
        <v>43982</v>
      </c>
      <c r="Q1240" s="46">
        <v>6433.5</v>
      </c>
      <c r="R1240" s="41">
        <v>0.8</v>
      </c>
      <c r="S1240" s="46" t="s">
        <v>306</v>
      </c>
      <c r="T1240" s="46">
        <v>5146.8</v>
      </c>
    </row>
    <row r="1241" spans="2:20" s="11" customFormat="1" ht="106.5" customHeight="1" x14ac:dyDescent="0.2">
      <c r="B1241" s="381"/>
      <c r="C1241" s="382"/>
      <c r="D1241" s="365"/>
      <c r="E1241" s="36" t="s">
        <v>1105</v>
      </c>
      <c r="F1241" s="329" t="s">
        <v>4381</v>
      </c>
      <c r="G1241" s="35" t="s">
        <v>4382</v>
      </c>
      <c r="H1241" s="72" t="s">
        <v>4391</v>
      </c>
      <c r="I1241" s="182" t="s">
        <v>4356</v>
      </c>
      <c r="J1241" s="321" t="s">
        <v>1219</v>
      </c>
      <c r="K1241" s="321" t="s">
        <v>1226</v>
      </c>
      <c r="L1241" s="72" t="s">
        <v>4394</v>
      </c>
      <c r="M1241" s="344" t="s">
        <v>822</v>
      </c>
      <c r="N1241" s="203">
        <v>44194</v>
      </c>
      <c r="O1241" s="203">
        <v>44124</v>
      </c>
      <c r="P1241" s="203">
        <v>45217</v>
      </c>
      <c r="Q1241" s="31">
        <v>39604.839999999997</v>
      </c>
      <c r="R1241" s="29">
        <v>0.8</v>
      </c>
      <c r="S1241" s="31" t="s">
        <v>306</v>
      </c>
      <c r="T1241" s="31">
        <v>31683.87</v>
      </c>
    </row>
    <row r="1242" spans="2:20" s="11" customFormat="1" ht="131.25" customHeight="1" x14ac:dyDescent="0.2">
      <c r="B1242" s="381"/>
      <c r="C1242" s="382"/>
      <c r="D1242" s="365"/>
      <c r="E1242" s="36" t="s">
        <v>1105</v>
      </c>
      <c r="F1242" s="329" t="s">
        <v>4712</v>
      </c>
      <c r="G1242" s="35" t="s">
        <v>4713</v>
      </c>
      <c r="H1242" s="72" t="s">
        <v>4714</v>
      </c>
      <c r="I1242" s="182" t="s">
        <v>4691</v>
      </c>
      <c r="J1242" s="321" t="s">
        <v>1219</v>
      </c>
      <c r="K1242" s="321" t="s">
        <v>1226</v>
      </c>
      <c r="L1242" s="72" t="s">
        <v>4769</v>
      </c>
      <c r="M1242" s="344" t="s">
        <v>7</v>
      </c>
      <c r="N1242" s="203">
        <v>44195</v>
      </c>
      <c r="O1242" s="203">
        <v>44287</v>
      </c>
      <c r="P1242" s="203">
        <v>45230</v>
      </c>
      <c r="Q1242" s="31">
        <v>70282.97</v>
      </c>
      <c r="R1242" s="29">
        <v>0.8</v>
      </c>
      <c r="S1242" s="31" t="s">
        <v>306</v>
      </c>
      <c r="T1242" s="31">
        <v>56226.38</v>
      </c>
    </row>
    <row r="1243" spans="2:20" s="11" customFormat="1" ht="223.5" customHeight="1" x14ac:dyDescent="0.2">
      <c r="B1243" s="381"/>
      <c r="C1243" s="382"/>
      <c r="D1243" s="365"/>
      <c r="E1243" s="36" t="s">
        <v>1105</v>
      </c>
      <c r="F1243" s="329" t="s">
        <v>4381</v>
      </c>
      <c r="G1243" s="35" t="s">
        <v>4383</v>
      </c>
      <c r="H1243" s="72" t="s">
        <v>4391</v>
      </c>
      <c r="I1243" s="182" t="s">
        <v>4357</v>
      </c>
      <c r="J1243" s="321" t="s">
        <v>1219</v>
      </c>
      <c r="K1243" s="321" t="s">
        <v>1226</v>
      </c>
      <c r="L1243" s="72" t="s">
        <v>4395</v>
      </c>
      <c r="M1243" s="344" t="s">
        <v>822</v>
      </c>
      <c r="N1243" s="203">
        <v>44194</v>
      </c>
      <c r="O1243" s="203">
        <v>44287</v>
      </c>
      <c r="P1243" s="203">
        <v>45291</v>
      </c>
      <c r="Q1243" s="31">
        <v>68421.02</v>
      </c>
      <c r="R1243" s="29">
        <v>0.8</v>
      </c>
      <c r="S1243" s="31" t="s">
        <v>306</v>
      </c>
      <c r="T1243" s="31">
        <v>54736.82</v>
      </c>
    </row>
    <row r="1244" spans="2:20" s="11" customFormat="1" ht="240.75" customHeight="1" x14ac:dyDescent="0.2">
      <c r="B1244" s="381"/>
      <c r="C1244" s="382"/>
      <c r="D1244" s="365"/>
      <c r="E1244" s="36" t="s">
        <v>1105</v>
      </c>
      <c r="F1244" s="329" t="s">
        <v>4384</v>
      </c>
      <c r="G1244" s="35" t="s">
        <v>4385</v>
      </c>
      <c r="H1244" s="72" t="s">
        <v>4392</v>
      </c>
      <c r="I1244" s="182" t="s">
        <v>4358</v>
      </c>
      <c r="J1244" s="321" t="s">
        <v>1219</v>
      </c>
      <c r="K1244" s="321" t="s">
        <v>1226</v>
      </c>
      <c r="L1244" s="72" t="s">
        <v>4396</v>
      </c>
      <c r="M1244" s="344" t="s">
        <v>10</v>
      </c>
      <c r="N1244" s="203">
        <v>44194</v>
      </c>
      <c r="O1244" s="203">
        <v>44105</v>
      </c>
      <c r="P1244" s="203">
        <v>45199</v>
      </c>
      <c r="Q1244" s="31">
        <v>54736.92</v>
      </c>
      <c r="R1244" s="29">
        <v>0.8</v>
      </c>
      <c r="S1244" s="31" t="s">
        <v>306</v>
      </c>
      <c r="T1244" s="31">
        <v>43789.54</v>
      </c>
    </row>
    <row r="1245" spans="2:20" s="11" customFormat="1" ht="225" customHeight="1" x14ac:dyDescent="0.2">
      <c r="B1245" s="381"/>
      <c r="C1245" s="382"/>
      <c r="D1245" s="365"/>
      <c r="E1245" s="36" t="s">
        <v>1105</v>
      </c>
      <c r="F1245" s="329" t="s">
        <v>4712</v>
      </c>
      <c r="G1245" s="35" t="s">
        <v>4715</v>
      </c>
      <c r="H1245" s="72" t="s">
        <v>4714</v>
      </c>
      <c r="I1245" s="182" t="s">
        <v>4692</v>
      </c>
      <c r="J1245" s="321" t="s">
        <v>1219</v>
      </c>
      <c r="K1245" s="321" t="s">
        <v>1226</v>
      </c>
      <c r="L1245" s="72" t="s">
        <v>4770</v>
      </c>
      <c r="M1245" s="344" t="s">
        <v>29</v>
      </c>
      <c r="N1245" s="203">
        <v>44195</v>
      </c>
      <c r="O1245" s="203">
        <v>44348</v>
      </c>
      <c r="P1245" s="203">
        <v>45260</v>
      </c>
      <c r="Q1245" s="31">
        <v>200000</v>
      </c>
      <c r="R1245" s="29">
        <v>0.8</v>
      </c>
      <c r="S1245" s="31" t="s">
        <v>306</v>
      </c>
      <c r="T1245" s="31">
        <v>160000</v>
      </c>
    </row>
    <row r="1246" spans="2:20" s="11" customFormat="1" ht="221.25" customHeight="1" x14ac:dyDescent="0.2">
      <c r="B1246" s="381"/>
      <c r="C1246" s="382"/>
      <c r="D1246" s="365"/>
      <c r="E1246" s="36" t="s">
        <v>1105</v>
      </c>
      <c r="F1246" s="329" t="s">
        <v>4384</v>
      </c>
      <c r="G1246" s="35" t="s">
        <v>4716</v>
      </c>
      <c r="H1246" s="72" t="s">
        <v>4392</v>
      </c>
      <c r="I1246" s="182" t="s">
        <v>4693</v>
      </c>
      <c r="J1246" s="321" t="s">
        <v>1219</v>
      </c>
      <c r="K1246" s="321" t="s">
        <v>1226</v>
      </c>
      <c r="L1246" s="72" t="s">
        <v>4771</v>
      </c>
      <c r="M1246" s="344" t="s">
        <v>1</v>
      </c>
      <c r="N1246" s="203">
        <v>44224</v>
      </c>
      <c r="O1246" s="203">
        <v>44207</v>
      </c>
      <c r="P1246" s="203">
        <v>45260</v>
      </c>
      <c r="Q1246" s="31">
        <v>199792.84</v>
      </c>
      <c r="R1246" s="29">
        <v>0.8</v>
      </c>
      <c r="S1246" s="31" t="s">
        <v>306</v>
      </c>
      <c r="T1246" s="31">
        <v>159834.26999999999</v>
      </c>
    </row>
    <row r="1247" spans="2:20" s="11" customFormat="1" ht="144" customHeight="1" x14ac:dyDescent="0.2">
      <c r="B1247" s="381"/>
      <c r="C1247" s="382"/>
      <c r="D1247" s="365"/>
      <c r="E1247" s="36" t="s">
        <v>1105</v>
      </c>
      <c r="F1247" s="329" t="s">
        <v>4386</v>
      </c>
      <c r="G1247" s="35" t="s">
        <v>4387</v>
      </c>
      <c r="H1247" s="72" t="s">
        <v>4393</v>
      </c>
      <c r="I1247" s="182" t="s">
        <v>4359</v>
      </c>
      <c r="J1247" s="321" t="s">
        <v>1219</v>
      </c>
      <c r="K1247" s="321" t="s">
        <v>1226</v>
      </c>
      <c r="L1247" s="72" t="s">
        <v>4397</v>
      </c>
      <c r="M1247" s="344" t="s">
        <v>55</v>
      </c>
      <c r="N1247" s="203">
        <v>44194</v>
      </c>
      <c r="O1247" s="203">
        <v>44334</v>
      </c>
      <c r="P1247" s="203">
        <v>45169</v>
      </c>
      <c r="Q1247" s="31">
        <v>87318</v>
      </c>
      <c r="R1247" s="29">
        <v>0.8</v>
      </c>
      <c r="S1247" s="31" t="s">
        <v>306</v>
      </c>
      <c r="T1247" s="31">
        <v>69854.399999999994</v>
      </c>
    </row>
    <row r="1248" spans="2:20" s="11" customFormat="1" ht="222.75" customHeight="1" x14ac:dyDescent="0.2">
      <c r="B1248" s="381"/>
      <c r="C1248" s="382"/>
      <c r="D1248" s="365"/>
      <c r="E1248" s="36" t="s">
        <v>1105</v>
      </c>
      <c r="F1248" s="329" t="s">
        <v>4384</v>
      </c>
      <c r="G1248" s="35" t="s">
        <v>4388</v>
      </c>
      <c r="H1248" s="72" t="s">
        <v>4392</v>
      </c>
      <c r="I1248" s="182" t="s">
        <v>4360</v>
      </c>
      <c r="J1248" s="321" t="s">
        <v>1219</v>
      </c>
      <c r="K1248" s="321" t="s">
        <v>1226</v>
      </c>
      <c r="L1248" s="72" t="s">
        <v>4398</v>
      </c>
      <c r="M1248" s="344" t="s">
        <v>5037</v>
      </c>
      <c r="N1248" s="203">
        <v>44194</v>
      </c>
      <c r="O1248" s="203">
        <v>44319</v>
      </c>
      <c r="P1248" s="203">
        <v>45157</v>
      </c>
      <c r="Q1248" s="31">
        <v>164211.47</v>
      </c>
      <c r="R1248" s="29">
        <v>0.8</v>
      </c>
      <c r="S1248" s="31" t="s">
        <v>306</v>
      </c>
      <c r="T1248" s="31">
        <v>131369.18</v>
      </c>
    </row>
    <row r="1249" spans="2:20" s="11" customFormat="1" ht="259.5" customHeight="1" x14ac:dyDescent="0.2">
      <c r="B1249" s="381"/>
      <c r="C1249" s="382"/>
      <c r="D1249" s="365"/>
      <c r="E1249" s="36" t="s">
        <v>1105</v>
      </c>
      <c r="F1249" s="329" t="s">
        <v>4384</v>
      </c>
      <c r="G1249" s="35" t="s">
        <v>4389</v>
      </c>
      <c r="H1249" s="72" t="s">
        <v>4392</v>
      </c>
      <c r="I1249" s="182" t="s">
        <v>4361</v>
      </c>
      <c r="J1249" s="321" t="s">
        <v>1219</v>
      </c>
      <c r="K1249" s="321" t="s">
        <v>1226</v>
      </c>
      <c r="L1249" s="72" t="s">
        <v>4399</v>
      </c>
      <c r="M1249" s="344" t="s">
        <v>13</v>
      </c>
      <c r="N1249" s="203">
        <v>44194</v>
      </c>
      <c r="O1249" s="203">
        <v>44258</v>
      </c>
      <c r="P1249" s="203">
        <v>45260</v>
      </c>
      <c r="Q1249" s="31">
        <v>68421.45</v>
      </c>
      <c r="R1249" s="29">
        <v>0.8</v>
      </c>
      <c r="S1249" s="31" t="s">
        <v>306</v>
      </c>
      <c r="T1249" s="31">
        <v>54737.16</v>
      </c>
    </row>
    <row r="1250" spans="2:20" s="11" customFormat="1" ht="98.25" customHeight="1" x14ac:dyDescent="0.2">
      <c r="B1250" s="381"/>
      <c r="C1250" s="382"/>
      <c r="D1250" s="365"/>
      <c r="E1250" s="36" t="s">
        <v>1105</v>
      </c>
      <c r="F1250" s="329" t="s">
        <v>4381</v>
      </c>
      <c r="G1250" s="35" t="s">
        <v>4390</v>
      </c>
      <c r="H1250" s="72" t="s">
        <v>4391</v>
      </c>
      <c r="I1250" s="182" t="s">
        <v>4362</v>
      </c>
      <c r="J1250" s="321" t="s">
        <v>1219</v>
      </c>
      <c r="K1250" s="321" t="s">
        <v>1226</v>
      </c>
      <c r="L1250" s="72" t="s">
        <v>4400</v>
      </c>
      <c r="M1250" s="344" t="s">
        <v>822</v>
      </c>
      <c r="N1250" s="203">
        <v>44194</v>
      </c>
      <c r="O1250" s="203">
        <v>44180</v>
      </c>
      <c r="P1250" s="203">
        <v>45274</v>
      </c>
      <c r="Q1250" s="31">
        <v>53014.75</v>
      </c>
      <c r="R1250" s="29">
        <v>0.8</v>
      </c>
      <c r="S1250" s="31" t="s">
        <v>306</v>
      </c>
      <c r="T1250" s="31">
        <v>42411.8</v>
      </c>
    </row>
    <row r="1251" spans="2:20" s="11" customFormat="1" ht="98.25" customHeight="1" x14ac:dyDescent="0.2">
      <c r="B1251" s="381"/>
      <c r="C1251" s="382"/>
      <c r="D1251" s="365"/>
      <c r="E1251" s="36" t="s">
        <v>1105</v>
      </c>
      <c r="F1251" s="329" t="s">
        <v>4240</v>
      </c>
      <c r="G1251" s="35" t="s">
        <v>4241</v>
      </c>
      <c r="H1251" s="72" t="s">
        <v>4244</v>
      </c>
      <c r="I1251" s="182" t="s">
        <v>4237</v>
      </c>
      <c r="J1251" s="321" t="s">
        <v>1219</v>
      </c>
      <c r="K1251" s="321" t="s">
        <v>1226</v>
      </c>
      <c r="L1251" s="72" t="s">
        <v>4245</v>
      </c>
      <c r="M1251" s="344" t="s">
        <v>13</v>
      </c>
      <c r="N1251" s="203">
        <v>44161</v>
      </c>
      <c r="O1251" s="203">
        <v>44347</v>
      </c>
      <c r="P1251" s="203">
        <v>45291</v>
      </c>
      <c r="Q1251" s="31">
        <v>50245.95</v>
      </c>
      <c r="R1251" s="29">
        <v>0.8</v>
      </c>
      <c r="S1251" s="31" t="s">
        <v>306</v>
      </c>
      <c r="T1251" s="31">
        <v>40196.76</v>
      </c>
    </row>
    <row r="1252" spans="2:20" s="11" customFormat="1" ht="229.5" customHeight="1" x14ac:dyDescent="0.2">
      <c r="B1252" s="381"/>
      <c r="C1252" s="382"/>
      <c r="D1252" s="365"/>
      <c r="E1252" s="36" t="s">
        <v>1105</v>
      </c>
      <c r="F1252" s="329" t="s">
        <v>4386</v>
      </c>
      <c r="G1252" s="35" t="s">
        <v>5186</v>
      </c>
      <c r="H1252" s="72" t="s">
        <v>4393</v>
      </c>
      <c r="I1252" s="182" t="s">
        <v>5188</v>
      </c>
      <c r="J1252" s="321" t="s">
        <v>1219</v>
      </c>
      <c r="K1252" s="321" t="s">
        <v>1226</v>
      </c>
      <c r="L1252" s="72" t="s">
        <v>5187</v>
      </c>
      <c r="M1252" s="344" t="s">
        <v>10</v>
      </c>
      <c r="N1252" s="203">
        <v>44292</v>
      </c>
      <c r="O1252" s="203">
        <v>44321</v>
      </c>
      <c r="P1252" s="203">
        <v>45260</v>
      </c>
      <c r="Q1252" s="31">
        <v>54737.16</v>
      </c>
      <c r="R1252" s="29">
        <v>0.8</v>
      </c>
      <c r="S1252" s="31" t="s">
        <v>306</v>
      </c>
      <c r="T1252" s="31">
        <v>43789.73</v>
      </c>
    </row>
    <row r="1253" spans="2:20" s="11" customFormat="1" ht="287.25" customHeight="1" x14ac:dyDescent="0.2">
      <c r="B1253" s="381"/>
      <c r="C1253" s="382"/>
      <c r="D1253" s="365"/>
      <c r="E1253" s="36" t="s">
        <v>1105</v>
      </c>
      <c r="F1253" s="329" t="s">
        <v>4384</v>
      </c>
      <c r="G1253" s="35" t="s">
        <v>4401</v>
      </c>
      <c r="H1253" s="72" t="s">
        <v>4392</v>
      </c>
      <c r="I1253" s="182" t="s">
        <v>4363</v>
      </c>
      <c r="J1253" s="321" t="s">
        <v>1219</v>
      </c>
      <c r="K1253" s="321" t="s">
        <v>1226</v>
      </c>
      <c r="L1253" s="72" t="s">
        <v>4405</v>
      </c>
      <c r="M1253" s="344" t="s">
        <v>16</v>
      </c>
      <c r="N1253" s="203">
        <v>44194</v>
      </c>
      <c r="O1253" s="203">
        <v>44105</v>
      </c>
      <c r="P1253" s="203">
        <v>45199</v>
      </c>
      <c r="Q1253" s="31">
        <v>109473.84</v>
      </c>
      <c r="R1253" s="29">
        <v>0.8</v>
      </c>
      <c r="S1253" s="31" t="s">
        <v>306</v>
      </c>
      <c r="T1253" s="31">
        <v>87579.07</v>
      </c>
    </row>
    <row r="1254" spans="2:20" s="11" customFormat="1" ht="240.75" customHeight="1" x14ac:dyDescent="0.2">
      <c r="B1254" s="381"/>
      <c r="C1254" s="382"/>
      <c r="D1254" s="365"/>
      <c r="E1254" s="36" t="s">
        <v>1105</v>
      </c>
      <c r="F1254" s="329" t="s">
        <v>4402</v>
      </c>
      <c r="G1254" s="35" t="s">
        <v>4403</v>
      </c>
      <c r="H1254" s="72" t="s">
        <v>4404</v>
      </c>
      <c r="I1254" s="182" t="s">
        <v>4364</v>
      </c>
      <c r="J1254" s="321" t="s">
        <v>1219</v>
      </c>
      <c r="K1254" s="321" t="s">
        <v>1226</v>
      </c>
      <c r="L1254" s="72" t="s">
        <v>4406</v>
      </c>
      <c r="M1254" s="344" t="s">
        <v>4</v>
      </c>
      <c r="N1254" s="203">
        <v>44194</v>
      </c>
      <c r="O1254" s="203">
        <v>44075</v>
      </c>
      <c r="P1254" s="203">
        <v>45169</v>
      </c>
      <c r="Q1254" s="31">
        <v>86382.45</v>
      </c>
      <c r="R1254" s="29">
        <v>0.8</v>
      </c>
      <c r="S1254" s="31" t="s">
        <v>306</v>
      </c>
      <c r="T1254" s="31">
        <v>69105.960000000006</v>
      </c>
    </row>
    <row r="1255" spans="2:20" s="11" customFormat="1" ht="150" customHeight="1" x14ac:dyDescent="0.2">
      <c r="B1255" s="381"/>
      <c r="C1255" s="382"/>
      <c r="D1255" s="365"/>
      <c r="E1255" s="36" t="s">
        <v>1105</v>
      </c>
      <c r="F1255" s="329" t="s">
        <v>4240</v>
      </c>
      <c r="G1255" s="35" t="s">
        <v>4242</v>
      </c>
      <c r="H1255" s="72" t="s">
        <v>4244</v>
      </c>
      <c r="I1255" s="182" t="s">
        <v>4238</v>
      </c>
      <c r="J1255" s="321" t="s">
        <v>1219</v>
      </c>
      <c r="K1255" s="321" t="s">
        <v>1226</v>
      </c>
      <c r="L1255" s="72" t="s">
        <v>4246</v>
      </c>
      <c r="M1255" s="344" t="s">
        <v>13</v>
      </c>
      <c r="N1255" s="203">
        <v>44161</v>
      </c>
      <c r="O1255" s="203">
        <v>44319</v>
      </c>
      <c r="P1255" s="203">
        <v>45291</v>
      </c>
      <c r="Q1255" s="31">
        <v>177212.7</v>
      </c>
      <c r="R1255" s="29">
        <v>0.8</v>
      </c>
      <c r="S1255" s="31" t="s">
        <v>306</v>
      </c>
      <c r="T1255" s="31">
        <v>141770.16</v>
      </c>
    </row>
    <row r="1256" spans="2:20" s="11" customFormat="1" ht="240" customHeight="1" x14ac:dyDescent="0.2">
      <c r="B1256" s="381"/>
      <c r="C1256" s="382"/>
      <c r="D1256" s="365"/>
      <c r="E1256" s="36" t="s">
        <v>1105</v>
      </c>
      <c r="F1256" s="329" t="s">
        <v>4628</v>
      </c>
      <c r="G1256" s="35" t="s">
        <v>4629</v>
      </c>
      <c r="H1256" s="72" t="s">
        <v>4630</v>
      </c>
      <c r="I1256" s="182" t="s">
        <v>4623</v>
      </c>
      <c r="J1256" s="321" t="s">
        <v>1219</v>
      </c>
      <c r="K1256" s="321" t="s">
        <v>1226</v>
      </c>
      <c r="L1256" s="72" t="s">
        <v>4631</v>
      </c>
      <c r="M1256" s="344" t="s">
        <v>822</v>
      </c>
      <c r="N1256" s="203">
        <v>44222</v>
      </c>
      <c r="O1256" s="203">
        <v>44167</v>
      </c>
      <c r="P1256" s="203">
        <v>45199</v>
      </c>
      <c r="Q1256" s="31">
        <v>159645.53</v>
      </c>
      <c r="R1256" s="29">
        <v>0.8</v>
      </c>
      <c r="S1256" s="31" t="s">
        <v>306</v>
      </c>
      <c r="T1256" s="31">
        <v>127716.42</v>
      </c>
    </row>
    <row r="1257" spans="2:20" s="11" customFormat="1" ht="259.5" customHeight="1" x14ac:dyDescent="0.2">
      <c r="B1257" s="381"/>
      <c r="C1257" s="382"/>
      <c r="D1257" s="365"/>
      <c r="E1257" s="36" t="s">
        <v>1105</v>
      </c>
      <c r="F1257" s="329" t="s">
        <v>4384</v>
      </c>
      <c r="G1257" s="35" t="s">
        <v>4717</v>
      </c>
      <c r="H1257" s="72" t="s">
        <v>4392</v>
      </c>
      <c r="I1257" s="182" t="s">
        <v>4694</v>
      </c>
      <c r="J1257" s="321" t="s">
        <v>1219</v>
      </c>
      <c r="K1257" s="321" t="s">
        <v>1226</v>
      </c>
      <c r="L1257" s="72" t="s">
        <v>4772</v>
      </c>
      <c r="M1257" s="344" t="s">
        <v>22</v>
      </c>
      <c r="N1257" s="203">
        <v>44224</v>
      </c>
      <c r="O1257" s="203">
        <v>44214</v>
      </c>
      <c r="P1257" s="203">
        <v>45260</v>
      </c>
      <c r="Q1257" s="31">
        <v>196016</v>
      </c>
      <c r="R1257" s="29">
        <v>0.8</v>
      </c>
      <c r="S1257" s="31" t="s">
        <v>306</v>
      </c>
      <c r="T1257" s="31">
        <v>156812.79999999999</v>
      </c>
    </row>
    <row r="1258" spans="2:20" s="11" customFormat="1" ht="237" customHeight="1" x14ac:dyDescent="0.2">
      <c r="B1258" s="381"/>
      <c r="C1258" s="382"/>
      <c r="D1258" s="365"/>
      <c r="E1258" s="36" t="s">
        <v>1105</v>
      </c>
      <c r="F1258" s="329" t="s">
        <v>4381</v>
      </c>
      <c r="G1258" s="35" t="s">
        <v>4407</v>
      </c>
      <c r="H1258" s="72" t="s">
        <v>4391</v>
      </c>
      <c r="I1258" s="182" t="s">
        <v>4365</v>
      </c>
      <c r="J1258" s="321" t="s">
        <v>1219</v>
      </c>
      <c r="K1258" s="321" t="s">
        <v>1226</v>
      </c>
      <c r="L1258" s="72" t="s">
        <v>4421</v>
      </c>
      <c r="M1258" s="344" t="s">
        <v>30</v>
      </c>
      <c r="N1258" s="203">
        <v>44194</v>
      </c>
      <c r="O1258" s="203">
        <v>44197</v>
      </c>
      <c r="P1258" s="203">
        <v>45291</v>
      </c>
      <c r="Q1258" s="31">
        <v>49311.360000000001</v>
      </c>
      <c r="R1258" s="29">
        <v>0.8</v>
      </c>
      <c r="S1258" s="31" t="s">
        <v>306</v>
      </c>
      <c r="T1258" s="31">
        <v>39449.089999999997</v>
      </c>
    </row>
    <row r="1259" spans="2:20" s="11" customFormat="1" ht="132" customHeight="1" x14ac:dyDescent="0.2">
      <c r="B1259" s="381"/>
      <c r="C1259" s="382"/>
      <c r="D1259" s="365"/>
      <c r="E1259" s="36" t="s">
        <v>1105</v>
      </c>
      <c r="F1259" s="329" t="s">
        <v>4712</v>
      </c>
      <c r="G1259" s="35" t="s">
        <v>4718</v>
      </c>
      <c r="H1259" s="72" t="s">
        <v>4714</v>
      </c>
      <c r="I1259" s="182" t="s">
        <v>4695</v>
      </c>
      <c r="J1259" s="321" t="s">
        <v>1219</v>
      </c>
      <c r="K1259" s="321" t="s">
        <v>1226</v>
      </c>
      <c r="L1259" s="72" t="s">
        <v>4773</v>
      </c>
      <c r="M1259" s="344" t="s">
        <v>27</v>
      </c>
      <c r="N1259" s="203">
        <v>44195</v>
      </c>
      <c r="O1259" s="203">
        <v>44287</v>
      </c>
      <c r="P1259" s="203">
        <v>45199</v>
      </c>
      <c r="Q1259" s="31">
        <v>121027.51</v>
      </c>
      <c r="R1259" s="29">
        <v>0.8</v>
      </c>
      <c r="S1259" s="31" t="s">
        <v>306</v>
      </c>
      <c r="T1259" s="31">
        <v>96822.01</v>
      </c>
    </row>
    <row r="1260" spans="2:20" s="11" customFormat="1" ht="132" customHeight="1" x14ac:dyDescent="0.2">
      <c r="B1260" s="381"/>
      <c r="C1260" s="382"/>
      <c r="D1260" s="365"/>
      <c r="E1260" s="36" t="s">
        <v>1105</v>
      </c>
      <c r="F1260" s="329" t="s">
        <v>4384</v>
      </c>
      <c r="G1260" s="35" t="s">
        <v>4408</v>
      </c>
      <c r="H1260" s="72" t="s">
        <v>4392</v>
      </c>
      <c r="I1260" s="182" t="s">
        <v>4366</v>
      </c>
      <c r="J1260" s="321" t="s">
        <v>1219</v>
      </c>
      <c r="K1260" s="321" t="s">
        <v>1226</v>
      </c>
      <c r="L1260" s="72" t="s">
        <v>4422</v>
      </c>
      <c r="M1260" s="344" t="s">
        <v>16</v>
      </c>
      <c r="N1260" s="203">
        <v>44194</v>
      </c>
      <c r="O1260" s="203">
        <v>44256</v>
      </c>
      <c r="P1260" s="203">
        <v>45199</v>
      </c>
      <c r="Q1260" s="31">
        <v>124819.39</v>
      </c>
      <c r="R1260" s="29">
        <v>0.8</v>
      </c>
      <c r="S1260" s="31" t="s">
        <v>306</v>
      </c>
      <c r="T1260" s="31">
        <v>99855.51</v>
      </c>
    </row>
    <row r="1261" spans="2:20" s="11" customFormat="1" ht="225" customHeight="1" x14ac:dyDescent="0.2">
      <c r="B1261" s="381"/>
      <c r="C1261" s="382"/>
      <c r="D1261" s="365"/>
      <c r="E1261" s="36" t="s">
        <v>1105</v>
      </c>
      <c r="F1261" s="329" t="s">
        <v>4386</v>
      </c>
      <c r="G1261" s="35" t="s">
        <v>4409</v>
      </c>
      <c r="H1261" s="72" t="s">
        <v>4393</v>
      </c>
      <c r="I1261" s="182" t="s">
        <v>4367</v>
      </c>
      <c r="J1261" s="321" t="s">
        <v>1219</v>
      </c>
      <c r="K1261" s="321" t="s">
        <v>1226</v>
      </c>
      <c r="L1261" s="72" t="s">
        <v>4423</v>
      </c>
      <c r="M1261" s="344" t="s">
        <v>55</v>
      </c>
      <c r="N1261" s="203">
        <v>44194</v>
      </c>
      <c r="O1261" s="203">
        <v>44136</v>
      </c>
      <c r="P1261" s="203">
        <v>45230</v>
      </c>
      <c r="Q1261" s="31">
        <v>68421.759999999995</v>
      </c>
      <c r="R1261" s="29">
        <v>0.8</v>
      </c>
      <c r="S1261" s="31" t="s">
        <v>306</v>
      </c>
      <c r="T1261" s="31">
        <v>54737.41</v>
      </c>
    </row>
    <row r="1262" spans="2:20" s="11" customFormat="1" ht="132" customHeight="1" x14ac:dyDescent="0.2">
      <c r="B1262" s="381"/>
      <c r="C1262" s="382"/>
      <c r="D1262" s="365"/>
      <c r="E1262" s="36" t="s">
        <v>1105</v>
      </c>
      <c r="F1262" s="329" t="s">
        <v>4384</v>
      </c>
      <c r="G1262" s="35" t="s">
        <v>4410</v>
      </c>
      <c r="H1262" s="72" t="s">
        <v>4392</v>
      </c>
      <c r="I1262" s="182" t="s">
        <v>4368</v>
      </c>
      <c r="J1262" s="321" t="s">
        <v>1219</v>
      </c>
      <c r="K1262" s="321" t="s">
        <v>1226</v>
      </c>
      <c r="L1262" s="72" t="s">
        <v>4424</v>
      </c>
      <c r="M1262" s="344" t="s">
        <v>16</v>
      </c>
      <c r="N1262" s="203">
        <v>44194</v>
      </c>
      <c r="O1262" s="203">
        <v>44136</v>
      </c>
      <c r="P1262" s="203">
        <v>45230</v>
      </c>
      <c r="Q1262" s="31">
        <v>80130.960000000006</v>
      </c>
      <c r="R1262" s="29">
        <v>0.8</v>
      </c>
      <c r="S1262" s="31" t="s">
        <v>306</v>
      </c>
      <c r="T1262" s="31">
        <v>64104.77</v>
      </c>
    </row>
    <row r="1263" spans="2:20" s="11" customFormat="1" ht="201.75" customHeight="1" x14ac:dyDescent="0.2">
      <c r="B1263" s="381"/>
      <c r="C1263" s="382"/>
      <c r="D1263" s="365"/>
      <c r="E1263" s="36" t="s">
        <v>1105</v>
      </c>
      <c r="F1263" s="329" t="s">
        <v>4386</v>
      </c>
      <c r="G1263" s="35" t="s">
        <v>4411</v>
      </c>
      <c r="H1263" s="72" t="s">
        <v>4393</v>
      </c>
      <c r="I1263" s="182" t="s">
        <v>4369</v>
      </c>
      <c r="J1263" s="321" t="s">
        <v>1219</v>
      </c>
      <c r="K1263" s="321" t="s">
        <v>1226</v>
      </c>
      <c r="L1263" s="72" t="s">
        <v>4425</v>
      </c>
      <c r="M1263" s="344" t="s">
        <v>10</v>
      </c>
      <c r="N1263" s="203">
        <v>44194</v>
      </c>
      <c r="O1263" s="203">
        <v>44287</v>
      </c>
      <c r="P1263" s="203">
        <v>45291</v>
      </c>
      <c r="Q1263" s="31">
        <v>98908.43</v>
      </c>
      <c r="R1263" s="29">
        <v>0.8</v>
      </c>
      <c r="S1263" s="31" t="s">
        <v>306</v>
      </c>
      <c r="T1263" s="31">
        <v>79126.740000000005</v>
      </c>
    </row>
    <row r="1264" spans="2:20" s="11" customFormat="1" ht="201.75" customHeight="1" x14ac:dyDescent="0.2">
      <c r="B1264" s="381"/>
      <c r="C1264" s="382"/>
      <c r="D1264" s="365"/>
      <c r="E1264" s="36" t="s">
        <v>1105</v>
      </c>
      <c r="F1264" s="329" t="s">
        <v>4381</v>
      </c>
      <c r="G1264" s="35" t="s">
        <v>4412</v>
      </c>
      <c r="H1264" s="72" t="s">
        <v>4391</v>
      </c>
      <c r="I1264" s="182" t="s">
        <v>4370</v>
      </c>
      <c r="J1264" s="321" t="s">
        <v>1219</v>
      </c>
      <c r="K1264" s="321" t="s">
        <v>1226</v>
      </c>
      <c r="L1264" s="72" t="s">
        <v>4426</v>
      </c>
      <c r="M1264" s="344" t="s">
        <v>822</v>
      </c>
      <c r="N1264" s="203">
        <v>44194</v>
      </c>
      <c r="O1264" s="203">
        <v>44217</v>
      </c>
      <c r="P1264" s="203">
        <v>45291</v>
      </c>
      <c r="Q1264" s="31">
        <v>56133</v>
      </c>
      <c r="R1264" s="29">
        <v>0.8</v>
      </c>
      <c r="S1264" s="31" t="s">
        <v>306</v>
      </c>
      <c r="T1264" s="31">
        <v>44906.400000000001</v>
      </c>
    </row>
    <row r="1265" spans="2:20" s="11" customFormat="1" ht="135" customHeight="1" x14ac:dyDescent="0.2">
      <c r="B1265" s="381"/>
      <c r="C1265" s="382"/>
      <c r="D1265" s="365"/>
      <c r="E1265" s="36" t="s">
        <v>1105</v>
      </c>
      <c r="F1265" s="329" t="s">
        <v>4386</v>
      </c>
      <c r="G1265" s="35" t="s">
        <v>5122</v>
      </c>
      <c r="H1265" s="72" t="s">
        <v>4393</v>
      </c>
      <c r="I1265" s="182" t="s">
        <v>5110</v>
      </c>
      <c r="J1265" s="321" t="s">
        <v>1219</v>
      </c>
      <c r="K1265" s="321" t="s">
        <v>1226</v>
      </c>
      <c r="L1265" s="72" t="s">
        <v>5123</v>
      </c>
      <c r="M1265" s="344" t="s">
        <v>10</v>
      </c>
      <c r="N1265" s="203">
        <v>44292</v>
      </c>
      <c r="O1265" s="203">
        <v>44197</v>
      </c>
      <c r="P1265" s="203">
        <v>45291</v>
      </c>
      <c r="Q1265" s="31">
        <v>54737.16</v>
      </c>
      <c r="R1265" s="29">
        <v>0.8</v>
      </c>
      <c r="S1265" s="31" t="s">
        <v>306</v>
      </c>
      <c r="T1265" s="31">
        <v>43789.73</v>
      </c>
    </row>
    <row r="1266" spans="2:20" s="11" customFormat="1" ht="215.25" customHeight="1" x14ac:dyDescent="0.2">
      <c r="B1266" s="381"/>
      <c r="C1266" s="382"/>
      <c r="D1266" s="365"/>
      <c r="E1266" s="36" t="s">
        <v>1105</v>
      </c>
      <c r="F1266" s="329" t="s">
        <v>4643</v>
      </c>
      <c r="G1266" s="35" t="s">
        <v>4249</v>
      </c>
      <c r="H1266" s="72" t="s">
        <v>4719</v>
      </c>
      <c r="I1266" s="182" t="s">
        <v>4696</v>
      </c>
      <c r="J1266" s="321" t="s">
        <v>1219</v>
      </c>
      <c r="K1266" s="321" t="s">
        <v>1226</v>
      </c>
      <c r="L1266" s="72" t="s">
        <v>4774</v>
      </c>
      <c r="M1266" s="344" t="s">
        <v>16</v>
      </c>
      <c r="N1266" s="203">
        <v>44224</v>
      </c>
      <c r="O1266" s="203">
        <v>44287</v>
      </c>
      <c r="P1266" s="203">
        <v>45291</v>
      </c>
      <c r="Q1266" s="31">
        <v>200000</v>
      </c>
      <c r="R1266" s="29">
        <v>0.8</v>
      </c>
      <c r="S1266" s="31" t="s">
        <v>306</v>
      </c>
      <c r="T1266" s="31">
        <v>160000</v>
      </c>
    </row>
    <row r="1267" spans="2:20" s="11" customFormat="1" ht="215.25" customHeight="1" x14ac:dyDescent="0.2">
      <c r="B1267" s="381"/>
      <c r="C1267" s="382"/>
      <c r="D1267" s="365"/>
      <c r="E1267" s="36" t="s">
        <v>1105</v>
      </c>
      <c r="F1267" s="329" t="s">
        <v>4402</v>
      </c>
      <c r="G1267" s="35" t="s">
        <v>4413</v>
      </c>
      <c r="H1267" s="72" t="s">
        <v>4404</v>
      </c>
      <c r="I1267" s="182" t="s">
        <v>4371</v>
      </c>
      <c r="J1267" s="321" t="s">
        <v>1219</v>
      </c>
      <c r="K1267" s="321" t="s">
        <v>1226</v>
      </c>
      <c r="L1267" s="72" t="s">
        <v>4427</v>
      </c>
      <c r="M1267" s="344" t="s">
        <v>179</v>
      </c>
      <c r="N1267" s="203">
        <v>44194</v>
      </c>
      <c r="O1267" s="203">
        <v>44258</v>
      </c>
      <c r="P1267" s="203">
        <v>45215</v>
      </c>
      <c r="Q1267" s="31">
        <v>181045.86</v>
      </c>
      <c r="R1267" s="29">
        <v>0.8</v>
      </c>
      <c r="S1267" s="31" t="s">
        <v>306</v>
      </c>
      <c r="T1267" s="31">
        <v>144836.69</v>
      </c>
    </row>
    <row r="1268" spans="2:20" s="11" customFormat="1" ht="255" customHeight="1" x14ac:dyDescent="0.2">
      <c r="B1268" s="381"/>
      <c r="C1268" s="382"/>
      <c r="D1268" s="365"/>
      <c r="E1268" s="36" t="s">
        <v>1105</v>
      </c>
      <c r="F1268" s="329" t="s">
        <v>4414</v>
      </c>
      <c r="G1268" s="35" t="s">
        <v>4415</v>
      </c>
      <c r="H1268" s="72" t="s">
        <v>4420</v>
      </c>
      <c r="I1268" s="182" t="s">
        <v>4372</v>
      </c>
      <c r="J1268" s="321" t="s">
        <v>1219</v>
      </c>
      <c r="K1268" s="321" t="s">
        <v>1226</v>
      </c>
      <c r="L1268" s="72" t="s">
        <v>4428</v>
      </c>
      <c r="M1268" s="344" t="s">
        <v>7</v>
      </c>
      <c r="N1268" s="203">
        <v>44194</v>
      </c>
      <c r="O1268" s="203">
        <v>44197</v>
      </c>
      <c r="P1268" s="203">
        <v>45291</v>
      </c>
      <c r="Q1268" s="31">
        <v>61639.199999999997</v>
      </c>
      <c r="R1268" s="29">
        <v>0.8</v>
      </c>
      <c r="S1268" s="31" t="s">
        <v>306</v>
      </c>
      <c r="T1268" s="31">
        <v>49311.360000000001</v>
      </c>
    </row>
    <row r="1269" spans="2:20" s="11" customFormat="1" ht="263.25" customHeight="1" x14ac:dyDescent="0.2">
      <c r="B1269" s="381"/>
      <c r="C1269" s="382"/>
      <c r="D1269" s="365"/>
      <c r="E1269" s="36" t="s">
        <v>1105</v>
      </c>
      <c r="F1269" s="329" t="s">
        <v>4384</v>
      </c>
      <c r="G1269" s="35" t="s">
        <v>4416</v>
      </c>
      <c r="H1269" s="72" t="s">
        <v>4392</v>
      </c>
      <c r="I1269" s="182" t="s">
        <v>4373</v>
      </c>
      <c r="J1269" s="321" t="s">
        <v>1219</v>
      </c>
      <c r="K1269" s="321" t="s">
        <v>1226</v>
      </c>
      <c r="L1269" s="72" t="s">
        <v>4429</v>
      </c>
      <c r="M1269" s="344" t="s">
        <v>22</v>
      </c>
      <c r="N1269" s="203">
        <v>44194</v>
      </c>
      <c r="O1269" s="203">
        <v>44201</v>
      </c>
      <c r="P1269" s="203">
        <v>45260</v>
      </c>
      <c r="Q1269" s="31">
        <v>135606.24</v>
      </c>
      <c r="R1269" s="29">
        <v>0.8</v>
      </c>
      <c r="S1269" s="31" t="s">
        <v>306</v>
      </c>
      <c r="T1269" s="31">
        <v>108484.99</v>
      </c>
    </row>
    <row r="1270" spans="2:20" s="11" customFormat="1" ht="248.25" customHeight="1" x14ac:dyDescent="0.2">
      <c r="B1270" s="381"/>
      <c r="C1270" s="382"/>
      <c r="D1270" s="365"/>
      <c r="E1270" s="36" t="s">
        <v>1105</v>
      </c>
      <c r="F1270" s="329" t="s">
        <v>4384</v>
      </c>
      <c r="G1270" s="35" t="s">
        <v>4417</v>
      </c>
      <c r="H1270" s="72" t="s">
        <v>4392</v>
      </c>
      <c r="I1270" s="182" t="s">
        <v>4374</v>
      </c>
      <c r="J1270" s="321" t="s">
        <v>1219</v>
      </c>
      <c r="K1270" s="321" t="s">
        <v>1226</v>
      </c>
      <c r="L1270" s="72" t="s">
        <v>4430</v>
      </c>
      <c r="M1270" s="344" t="s">
        <v>13</v>
      </c>
      <c r="N1270" s="203">
        <v>44194</v>
      </c>
      <c r="O1270" s="203">
        <v>44202</v>
      </c>
      <c r="P1270" s="203">
        <v>45230</v>
      </c>
      <c r="Q1270" s="31">
        <v>164211.48000000001</v>
      </c>
      <c r="R1270" s="29">
        <v>0.8</v>
      </c>
      <c r="S1270" s="31" t="s">
        <v>306</v>
      </c>
      <c r="T1270" s="31">
        <v>131369.18</v>
      </c>
    </row>
    <row r="1271" spans="2:20" s="11" customFormat="1" ht="190.5" customHeight="1" x14ac:dyDescent="0.2">
      <c r="B1271" s="381"/>
      <c r="C1271" s="382"/>
      <c r="D1271" s="365"/>
      <c r="E1271" s="36" t="s">
        <v>1105</v>
      </c>
      <c r="F1271" s="329" t="s">
        <v>4384</v>
      </c>
      <c r="G1271" s="35" t="s">
        <v>4418</v>
      </c>
      <c r="H1271" s="72" t="s">
        <v>4392</v>
      </c>
      <c r="I1271" s="182" t="s">
        <v>4375</v>
      </c>
      <c r="J1271" s="321" t="s">
        <v>1219</v>
      </c>
      <c r="K1271" s="321" t="s">
        <v>1226</v>
      </c>
      <c r="L1271" s="72" t="s">
        <v>4431</v>
      </c>
      <c r="M1271" s="344" t="s">
        <v>22</v>
      </c>
      <c r="N1271" s="203">
        <v>44194</v>
      </c>
      <c r="O1271" s="203">
        <v>44105</v>
      </c>
      <c r="P1271" s="203">
        <v>45199</v>
      </c>
      <c r="Q1271" s="31">
        <v>108191.58</v>
      </c>
      <c r="R1271" s="29">
        <v>0.8</v>
      </c>
      <c r="S1271" s="31" t="s">
        <v>306</v>
      </c>
      <c r="T1271" s="31">
        <v>86553.26</v>
      </c>
    </row>
    <row r="1272" spans="2:20" s="11" customFormat="1" ht="190.5" customHeight="1" x14ac:dyDescent="0.2">
      <c r="B1272" s="381"/>
      <c r="C1272" s="382"/>
      <c r="D1272" s="365"/>
      <c r="E1272" s="36" t="s">
        <v>1105</v>
      </c>
      <c r="F1272" s="329" t="s">
        <v>4384</v>
      </c>
      <c r="G1272" s="35" t="s">
        <v>4419</v>
      </c>
      <c r="H1272" s="72" t="s">
        <v>4392</v>
      </c>
      <c r="I1272" s="182" t="s">
        <v>4376</v>
      </c>
      <c r="J1272" s="321" t="s">
        <v>1219</v>
      </c>
      <c r="K1272" s="321" t="s">
        <v>1226</v>
      </c>
      <c r="L1272" s="72" t="s">
        <v>4432</v>
      </c>
      <c r="M1272" s="344" t="s">
        <v>22</v>
      </c>
      <c r="N1272" s="203">
        <v>44194</v>
      </c>
      <c r="O1272" s="203">
        <v>44287</v>
      </c>
      <c r="P1272" s="203">
        <v>45291</v>
      </c>
      <c r="Q1272" s="31">
        <v>200000</v>
      </c>
      <c r="R1272" s="29">
        <v>0.8</v>
      </c>
      <c r="S1272" s="31" t="s">
        <v>306</v>
      </c>
      <c r="T1272" s="31">
        <v>160000</v>
      </c>
    </row>
    <row r="1273" spans="2:20" s="11" customFormat="1" ht="190.5" customHeight="1" x14ac:dyDescent="0.2">
      <c r="B1273" s="381"/>
      <c r="C1273" s="382"/>
      <c r="D1273" s="365"/>
      <c r="E1273" s="36" t="s">
        <v>1105</v>
      </c>
      <c r="F1273" s="329" t="s">
        <v>4240</v>
      </c>
      <c r="G1273" s="35" t="s">
        <v>4243</v>
      </c>
      <c r="H1273" s="72" t="s">
        <v>4244</v>
      </c>
      <c r="I1273" s="182" t="s">
        <v>4239</v>
      </c>
      <c r="J1273" s="321" t="s">
        <v>1219</v>
      </c>
      <c r="K1273" s="321" t="s">
        <v>1226</v>
      </c>
      <c r="L1273" s="72" t="s">
        <v>4247</v>
      </c>
      <c r="M1273" s="344" t="s">
        <v>13</v>
      </c>
      <c r="N1273" s="203">
        <v>44161</v>
      </c>
      <c r="O1273" s="203">
        <v>44105</v>
      </c>
      <c r="P1273" s="203">
        <v>45199</v>
      </c>
      <c r="Q1273" s="31">
        <v>184917.6</v>
      </c>
      <c r="R1273" s="29">
        <v>80</v>
      </c>
      <c r="S1273" s="31" t="s">
        <v>306</v>
      </c>
      <c r="T1273" s="31">
        <v>147934.07999999999</v>
      </c>
    </row>
    <row r="1274" spans="2:20" s="11" customFormat="1" ht="181.5" customHeight="1" x14ac:dyDescent="0.2">
      <c r="B1274" s="381"/>
      <c r="C1274" s="382"/>
      <c r="D1274" s="365"/>
      <c r="E1274" s="36" t="s">
        <v>1105</v>
      </c>
      <c r="F1274" s="329" t="s">
        <v>4433</v>
      </c>
      <c r="G1274" s="35" t="s">
        <v>4434</v>
      </c>
      <c r="H1274" s="72" t="s">
        <v>4439</v>
      </c>
      <c r="I1274" s="182" t="s">
        <v>4377</v>
      </c>
      <c r="J1274" s="321" t="s">
        <v>1219</v>
      </c>
      <c r="K1274" s="321" t="s">
        <v>1226</v>
      </c>
      <c r="L1274" s="72" t="s">
        <v>4441</v>
      </c>
      <c r="M1274" s="344" t="s">
        <v>7</v>
      </c>
      <c r="N1274" s="203">
        <v>44194</v>
      </c>
      <c r="O1274" s="203">
        <v>44166</v>
      </c>
      <c r="P1274" s="203">
        <v>45260</v>
      </c>
      <c r="Q1274" s="31">
        <v>134989.88</v>
      </c>
      <c r="R1274" s="29">
        <v>0.8</v>
      </c>
      <c r="S1274" s="31" t="s">
        <v>306</v>
      </c>
      <c r="T1274" s="31">
        <v>107991.9</v>
      </c>
    </row>
    <row r="1275" spans="2:20" s="11" customFormat="1" ht="205.5" customHeight="1" x14ac:dyDescent="0.2">
      <c r="B1275" s="381"/>
      <c r="C1275" s="382"/>
      <c r="D1275" s="365"/>
      <c r="E1275" s="36" t="s">
        <v>1105</v>
      </c>
      <c r="F1275" s="329" t="s">
        <v>4634</v>
      </c>
      <c r="G1275" s="35" t="s">
        <v>4635</v>
      </c>
      <c r="H1275" s="72" t="s">
        <v>4632</v>
      </c>
      <c r="I1275" s="182" t="s">
        <v>4624</v>
      </c>
      <c r="J1275" s="321" t="s">
        <v>1219</v>
      </c>
      <c r="K1275" s="321" t="s">
        <v>1226</v>
      </c>
      <c r="L1275" s="72" t="s">
        <v>4633</v>
      </c>
      <c r="M1275" s="344" t="s">
        <v>19</v>
      </c>
      <c r="N1275" s="203">
        <v>44224</v>
      </c>
      <c r="O1275" s="203">
        <v>44256</v>
      </c>
      <c r="P1275" s="203">
        <v>45230</v>
      </c>
      <c r="Q1275" s="31">
        <v>96597.36</v>
      </c>
      <c r="R1275" s="29">
        <v>0.8</v>
      </c>
      <c r="S1275" s="31" t="s">
        <v>306</v>
      </c>
      <c r="T1275" s="31">
        <v>77277.89</v>
      </c>
    </row>
    <row r="1276" spans="2:20" s="11" customFormat="1" ht="264" customHeight="1" x14ac:dyDescent="0.2">
      <c r="B1276" s="381"/>
      <c r="C1276" s="382"/>
      <c r="D1276" s="365"/>
      <c r="E1276" s="36" t="s">
        <v>1105</v>
      </c>
      <c r="F1276" s="329" t="s">
        <v>4381</v>
      </c>
      <c r="G1276" s="35" t="s">
        <v>4435</v>
      </c>
      <c r="H1276" s="72" t="s">
        <v>4391</v>
      </c>
      <c r="I1276" s="182" t="s">
        <v>4378</v>
      </c>
      <c r="J1276" s="321" t="s">
        <v>1219</v>
      </c>
      <c r="K1276" s="321" t="s">
        <v>1226</v>
      </c>
      <c r="L1276" s="72" t="s">
        <v>4442</v>
      </c>
      <c r="M1276" s="344" t="s">
        <v>822</v>
      </c>
      <c r="N1276" s="203">
        <v>44194</v>
      </c>
      <c r="O1276" s="203">
        <v>44197</v>
      </c>
      <c r="P1276" s="203">
        <v>45291</v>
      </c>
      <c r="Q1276" s="31">
        <v>150526.65</v>
      </c>
      <c r="R1276" s="29">
        <v>0.8</v>
      </c>
      <c r="S1276" s="31" t="s">
        <v>306</v>
      </c>
      <c r="T1276" s="31">
        <v>120421.32</v>
      </c>
    </row>
    <row r="1277" spans="2:20" s="11" customFormat="1" ht="259.5" customHeight="1" x14ac:dyDescent="0.2">
      <c r="B1277" s="381"/>
      <c r="C1277" s="382"/>
      <c r="D1277" s="365"/>
      <c r="E1277" s="36" t="s">
        <v>1105</v>
      </c>
      <c r="F1277" s="329" t="s">
        <v>4720</v>
      </c>
      <c r="G1277" s="35" t="s">
        <v>4721</v>
      </c>
      <c r="H1277" s="72" t="s">
        <v>4722</v>
      </c>
      <c r="I1277" s="182" t="s">
        <v>4697</v>
      </c>
      <c r="J1277" s="321" t="s">
        <v>1219</v>
      </c>
      <c r="K1277" s="321" t="s">
        <v>1226</v>
      </c>
      <c r="L1277" s="72" t="s">
        <v>4775</v>
      </c>
      <c r="M1277" s="344" t="s">
        <v>13</v>
      </c>
      <c r="N1277" s="203">
        <v>44208</v>
      </c>
      <c r="O1277" s="203">
        <v>44044</v>
      </c>
      <c r="P1277" s="203">
        <v>45198</v>
      </c>
      <c r="Q1277" s="31">
        <v>130977</v>
      </c>
      <c r="R1277" s="29">
        <v>0.8</v>
      </c>
      <c r="S1277" s="31" t="s">
        <v>306</v>
      </c>
      <c r="T1277" s="31">
        <v>104781.6</v>
      </c>
    </row>
    <row r="1278" spans="2:20" s="11" customFormat="1" ht="252.75" customHeight="1" x14ac:dyDescent="0.2">
      <c r="B1278" s="381"/>
      <c r="C1278" s="382"/>
      <c r="D1278" s="365"/>
      <c r="E1278" s="36" t="s">
        <v>1105</v>
      </c>
      <c r="F1278" s="329" t="s">
        <v>4639</v>
      </c>
      <c r="G1278" s="35" t="s">
        <v>4640</v>
      </c>
      <c r="H1278" s="72" t="s">
        <v>4636</v>
      </c>
      <c r="I1278" s="182" t="s">
        <v>4625</v>
      </c>
      <c r="J1278" s="321" t="s">
        <v>1219</v>
      </c>
      <c r="K1278" s="321" t="s">
        <v>1226</v>
      </c>
      <c r="L1278" s="72" t="s">
        <v>4637</v>
      </c>
      <c r="M1278" s="344" t="s">
        <v>10</v>
      </c>
      <c r="N1278" s="203">
        <v>44224</v>
      </c>
      <c r="O1278" s="203">
        <v>44326</v>
      </c>
      <c r="P1278" s="203">
        <v>45291</v>
      </c>
      <c r="Q1278" s="31">
        <v>243431.07</v>
      </c>
      <c r="R1278" s="29">
        <v>0.8</v>
      </c>
      <c r="S1278" s="31" t="s">
        <v>306</v>
      </c>
      <c r="T1278" s="31">
        <v>194744.86</v>
      </c>
    </row>
    <row r="1279" spans="2:20" s="11" customFormat="1" ht="255" customHeight="1" x14ac:dyDescent="0.2">
      <c r="B1279" s="381"/>
      <c r="C1279" s="382"/>
      <c r="D1279" s="365"/>
      <c r="E1279" s="36" t="s">
        <v>1105</v>
      </c>
      <c r="F1279" s="329" t="s">
        <v>4723</v>
      </c>
      <c r="G1279" s="35" t="s">
        <v>4724</v>
      </c>
      <c r="H1279" s="72" t="s">
        <v>4725</v>
      </c>
      <c r="I1279" s="182" t="s">
        <v>4698</v>
      </c>
      <c r="J1279" s="321" t="s">
        <v>1219</v>
      </c>
      <c r="K1279" s="321" t="s">
        <v>1226</v>
      </c>
      <c r="L1279" s="72" t="s">
        <v>4776</v>
      </c>
      <c r="M1279" s="344" t="s">
        <v>19</v>
      </c>
      <c r="N1279" s="203">
        <v>44224</v>
      </c>
      <c r="O1279" s="203">
        <v>44316</v>
      </c>
      <c r="P1279" s="203">
        <v>44956</v>
      </c>
      <c r="Q1279" s="31">
        <v>42805</v>
      </c>
      <c r="R1279" s="29">
        <v>0.8</v>
      </c>
      <c r="S1279" s="31" t="s">
        <v>306</v>
      </c>
      <c r="T1279" s="31">
        <v>34244</v>
      </c>
    </row>
    <row r="1280" spans="2:20" s="11" customFormat="1" ht="284.25" customHeight="1" x14ac:dyDescent="0.2">
      <c r="B1280" s="381"/>
      <c r="C1280" s="382"/>
      <c r="D1280" s="365"/>
      <c r="E1280" s="36" t="s">
        <v>1105</v>
      </c>
      <c r="F1280" s="329" t="s">
        <v>4639</v>
      </c>
      <c r="G1280" s="35" t="s">
        <v>4641</v>
      </c>
      <c r="H1280" s="72" t="s">
        <v>4636</v>
      </c>
      <c r="I1280" s="182" t="s">
        <v>4626</v>
      </c>
      <c r="J1280" s="321" t="s">
        <v>1219</v>
      </c>
      <c r="K1280" s="321" t="s">
        <v>1226</v>
      </c>
      <c r="L1280" s="72" t="s">
        <v>4638</v>
      </c>
      <c r="M1280" s="344" t="s">
        <v>10</v>
      </c>
      <c r="N1280" s="203">
        <v>44224</v>
      </c>
      <c r="O1280" s="203">
        <v>44348</v>
      </c>
      <c r="P1280" s="203">
        <v>45230</v>
      </c>
      <c r="Q1280" s="31">
        <v>198351.26</v>
      </c>
      <c r="R1280" s="29">
        <v>0.8</v>
      </c>
      <c r="S1280" s="31" t="s">
        <v>306</v>
      </c>
      <c r="T1280" s="31">
        <v>158681.01</v>
      </c>
    </row>
    <row r="1281" spans="2:20" s="61" customFormat="1" ht="284.25" customHeight="1" x14ac:dyDescent="0.2">
      <c r="B1281" s="381"/>
      <c r="C1281" s="382"/>
      <c r="D1281" s="365"/>
      <c r="E1281" s="36" t="s">
        <v>1105</v>
      </c>
      <c r="F1281" s="329" t="s">
        <v>4720</v>
      </c>
      <c r="G1281" s="35" t="s">
        <v>4184</v>
      </c>
      <c r="H1281" s="72" t="s">
        <v>4722</v>
      </c>
      <c r="I1281" s="182" t="s">
        <v>4840</v>
      </c>
      <c r="J1281" s="321" t="s">
        <v>1219</v>
      </c>
      <c r="K1281" s="321" t="s">
        <v>1226</v>
      </c>
      <c r="L1281" s="72" t="s">
        <v>4854</v>
      </c>
      <c r="M1281" s="344" t="s">
        <v>13</v>
      </c>
      <c r="N1281" s="203">
        <v>44278</v>
      </c>
      <c r="O1281" s="203">
        <v>44319</v>
      </c>
      <c r="P1281" s="203">
        <v>45260</v>
      </c>
      <c r="Q1281" s="31">
        <v>111980</v>
      </c>
      <c r="R1281" s="29">
        <v>0.8</v>
      </c>
      <c r="S1281" s="31" t="s">
        <v>306</v>
      </c>
      <c r="T1281" s="31">
        <v>89584</v>
      </c>
    </row>
    <row r="1282" spans="2:20" s="11" customFormat="1" ht="284.25" customHeight="1" x14ac:dyDescent="0.2">
      <c r="B1282" s="381"/>
      <c r="C1282" s="382"/>
      <c r="D1282" s="365"/>
      <c r="E1282" s="36" t="s">
        <v>1105</v>
      </c>
      <c r="F1282" s="329" t="s">
        <v>4384</v>
      </c>
      <c r="G1282" s="35" t="s">
        <v>4436</v>
      </c>
      <c r="H1282" s="72" t="s">
        <v>4392</v>
      </c>
      <c r="I1282" s="182" t="s">
        <v>4379</v>
      </c>
      <c r="J1282" s="321" t="s">
        <v>1219</v>
      </c>
      <c r="K1282" s="321" t="s">
        <v>1226</v>
      </c>
      <c r="L1282" s="72" t="s">
        <v>4443</v>
      </c>
      <c r="M1282" s="344" t="s">
        <v>16</v>
      </c>
      <c r="N1282" s="203">
        <v>44194</v>
      </c>
      <c r="O1282" s="203">
        <v>44329</v>
      </c>
      <c r="P1282" s="203">
        <v>45260</v>
      </c>
      <c r="Q1282" s="31">
        <v>162287.37</v>
      </c>
      <c r="R1282" s="29">
        <v>0.8</v>
      </c>
      <c r="S1282" s="31" t="s">
        <v>306</v>
      </c>
      <c r="T1282" s="31">
        <v>129829.9</v>
      </c>
    </row>
    <row r="1283" spans="2:20" s="11" customFormat="1" ht="217.5" customHeight="1" x14ac:dyDescent="0.2">
      <c r="B1283" s="381"/>
      <c r="C1283" s="382"/>
      <c r="D1283" s="365"/>
      <c r="E1283" s="73" t="s">
        <v>1105</v>
      </c>
      <c r="F1283" s="315" t="s">
        <v>4643</v>
      </c>
      <c r="G1283" s="55" t="s">
        <v>4644</v>
      </c>
      <c r="H1283" s="47" t="s">
        <v>4636</v>
      </c>
      <c r="I1283" s="183" t="s">
        <v>4627</v>
      </c>
      <c r="J1283" s="126" t="s">
        <v>1219</v>
      </c>
      <c r="K1283" s="126" t="s">
        <v>1226</v>
      </c>
      <c r="L1283" s="47" t="s">
        <v>4642</v>
      </c>
      <c r="M1283" s="343" t="s">
        <v>13</v>
      </c>
      <c r="N1283" s="204">
        <v>44224</v>
      </c>
      <c r="O1283" s="204">
        <v>44197</v>
      </c>
      <c r="P1283" s="204">
        <v>45245</v>
      </c>
      <c r="Q1283" s="46">
        <v>162287.38</v>
      </c>
      <c r="R1283" s="41">
        <v>0.8</v>
      </c>
      <c r="S1283" s="46" t="s">
        <v>306</v>
      </c>
      <c r="T1283" s="46">
        <v>129829.9</v>
      </c>
    </row>
    <row r="1284" spans="2:20" s="11" customFormat="1" ht="235.5" customHeight="1" x14ac:dyDescent="0.2">
      <c r="B1284" s="381"/>
      <c r="C1284" s="382"/>
      <c r="D1284" s="365"/>
      <c r="E1284" s="73" t="s">
        <v>1105</v>
      </c>
      <c r="F1284" s="315" t="s">
        <v>4437</v>
      </c>
      <c r="G1284" s="55" t="s">
        <v>4438</v>
      </c>
      <c r="H1284" s="47" t="s">
        <v>4440</v>
      </c>
      <c r="I1284" s="183" t="s">
        <v>4380</v>
      </c>
      <c r="J1284" s="126" t="s">
        <v>1219</v>
      </c>
      <c r="K1284" s="126" t="s">
        <v>1226</v>
      </c>
      <c r="L1284" s="47" t="s">
        <v>4444</v>
      </c>
      <c r="M1284" s="343" t="s">
        <v>7</v>
      </c>
      <c r="N1284" s="204">
        <v>44194</v>
      </c>
      <c r="O1284" s="204">
        <v>44197</v>
      </c>
      <c r="P1284" s="204">
        <v>45291</v>
      </c>
      <c r="Q1284" s="46">
        <v>62370</v>
      </c>
      <c r="R1284" s="41">
        <v>0.8</v>
      </c>
      <c r="S1284" s="46" t="s">
        <v>306</v>
      </c>
      <c r="T1284" s="46">
        <v>49896</v>
      </c>
    </row>
    <row r="1285" spans="2:20" s="61" customFormat="1" ht="159" customHeight="1" x14ac:dyDescent="0.2">
      <c r="B1285" s="381"/>
      <c r="C1285" s="382"/>
      <c r="D1285" s="365"/>
      <c r="E1285" s="73" t="s">
        <v>1105</v>
      </c>
      <c r="F1285" s="315" t="s">
        <v>4240</v>
      </c>
      <c r="G1285" s="55" t="s">
        <v>4855</v>
      </c>
      <c r="H1285" s="47" t="s">
        <v>4244</v>
      </c>
      <c r="I1285" s="183" t="s">
        <v>4841</v>
      </c>
      <c r="J1285" s="126" t="s">
        <v>1219</v>
      </c>
      <c r="K1285" s="126" t="s">
        <v>1226</v>
      </c>
      <c r="L1285" s="47" t="s">
        <v>4860</v>
      </c>
      <c r="M1285" s="343" t="s">
        <v>13</v>
      </c>
      <c r="N1285" s="204">
        <v>44253</v>
      </c>
      <c r="O1285" s="204">
        <v>44348</v>
      </c>
      <c r="P1285" s="204">
        <v>45291</v>
      </c>
      <c r="Q1285" s="46">
        <v>200000</v>
      </c>
      <c r="R1285" s="41">
        <v>0.8</v>
      </c>
      <c r="S1285" s="46" t="s">
        <v>306</v>
      </c>
      <c r="T1285" s="46">
        <v>160000</v>
      </c>
    </row>
    <row r="1286" spans="2:20" s="11" customFormat="1" ht="114" customHeight="1" x14ac:dyDescent="0.2">
      <c r="B1286" s="381"/>
      <c r="C1286" s="382"/>
      <c r="D1286" s="365"/>
      <c r="E1286" s="36" t="s">
        <v>1105</v>
      </c>
      <c r="F1286" s="329" t="s">
        <v>4433</v>
      </c>
      <c r="G1286" s="35" t="s">
        <v>4726</v>
      </c>
      <c r="H1286" s="72" t="s">
        <v>4439</v>
      </c>
      <c r="I1286" s="182" t="s">
        <v>4699</v>
      </c>
      <c r="J1286" s="321" t="s">
        <v>1219</v>
      </c>
      <c r="K1286" s="321" t="s">
        <v>1226</v>
      </c>
      <c r="L1286" s="72" t="s">
        <v>4777</v>
      </c>
      <c r="M1286" s="344" t="s">
        <v>7</v>
      </c>
      <c r="N1286" s="203">
        <v>44242</v>
      </c>
      <c r="O1286" s="203">
        <v>44317</v>
      </c>
      <c r="P1286" s="203">
        <v>45291</v>
      </c>
      <c r="Q1286" s="31">
        <v>32004</v>
      </c>
      <c r="R1286" s="29">
        <v>0.8</v>
      </c>
      <c r="S1286" s="31" t="s">
        <v>306</v>
      </c>
      <c r="T1286" s="31">
        <v>25603.200000000001</v>
      </c>
    </row>
    <row r="1287" spans="2:20" s="11" customFormat="1" ht="154.5" customHeight="1" x14ac:dyDescent="0.2">
      <c r="B1287" s="381"/>
      <c r="C1287" s="382"/>
      <c r="D1287" s="365"/>
      <c r="E1287" s="36" t="s">
        <v>1105</v>
      </c>
      <c r="F1287" s="329" t="s">
        <v>4402</v>
      </c>
      <c r="G1287" s="35" t="s">
        <v>5124</v>
      </c>
      <c r="H1287" s="72" t="s">
        <v>4404</v>
      </c>
      <c r="I1287" s="182" t="s">
        <v>5111</v>
      </c>
      <c r="J1287" s="321" t="s">
        <v>1219</v>
      </c>
      <c r="K1287" s="321" t="s">
        <v>1226</v>
      </c>
      <c r="L1287" s="72" t="s">
        <v>5125</v>
      </c>
      <c r="M1287" s="344" t="s">
        <v>97</v>
      </c>
      <c r="N1287" s="203">
        <v>44279</v>
      </c>
      <c r="O1287" s="203">
        <v>44105</v>
      </c>
      <c r="P1287" s="203">
        <v>45199</v>
      </c>
      <c r="Q1287" s="31">
        <v>200000</v>
      </c>
      <c r="R1287" s="29">
        <v>0.8</v>
      </c>
      <c r="S1287" s="31" t="s">
        <v>306</v>
      </c>
      <c r="T1287" s="31">
        <v>160000</v>
      </c>
    </row>
    <row r="1288" spans="2:20" s="11" customFormat="1" ht="154.5" customHeight="1" x14ac:dyDescent="0.2">
      <c r="B1288" s="381"/>
      <c r="C1288" s="382"/>
      <c r="D1288" s="365"/>
      <c r="E1288" s="36" t="s">
        <v>1105</v>
      </c>
      <c r="F1288" s="329" t="s">
        <v>4384</v>
      </c>
      <c r="G1288" s="35" t="s">
        <v>4727</v>
      </c>
      <c r="H1288" s="72" t="s">
        <v>4392</v>
      </c>
      <c r="I1288" s="182" t="s">
        <v>4700</v>
      </c>
      <c r="J1288" s="321" t="s">
        <v>1219</v>
      </c>
      <c r="K1288" s="321" t="s">
        <v>1226</v>
      </c>
      <c r="L1288" s="72" t="s">
        <v>4778</v>
      </c>
      <c r="M1288" s="344" t="s">
        <v>16</v>
      </c>
      <c r="N1288" s="203">
        <v>44242</v>
      </c>
      <c r="O1288" s="203">
        <v>44166</v>
      </c>
      <c r="P1288" s="203">
        <v>45260</v>
      </c>
      <c r="Q1288" s="31">
        <v>123118.38</v>
      </c>
      <c r="R1288" s="29">
        <v>0.8</v>
      </c>
      <c r="S1288" s="31" t="s">
        <v>306</v>
      </c>
      <c r="T1288" s="31">
        <v>98494.7</v>
      </c>
    </row>
    <row r="1289" spans="2:20" s="61" customFormat="1" ht="154.5" customHeight="1" x14ac:dyDescent="0.2">
      <c r="B1289" s="381"/>
      <c r="C1289" s="382"/>
      <c r="D1289" s="365"/>
      <c r="E1289" s="36" t="s">
        <v>1105</v>
      </c>
      <c r="F1289" s="329" t="s">
        <v>4381</v>
      </c>
      <c r="G1289" s="35" t="s">
        <v>4856</v>
      </c>
      <c r="H1289" s="72" t="s">
        <v>4391</v>
      </c>
      <c r="I1289" s="182" t="s">
        <v>4842</v>
      </c>
      <c r="J1289" s="321" t="s">
        <v>1219</v>
      </c>
      <c r="K1289" s="321" t="s">
        <v>1226</v>
      </c>
      <c r="L1289" s="72" t="s">
        <v>4861</v>
      </c>
      <c r="M1289" s="344" t="s">
        <v>30</v>
      </c>
      <c r="N1289" s="203">
        <v>44272</v>
      </c>
      <c r="O1289" s="203">
        <v>44197</v>
      </c>
      <c r="P1289" s="203">
        <v>45199</v>
      </c>
      <c r="Q1289" s="31">
        <v>149166.87</v>
      </c>
      <c r="R1289" s="29">
        <v>0.8</v>
      </c>
      <c r="S1289" s="31" t="s">
        <v>306</v>
      </c>
      <c r="T1289" s="31">
        <v>119333.5</v>
      </c>
    </row>
    <row r="1290" spans="2:20" s="61" customFormat="1" ht="154.5" customHeight="1" x14ac:dyDescent="0.2">
      <c r="B1290" s="381"/>
      <c r="C1290" s="382"/>
      <c r="D1290" s="365"/>
      <c r="E1290" s="36" t="s">
        <v>1105</v>
      </c>
      <c r="F1290" s="329" t="s">
        <v>4381</v>
      </c>
      <c r="G1290" s="35" t="s">
        <v>5126</v>
      </c>
      <c r="H1290" s="72" t="s">
        <v>4391</v>
      </c>
      <c r="I1290" s="182" t="s">
        <v>5112</v>
      </c>
      <c r="J1290" s="321" t="s">
        <v>1219</v>
      </c>
      <c r="K1290" s="321" t="s">
        <v>1226</v>
      </c>
      <c r="L1290" s="72" t="s">
        <v>5127</v>
      </c>
      <c r="M1290" s="344" t="s">
        <v>822</v>
      </c>
      <c r="N1290" s="203">
        <v>44279</v>
      </c>
      <c r="O1290" s="203">
        <v>44197</v>
      </c>
      <c r="P1290" s="203">
        <v>45230</v>
      </c>
      <c r="Q1290" s="31">
        <v>82105.740000000005</v>
      </c>
      <c r="R1290" s="29">
        <v>0.8</v>
      </c>
      <c r="S1290" s="31" t="s">
        <v>306</v>
      </c>
      <c r="T1290" s="31">
        <v>65684.59</v>
      </c>
    </row>
    <row r="1291" spans="2:20" s="11" customFormat="1" ht="199.5" customHeight="1" x14ac:dyDescent="0.2">
      <c r="B1291" s="381"/>
      <c r="C1291" s="382"/>
      <c r="D1291" s="365"/>
      <c r="E1291" s="36" t="s">
        <v>1105</v>
      </c>
      <c r="F1291" s="329" t="s">
        <v>4384</v>
      </c>
      <c r="G1291" s="35" t="s">
        <v>4728</v>
      </c>
      <c r="H1291" s="72" t="s">
        <v>4392</v>
      </c>
      <c r="I1291" s="182" t="s">
        <v>4701</v>
      </c>
      <c r="J1291" s="321" t="s">
        <v>1219</v>
      </c>
      <c r="K1291" s="321" t="s">
        <v>1226</v>
      </c>
      <c r="L1291" s="72" t="s">
        <v>4779</v>
      </c>
      <c r="M1291" s="344" t="s">
        <v>16</v>
      </c>
      <c r="N1291" s="203">
        <v>44242</v>
      </c>
      <c r="O1291" s="203">
        <v>44291</v>
      </c>
      <c r="P1291" s="203">
        <v>45260</v>
      </c>
      <c r="Q1291" s="31">
        <v>200000</v>
      </c>
      <c r="R1291" s="29">
        <v>0.8</v>
      </c>
      <c r="S1291" s="31" t="s">
        <v>306</v>
      </c>
      <c r="T1291" s="31">
        <v>160000</v>
      </c>
    </row>
    <row r="1292" spans="2:20" s="61" customFormat="1" ht="267.75" customHeight="1" x14ac:dyDescent="0.2">
      <c r="B1292" s="381"/>
      <c r="C1292" s="382"/>
      <c r="D1292" s="365"/>
      <c r="E1292" s="36" t="s">
        <v>1105</v>
      </c>
      <c r="F1292" s="329" t="s">
        <v>4381</v>
      </c>
      <c r="G1292" s="35" t="s">
        <v>4857</v>
      </c>
      <c r="H1292" s="72" t="s">
        <v>4391</v>
      </c>
      <c r="I1292" s="182" t="s">
        <v>4843</v>
      </c>
      <c r="J1292" s="321" t="s">
        <v>1219</v>
      </c>
      <c r="K1292" s="321" t="s">
        <v>1226</v>
      </c>
      <c r="L1292" s="72" t="s">
        <v>4862</v>
      </c>
      <c r="M1292" s="344" t="s">
        <v>822</v>
      </c>
      <c r="N1292" s="203">
        <v>44281</v>
      </c>
      <c r="O1292" s="203">
        <v>44277</v>
      </c>
      <c r="P1292" s="203">
        <v>45230</v>
      </c>
      <c r="Q1292" s="31">
        <v>139608.84</v>
      </c>
      <c r="R1292" s="29">
        <v>0.8</v>
      </c>
      <c r="S1292" s="31" t="s">
        <v>306</v>
      </c>
      <c r="T1292" s="31">
        <v>111687.07</v>
      </c>
    </row>
    <row r="1293" spans="2:20" s="61" customFormat="1" ht="246" customHeight="1" x14ac:dyDescent="0.2">
      <c r="B1293" s="381"/>
      <c r="C1293" s="382"/>
      <c r="D1293" s="365"/>
      <c r="E1293" s="36" t="s">
        <v>1105</v>
      </c>
      <c r="F1293" s="329" t="s">
        <v>4643</v>
      </c>
      <c r="G1293" s="35" t="s">
        <v>4858</v>
      </c>
      <c r="H1293" s="72" t="s">
        <v>4719</v>
      </c>
      <c r="I1293" s="182" t="s">
        <v>4844</v>
      </c>
      <c r="J1293" s="321" t="s">
        <v>1219</v>
      </c>
      <c r="K1293" s="321" t="s">
        <v>1226</v>
      </c>
      <c r="L1293" s="72" t="s">
        <v>4863</v>
      </c>
      <c r="M1293" s="344" t="s">
        <v>16</v>
      </c>
      <c r="N1293" s="203">
        <v>44281</v>
      </c>
      <c r="O1293" s="203">
        <v>44331</v>
      </c>
      <c r="P1293" s="203">
        <v>45291</v>
      </c>
      <c r="Q1293" s="31">
        <v>171733.66</v>
      </c>
      <c r="R1293" s="29">
        <v>0.8</v>
      </c>
      <c r="S1293" s="31" t="s">
        <v>306</v>
      </c>
      <c r="T1293" s="31">
        <v>137386.93</v>
      </c>
    </row>
    <row r="1294" spans="2:20" s="61" customFormat="1" ht="252" customHeight="1" x14ac:dyDescent="0.2">
      <c r="B1294" s="381"/>
      <c r="C1294" s="382"/>
      <c r="D1294" s="365"/>
      <c r="E1294" s="36" t="s">
        <v>1105</v>
      </c>
      <c r="F1294" s="329" t="s">
        <v>4437</v>
      </c>
      <c r="G1294" s="35" t="s">
        <v>4859</v>
      </c>
      <c r="H1294" s="72" t="s">
        <v>4440</v>
      </c>
      <c r="I1294" s="182" t="s">
        <v>4845</v>
      </c>
      <c r="J1294" s="321" t="s">
        <v>1219</v>
      </c>
      <c r="K1294" s="321" t="s">
        <v>1226</v>
      </c>
      <c r="L1294" s="72" t="s">
        <v>4864</v>
      </c>
      <c r="M1294" s="344" t="s">
        <v>7</v>
      </c>
      <c r="N1294" s="203">
        <v>44264</v>
      </c>
      <c r="O1294" s="203">
        <v>44197</v>
      </c>
      <c r="P1294" s="203">
        <v>45291</v>
      </c>
      <c r="Q1294" s="31">
        <v>68295.149999999994</v>
      </c>
      <c r="R1294" s="29">
        <v>0.8</v>
      </c>
      <c r="S1294" s="31" t="s">
        <v>306</v>
      </c>
      <c r="T1294" s="31">
        <v>54636.12</v>
      </c>
    </row>
    <row r="1295" spans="2:20" s="11" customFormat="1" ht="185.25" customHeight="1" x14ac:dyDescent="0.2">
      <c r="B1295" s="381"/>
      <c r="C1295" s="382"/>
      <c r="D1295" s="365"/>
      <c r="E1295" s="36" t="s">
        <v>1105</v>
      </c>
      <c r="F1295" s="329" t="s">
        <v>4384</v>
      </c>
      <c r="G1295" s="35" t="s">
        <v>4729</v>
      </c>
      <c r="H1295" s="72" t="s">
        <v>4392</v>
      </c>
      <c r="I1295" s="182" t="s">
        <v>4702</v>
      </c>
      <c r="J1295" s="321" t="s">
        <v>1219</v>
      </c>
      <c r="K1295" s="321" t="s">
        <v>1226</v>
      </c>
      <c r="L1295" s="72" t="s">
        <v>4780</v>
      </c>
      <c r="M1295" s="344" t="s">
        <v>22</v>
      </c>
      <c r="N1295" s="203">
        <v>44242</v>
      </c>
      <c r="O1295" s="203">
        <v>44249</v>
      </c>
      <c r="P1295" s="203">
        <v>45230</v>
      </c>
      <c r="Q1295" s="31">
        <v>35640</v>
      </c>
      <c r="R1295" s="29">
        <v>0.8</v>
      </c>
      <c r="S1295" s="31" t="s">
        <v>306</v>
      </c>
      <c r="T1295" s="31">
        <v>28512</v>
      </c>
    </row>
    <row r="1296" spans="2:20" s="61" customFormat="1" ht="185.25" customHeight="1" x14ac:dyDescent="0.2">
      <c r="B1296" s="381"/>
      <c r="C1296" s="382"/>
      <c r="D1296" s="365"/>
      <c r="E1296" s="36" t="s">
        <v>1105</v>
      </c>
      <c r="F1296" s="329" t="s">
        <v>4720</v>
      </c>
      <c r="G1296" s="35" t="s">
        <v>5521</v>
      </c>
      <c r="H1296" s="72" t="s">
        <v>4722</v>
      </c>
      <c r="I1296" s="182" t="s">
        <v>5508</v>
      </c>
      <c r="J1296" s="321" t="s">
        <v>1219</v>
      </c>
      <c r="K1296" s="321" t="s">
        <v>1226</v>
      </c>
      <c r="L1296" s="72" t="s">
        <v>5522</v>
      </c>
      <c r="M1296" s="344" t="s">
        <v>13</v>
      </c>
      <c r="N1296" s="203">
        <v>44412</v>
      </c>
      <c r="O1296" s="203">
        <v>44197</v>
      </c>
      <c r="P1296" s="203">
        <v>45291</v>
      </c>
      <c r="Q1296" s="31">
        <v>192975.9</v>
      </c>
      <c r="R1296" s="29">
        <v>0.8</v>
      </c>
      <c r="S1296" s="31" t="s">
        <v>306</v>
      </c>
      <c r="T1296" s="31">
        <v>154380.72</v>
      </c>
    </row>
    <row r="1297" spans="2:20" s="11" customFormat="1" ht="213.75" customHeight="1" x14ac:dyDescent="0.2">
      <c r="B1297" s="381"/>
      <c r="C1297" s="382"/>
      <c r="D1297" s="365"/>
      <c r="E1297" s="36" t="s">
        <v>1105</v>
      </c>
      <c r="F1297" s="329" t="s">
        <v>4643</v>
      </c>
      <c r="G1297" s="35" t="s">
        <v>4730</v>
      </c>
      <c r="H1297" s="72" t="s">
        <v>4719</v>
      </c>
      <c r="I1297" s="182" t="s">
        <v>4703</v>
      </c>
      <c r="J1297" s="321" t="s">
        <v>1219</v>
      </c>
      <c r="K1297" s="321" t="s">
        <v>1226</v>
      </c>
      <c r="L1297" s="72" t="s">
        <v>4781</v>
      </c>
      <c r="M1297" s="344" t="s">
        <v>22</v>
      </c>
      <c r="N1297" s="203">
        <v>44232</v>
      </c>
      <c r="O1297" s="203">
        <v>44320</v>
      </c>
      <c r="P1297" s="203">
        <v>45260</v>
      </c>
      <c r="Q1297" s="31">
        <v>43147.44</v>
      </c>
      <c r="R1297" s="29">
        <v>0.8</v>
      </c>
      <c r="S1297" s="31" t="s">
        <v>306</v>
      </c>
      <c r="T1297" s="31">
        <v>34517.949999999997</v>
      </c>
    </row>
    <row r="1298" spans="2:20" s="11" customFormat="1" ht="172.5" customHeight="1" x14ac:dyDescent="0.2">
      <c r="B1298" s="381"/>
      <c r="C1298" s="382"/>
      <c r="D1298" s="365"/>
      <c r="E1298" s="36" t="s">
        <v>1105</v>
      </c>
      <c r="F1298" s="329" t="s">
        <v>4386</v>
      </c>
      <c r="G1298" s="35" t="s">
        <v>4731</v>
      </c>
      <c r="H1298" s="72" t="s">
        <v>4393</v>
      </c>
      <c r="I1298" s="182" t="s">
        <v>4704</v>
      </c>
      <c r="J1298" s="321" t="s">
        <v>1219</v>
      </c>
      <c r="K1298" s="321" t="s">
        <v>1226</v>
      </c>
      <c r="L1298" s="72" t="s">
        <v>4782</v>
      </c>
      <c r="M1298" s="344" t="s">
        <v>10</v>
      </c>
      <c r="N1298" s="203">
        <v>44242</v>
      </c>
      <c r="O1298" s="203">
        <v>44197</v>
      </c>
      <c r="P1298" s="203">
        <v>45199</v>
      </c>
      <c r="Q1298" s="31">
        <v>147625.9</v>
      </c>
      <c r="R1298" s="29">
        <v>0.8</v>
      </c>
      <c r="S1298" s="31" t="s">
        <v>306</v>
      </c>
      <c r="T1298" s="31">
        <v>118100.72</v>
      </c>
    </row>
    <row r="1299" spans="2:20" s="11" customFormat="1" ht="172.5" customHeight="1" x14ac:dyDescent="0.2">
      <c r="B1299" s="381"/>
      <c r="C1299" s="382"/>
      <c r="D1299" s="365"/>
      <c r="E1299" s="36" t="s">
        <v>1105</v>
      </c>
      <c r="F1299" s="329" t="s">
        <v>4384</v>
      </c>
      <c r="G1299" s="35" t="s">
        <v>4732</v>
      </c>
      <c r="H1299" s="72" t="s">
        <v>4392</v>
      </c>
      <c r="I1299" s="182" t="s">
        <v>4705</v>
      </c>
      <c r="J1299" s="321" t="s">
        <v>1219</v>
      </c>
      <c r="K1299" s="321" t="s">
        <v>1226</v>
      </c>
      <c r="L1299" s="72" t="s">
        <v>4783</v>
      </c>
      <c r="M1299" s="344" t="s">
        <v>13</v>
      </c>
      <c r="N1299" s="203">
        <v>44242</v>
      </c>
      <c r="O1299" s="203">
        <v>44370</v>
      </c>
      <c r="P1299" s="203">
        <v>45291</v>
      </c>
      <c r="Q1299" s="31">
        <v>200000</v>
      </c>
      <c r="R1299" s="29">
        <v>0.8</v>
      </c>
      <c r="S1299" s="31" t="s">
        <v>306</v>
      </c>
      <c r="T1299" s="31">
        <v>160000</v>
      </c>
    </row>
    <row r="1300" spans="2:20" s="11" customFormat="1" ht="243" customHeight="1" x14ac:dyDescent="0.2">
      <c r="B1300" s="381"/>
      <c r="C1300" s="382"/>
      <c r="D1300" s="365"/>
      <c r="E1300" s="36" t="s">
        <v>1105</v>
      </c>
      <c r="F1300" s="329" t="s">
        <v>5128</v>
      </c>
      <c r="G1300" s="35" t="s">
        <v>5129</v>
      </c>
      <c r="H1300" s="72" t="s">
        <v>5130</v>
      </c>
      <c r="I1300" s="182" t="s">
        <v>5113</v>
      </c>
      <c r="J1300" s="321" t="s">
        <v>1219</v>
      </c>
      <c r="K1300" s="321" t="s">
        <v>1226</v>
      </c>
      <c r="L1300" s="72" t="s">
        <v>5131</v>
      </c>
      <c r="M1300" s="344" t="s">
        <v>15</v>
      </c>
      <c r="N1300" s="203">
        <v>44251</v>
      </c>
      <c r="O1300" s="203">
        <v>44398</v>
      </c>
      <c r="P1300" s="203">
        <v>45291</v>
      </c>
      <c r="Q1300" s="31">
        <v>61362.43</v>
      </c>
      <c r="R1300" s="29">
        <v>0.8</v>
      </c>
      <c r="S1300" s="31" t="s">
        <v>306</v>
      </c>
      <c r="T1300" s="31">
        <v>49089.94</v>
      </c>
    </row>
    <row r="1301" spans="2:20" s="11" customFormat="1" ht="235.5" customHeight="1" x14ac:dyDescent="0.2">
      <c r="B1301" s="381"/>
      <c r="C1301" s="382"/>
      <c r="D1301" s="365"/>
      <c r="E1301" s="36" t="s">
        <v>1105</v>
      </c>
      <c r="F1301" s="329" t="s">
        <v>4384</v>
      </c>
      <c r="G1301" s="35" t="s">
        <v>4733</v>
      </c>
      <c r="H1301" s="72" t="s">
        <v>4392</v>
      </c>
      <c r="I1301" s="182" t="s">
        <v>4706</v>
      </c>
      <c r="J1301" s="321" t="s">
        <v>1219</v>
      </c>
      <c r="K1301" s="321" t="s">
        <v>1226</v>
      </c>
      <c r="L1301" s="72" t="s">
        <v>4784</v>
      </c>
      <c r="M1301" s="344" t="s">
        <v>16</v>
      </c>
      <c r="N1301" s="203">
        <v>44242</v>
      </c>
      <c r="O1301" s="203">
        <v>44287</v>
      </c>
      <c r="P1301" s="203">
        <v>45291</v>
      </c>
      <c r="Q1301" s="31">
        <v>54737.16</v>
      </c>
      <c r="R1301" s="29">
        <v>0.8</v>
      </c>
      <c r="S1301" s="31" t="s">
        <v>306</v>
      </c>
      <c r="T1301" s="31">
        <v>43789.73</v>
      </c>
    </row>
    <row r="1302" spans="2:20" s="11" customFormat="1" ht="235.5" customHeight="1" x14ac:dyDescent="0.2">
      <c r="B1302" s="381"/>
      <c r="C1302" s="382"/>
      <c r="D1302" s="365"/>
      <c r="E1302" s="36" t="s">
        <v>1105</v>
      </c>
      <c r="F1302" s="329" t="s">
        <v>4381</v>
      </c>
      <c r="G1302" s="35" t="s">
        <v>5132</v>
      </c>
      <c r="H1302" s="72" t="s">
        <v>4391</v>
      </c>
      <c r="I1302" s="182" t="s">
        <v>5114</v>
      </c>
      <c r="J1302" s="321" t="s">
        <v>1219</v>
      </c>
      <c r="K1302" s="321" t="s">
        <v>1226</v>
      </c>
      <c r="L1302" s="72" t="s">
        <v>5133</v>
      </c>
      <c r="M1302" s="344" t="s">
        <v>30</v>
      </c>
      <c r="N1302" s="203">
        <v>44286</v>
      </c>
      <c r="O1302" s="203">
        <v>44287</v>
      </c>
      <c r="P1302" s="203">
        <v>45260</v>
      </c>
      <c r="Q1302" s="31">
        <v>121714</v>
      </c>
      <c r="R1302" s="29">
        <v>0.8</v>
      </c>
      <c r="S1302" s="31" t="s">
        <v>306</v>
      </c>
      <c r="T1302" s="31">
        <v>97371.199999999997</v>
      </c>
    </row>
    <row r="1303" spans="2:20" s="61" customFormat="1" ht="235.5" customHeight="1" x14ac:dyDescent="0.2">
      <c r="B1303" s="381"/>
      <c r="C1303" s="382"/>
      <c r="D1303" s="365"/>
      <c r="E1303" s="36" t="s">
        <v>1105</v>
      </c>
      <c r="F1303" s="329" t="s">
        <v>4865</v>
      </c>
      <c r="G1303" s="35" t="s">
        <v>4866</v>
      </c>
      <c r="H1303" s="72" t="s">
        <v>4867</v>
      </c>
      <c r="I1303" s="182" t="s">
        <v>4846</v>
      </c>
      <c r="J1303" s="321" t="s">
        <v>1219</v>
      </c>
      <c r="K1303" s="321" t="s">
        <v>1226</v>
      </c>
      <c r="L1303" s="72" t="s">
        <v>4878</v>
      </c>
      <c r="M1303" s="344" t="s">
        <v>19</v>
      </c>
      <c r="N1303" s="203">
        <v>44253</v>
      </c>
      <c r="O1303" s="203">
        <v>44348</v>
      </c>
      <c r="P1303" s="203">
        <v>45260</v>
      </c>
      <c r="Q1303" s="31">
        <v>200000</v>
      </c>
      <c r="R1303" s="29">
        <v>0.8</v>
      </c>
      <c r="S1303" s="31" t="s">
        <v>306</v>
      </c>
      <c r="T1303" s="31">
        <v>160000</v>
      </c>
    </row>
    <row r="1304" spans="2:20" s="61" customFormat="1" ht="202.5" customHeight="1" x14ac:dyDescent="0.2">
      <c r="B1304" s="381"/>
      <c r="C1304" s="382"/>
      <c r="D1304" s="365"/>
      <c r="E1304" s="36" t="s">
        <v>1105</v>
      </c>
      <c r="F1304" s="329" t="s">
        <v>4437</v>
      </c>
      <c r="G1304" s="35" t="s">
        <v>5519</v>
      </c>
      <c r="H1304" s="72" t="s">
        <v>4440</v>
      </c>
      <c r="I1304" s="182" t="s">
        <v>5509</v>
      </c>
      <c r="J1304" s="321" t="s">
        <v>1219</v>
      </c>
      <c r="K1304" s="321" t="s">
        <v>1226</v>
      </c>
      <c r="L1304" s="72" t="s">
        <v>5520</v>
      </c>
      <c r="M1304" s="344" t="s">
        <v>29</v>
      </c>
      <c r="N1304" s="203">
        <v>44412</v>
      </c>
      <c r="O1304" s="203">
        <v>44221</v>
      </c>
      <c r="P1304" s="203">
        <v>45285</v>
      </c>
      <c r="Q1304" s="31">
        <v>109189.44</v>
      </c>
      <c r="R1304" s="29">
        <v>0.8</v>
      </c>
      <c r="S1304" s="31" t="s">
        <v>306</v>
      </c>
      <c r="T1304" s="31">
        <v>87351.55</v>
      </c>
    </row>
    <row r="1305" spans="2:20" s="11" customFormat="1" ht="202.5" customHeight="1" x14ac:dyDescent="0.2">
      <c r="B1305" s="381"/>
      <c r="C1305" s="382"/>
      <c r="D1305" s="365"/>
      <c r="E1305" s="36" t="s">
        <v>1105</v>
      </c>
      <c r="F1305" s="329" t="s">
        <v>4386</v>
      </c>
      <c r="G1305" s="35" t="s">
        <v>4734</v>
      </c>
      <c r="H1305" s="72" t="s">
        <v>4393</v>
      </c>
      <c r="I1305" s="182" t="s">
        <v>4707</v>
      </c>
      <c r="J1305" s="321" t="s">
        <v>1219</v>
      </c>
      <c r="K1305" s="321" t="s">
        <v>1226</v>
      </c>
      <c r="L1305" s="72" t="s">
        <v>4785</v>
      </c>
      <c r="M1305" s="344" t="s">
        <v>55</v>
      </c>
      <c r="N1305" s="203">
        <v>44242</v>
      </c>
      <c r="O1305" s="203">
        <v>44287</v>
      </c>
      <c r="P1305" s="203">
        <v>45291</v>
      </c>
      <c r="Q1305" s="31">
        <v>111316.13</v>
      </c>
      <c r="R1305" s="29">
        <v>0.8</v>
      </c>
      <c r="S1305" s="31" t="s">
        <v>306</v>
      </c>
      <c r="T1305" s="31">
        <v>89052.9</v>
      </c>
    </row>
    <row r="1306" spans="2:20" s="61" customFormat="1" ht="202.5" customHeight="1" x14ac:dyDescent="0.2">
      <c r="B1306" s="381"/>
      <c r="C1306" s="382"/>
      <c r="D1306" s="365"/>
      <c r="E1306" s="36" t="s">
        <v>1105</v>
      </c>
      <c r="F1306" s="329" t="s">
        <v>4628</v>
      </c>
      <c r="G1306" s="35" t="s">
        <v>5517</v>
      </c>
      <c r="H1306" s="72" t="s">
        <v>4630</v>
      </c>
      <c r="I1306" s="182" t="s">
        <v>5510</v>
      </c>
      <c r="J1306" s="321" t="s">
        <v>1219</v>
      </c>
      <c r="K1306" s="321" t="s">
        <v>1226</v>
      </c>
      <c r="L1306" s="72" t="s">
        <v>5518</v>
      </c>
      <c r="M1306" s="344" t="s">
        <v>822</v>
      </c>
      <c r="N1306" s="203">
        <v>44392</v>
      </c>
      <c r="O1306" s="203">
        <v>44167</v>
      </c>
      <c r="P1306" s="203">
        <v>45169</v>
      </c>
      <c r="Q1306" s="31">
        <v>190602.61</v>
      </c>
      <c r="R1306" s="29">
        <v>0.8</v>
      </c>
      <c r="S1306" s="31" t="s">
        <v>306</v>
      </c>
      <c r="T1306" s="31">
        <v>152482.09</v>
      </c>
    </row>
    <row r="1307" spans="2:20" s="11" customFormat="1" ht="202.5" customHeight="1" x14ac:dyDescent="0.2">
      <c r="B1307" s="381"/>
      <c r="C1307" s="382"/>
      <c r="D1307" s="365"/>
      <c r="E1307" s="36" t="s">
        <v>1105</v>
      </c>
      <c r="F1307" s="329" t="s">
        <v>4381</v>
      </c>
      <c r="G1307" s="35" t="s">
        <v>5134</v>
      </c>
      <c r="H1307" s="72" t="s">
        <v>4391</v>
      </c>
      <c r="I1307" s="182" t="s">
        <v>5115</v>
      </c>
      <c r="J1307" s="321" t="s">
        <v>1219</v>
      </c>
      <c r="K1307" s="321" t="s">
        <v>1226</v>
      </c>
      <c r="L1307" s="72" t="s">
        <v>5136</v>
      </c>
      <c r="M1307" s="344" t="s">
        <v>30</v>
      </c>
      <c r="N1307" s="203">
        <v>44279</v>
      </c>
      <c r="O1307" s="203">
        <v>44287</v>
      </c>
      <c r="P1307" s="203">
        <v>45291</v>
      </c>
      <c r="Q1307" s="31">
        <v>184797.11</v>
      </c>
      <c r="R1307" s="29">
        <v>0.8</v>
      </c>
      <c r="S1307" s="31" t="s">
        <v>306</v>
      </c>
      <c r="T1307" s="31">
        <v>147837.69</v>
      </c>
    </row>
    <row r="1308" spans="2:20" s="11" customFormat="1" ht="202.5" customHeight="1" x14ac:dyDescent="0.2">
      <c r="B1308" s="381"/>
      <c r="C1308" s="382"/>
      <c r="D1308" s="365"/>
      <c r="E1308" s="36" t="s">
        <v>1105</v>
      </c>
      <c r="F1308" s="329" t="s">
        <v>4402</v>
      </c>
      <c r="G1308" s="35" t="s">
        <v>5135</v>
      </c>
      <c r="H1308" s="72" t="s">
        <v>4404</v>
      </c>
      <c r="I1308" s="182" t="s">
        <v>5116</v>
      </c>
      <c r="J1308" s="321" t="s">
        <v>1219</v>
      </c>
      <c r="K1308" s="321" t="s">
        <v>1226</v>
      </c>
      <c r="L1308" s="72" t="s">
        <v>5137</v>
      </c>
      <c r="M1308" s="344" t="s">
        <v>179</v>
      </c>
      <c r="N1308" s="203">
        <v>44279</v>
      </c>
      <c r="O1308" s="203">
        <v>44197</v>
      </c>
      <c r="P1308" s="203">
        <v>45260</v>
      </c>
      <c r="Q1308" s="31">
        <v>76025</v>
      </c>
      <c r="R1308" s="29">
        <v>0.8</v>
      </c>
      <c r="S1308" s="31" t="s">
        <v>306</v>
      </c>
      <c r="T1308" s="31">
        <v>60820</v>
      </c>
    </row>
    <row r="1309" spans="2:20" s="61" customFormat="1" ht="202.5" customHeight="1" x14ac:dyDescent="0.2">
      <c r="B1309" s="381"/>
      <c r="C1309" s="382"/>
      <c r="D1309" s="365"/>
      <c r="E1309" s="36" t="s">
        <v>1105</v>
      </c>
      <c r="F1309" s="329" t="s">
        <v>4868</v>
      </c>
      <c r="G1309" s="35" t="s">
        <v>4869</v>
      </c>
      <c r="H1309" s="72" t="s">
        <v>4872</v>
      </c>
      <c r="I1309" s="182" t="s">
        <v>4847</v>
      </c>
      <c r="J1309" s="321" t="s">
        <v>1219</v>
      </c>
      <c r="K1309" s="321" t="s">
        <v>1226</v>
      </c>
      <c r="L1309" s="72" t="s">
        <v>4879</v>
      </c>
      <c r="M1309" s="344" t="s">
        <v>19</v>
      </c>
      <c r="N1309" s="203">
        <v>44264</v>
      </c>
      <c r="O1309" s="203">
        <v>44197</v>
      </c>
      <c r="P1309" s="203">
        <v>45291</v>
      </c>
      <c r="Q1309" s="31">
        <v>54729.68</v>
      </c>
      <c r="R1309" s="29">
        <v>0.8</v>
      </c>
      <c r="S1309" s="31" t="s">
        <v>306</v>
      </c>
      <c r="T1309" s="31">
        <v>43783.74</v>
      </c>
    </row>
    <row r="1310" spans="2:20" s="61" customFormat="1" ht="202.5" customHeight="1" x14ac:dyDescent="0.2">
      <c r="B1310" s="381"/>
      <c r="C1310" s="382"/>
      <c r="D1310" s="365"/>
      <c r="E1310" s="36" t="s">
        <v>1105</v>
      </c>
      <c r="F1310" s="329" t="s">
        <v>4868</v>
      </c>
      <c r="G1310" s="35" t="s">
        <v>4485</v>
      </c>
      <c r="H1310" s="72" t="s">
        <v>4872</v>
      </c>
      <c r="I1310" s="182" t="s">
        <v>4848</v>
      </c>
      <c r="J1310" s="321" t="s">
        <v>1219</v>
      </c>
      <c r="K1310" s="321" t="s">
        <v>1226</v>
      </c>
      <c r="L1310" s="72" t="s">
        <v>4880</v>
      </c>
      <c r="M1310" s="344" t="s">
        <v>19</v>
      </c>
      <c r="N1310" s="203">
        <v>44278</v>
      </c>
      <c r="O1310" s="203">
        <v>44166</v>
      </c>
      <c r="P1310" s="203">
        <v>45260</v>
      </c>
      <c r="Q1310" s="31">
        <v>185625.94</v>
      </c>
      <c r="R1310" s="29">
        <v>0.8</v>
      </c>
      <c r="S1310" s="31" t="s">
        <v>306</v>
      </c>
      <c r="T1310" s="31">
        <v>148500.75</v>
      </c>
    </row>
    <row r="1311" spans="2:20" s="61" customFormat="1" ht="202.5" customHeight="1" x14ac:dyDescent="0.2">
      <c r="B1311" s="381"/>
      <c r="C1311" s="382"/>
      <c r="D1311" s="365"/>
      <c r="E1311" s="36" t="s">
        <v>1105</v>
      </c>
      <c r="F1311" s="329" t="s">
        <v>4381</v>
      </c>
      <c r="G1311" s="35" t="s">
        <v>5138</v>
      </c>
      <c r="H1311" s="72" t="s">
        <v>4391</v>
      </c>
      <c r="I1311" s="182" t="s">
        <v>5117</v>
      </c>
      <c r="J1311" s="321" t="s">
        <v>1219</v>
      </c>
      <c r="K1311" s="321" t="s">
        <v>1226</v>
      </c>
      <c r="L1311" s="72" t="s">
        <v>5139</v>
      </c>
      <c r="M1311" s="344" t="s">
        <v>30</v>
      </c>
      <c r="N1311" s="203">
        <v>44286</v>
      </c>
      <c r="O1311" s="203">
        <v>44197</v>
      </c>
      <c r="P1311" s="203">
        <v>45291</v>
      </c>
      <c r="Q1311" s="31">
        <v>121621.5</v>
      </c>
      <c r="R1311" s="29">
        <v>0.8</v>
      </c>
      <c r="S1311" s="31" t="s">
        <v>306</v>
      </c>
      <c r="T1311" s="31">
        <v>97297.2</v>
      </c>
    </row>
    <row r="1312" spans="2:20" s="61" customFormat="1" ht="202.5" customHeight="1" x14ac:dyDescent="0.2">
      <c r="B1312" s="381"/>
      <c r="C1312" s="382"/>
      <c r="D1312" s="365"/>
      <c r="E1312" s="36" t="s">
        <v>1105</v>
      </c>
      <c r="F1312" s="329" t="s">
        <v>4870</v>
      </c>
      <c r="G1312" s="35" t="s">
        <v>4871</v>
      </c>
      <c r="H1312" s="72" t="s">
        <v>4873</v>
      </c>
      <c r="I1312" s="182" t="s">
        <v>4849</v>
      </c>
      <c r="J1312" s="321" t="s">
        <v>1219</v>
      </c>
      <c r="K1312" s="321" t="s">
        <v>1226</v>
      </c>
      <c r="L1312" s="72" t="s">
        <v>4881</v>
      </c>
      <c r="M1312" s="344" t="s">
        <v>13</v>
      </c>
      <c r="N1312" s="203">
        <v>44264</v>
      </c>
      <c r="O1312" s="203">
        <v>44287</v>
      </c>
      <c r="P1312" s="203">
        <v>45291</v>
      </c>
      <c r="Q1312" s="31">
        <v>91476</v>
      </c>
      <c r="R1312" s="29">
        <v>0.8</v>
      </c>
      <c r="S1312" s="31" t="s">
        <v>306</v>
      </c>
      <c r="T1312" s="31">
        <v>73180.800000000003</v>
      </c>
    </row>
    <row r="1313" spans="2:20" s="61" customFormat="1" ht="202.5" customHeight="1" x14ac:dyDescent="0.2">
      <c r="B1313" s="381"/>
      <c r="C1313" s="382"/>
      <c r="D1313" s="365"/>
      <c r="E1313" s="36" t="s">
        <v>1105</v>
      </c>
      <c r="F1313" s="329" t="s">
        <v>4402</v>
      </c>
      <c r="G1313" s="35" t="s">
        <v>4487</v>
      </c>
      <c r="H1313" s="72" t="s">
        <v>4404</v>
      </c>
      <c r="I1313" s="182" t="s">
        <v>5265</v>
      </c>
      <c r="J1313" s="321" t="s">
        <v>1219</v>
      </c>
      <c r="K1313" s="321" t="s">
        <v>1226</v>
      </c>
      <c r="L1313" s="72" t="s">
        <v>5267</v>
      </c>
      <c r="M1313" s="344" t="s">
        <v>4</v>
      </c>
      <c r="N1313" s="203">
        <v>44322</v>
      </c>
      <c r="O1313" s="203">
        <v>44166</v>
      </c>
      <c r="P1313" s="203">
        <v>45260</v>
      </c>
      <c r="Q1313" s="31">
        <v>185281.81</v>
      </c>
      <c r="R1313" s="29">
        <v>0.8</v>
      </c>
      <c r="S1313" s="31" t="s">
        <v>306</v>
      </c>
      <c r="T1313" s="31">
        <v>148225.45000000001</v>
      </c>
    </row>
    <row r="1314" spans="2:20" s="11" customFormat="1" ht="202.5" customHeight="1" x14ac:dyDescent="0.2">
      <c r="B1314" s="381"/>
      <c r="C1314" s="382"/>
      <c r="D1314" s="365"/>
      <c r="E1314" s="36" t="s">
        <v>1105</v>
      </c>
      <c r="F1314" s="329" t="s">
        <v>4723</v>
      </c>
      <c r="G1314" s="35" t="s">
        <v>4735</v>
      </c>
      <c r="H1314" s="72" t="s">
        <v>4725</v>
      </c>
      <c r="I1314" s="182" t="s">
        <v>4708</v>
      </c>
      <c r="J1314" s="321" t="s">
        <v>1219</v>
      </c>
      <c r="K1314" s="321" t="s">
        <v>1226</v>
      </c>
      <c r="L1314" s="72" t="s">
        <v>4786</v>
      </c>
      <c r="M1314" s="344" t="s">
        <v>4</v>
      </c>
      <c r="N1314" s="203">
        <v>44253</v>
      </c>
      <c r="O1314" s="203">
        <v>44228</v>
      </c>
      <c r="P1314" s="203">
        <v>45291</v>
      </c>
      <c r="Q1314" s="31">
        <v>147934.07999999999</v>
      </c>
      <c r="R1314" s="29">
        <v>0.8</v>
      </c>
      <c r="S1314" s="31" t="s">
        <v>306</v>
      </c>
      <c r="T1314" s="31">
        <v>118347.26</v>
      </c>
    </row>
    <row r="1315" spans="2:20" s="61" customFormat="1" ht="202.5" customHeight="1" x14ac:dyDescent="0.2">
      <c r="B1315" s="381"/>
      <c r="C1315" s="382"/>
      <c r="D1315" s="365"/>
      <c r="E1315" s="36" t="s">
        <v>1105</v>
      </c>
      <c r="F1315" s="329" t="s">
        <v>4437</v>
      </c>
      <c r="G1315" s="35" t="s">
        <v>4874</v>
      </c>
      <c r="H1315" s="72" t="s">
        <v>4440</v>
      </c>
      <c r="I1315" s="182" t="s">
        <v>4850</v>
      </c>
      <c r="J1315" s="321" t="s">
        <v>1219</v>
      </c>
      <c r="K1315" s="321" t="s">
        <v>1226</v>
      </c>
      <c r="L1315" s="72" t="s">
        <v>4882</v>
      </c>
      <c r="M1315" s="344" t="s">
        <v>29</v>
      </c>
      <c r="N1315" s="203">
        <v>44272</v>
      </c>
      <c r="O1315" s="203">
        <v>44228</v>
      </c>
      <c r="P1315" s="203">
        <v>45291</v>
      </c>
      <c r="Q1315" s="31">
        <v>199557.96</v>
      </c>
      <c r="R1315" s="29">
        <v>0.8</v>
      </c>
      <c r="S1315" s="31" t="s">
        <v>306</v>
      </c>
      <c r="T1315" s="31">
        <v>159646.37</v>
      </c>
    </row>
    <row r="1316" spans="2:20" s="61" customFormat="1" ht="159" customHeight="1" x14ac:dyDescent="0.2">
      <c r="B1316" s="381"/>
      <c r="C1316" s="382"/>
      <c r="D1316" s="365"/>
      <c r="E1316" s="36" t="s">
        <v>1105</v>
      </c>
      <c r="F1316" s="329" t="s">
        <v>4381</v>
      </c>
      <c r="G1316" s="35" t="s">
        <v>5140</v>
      </c>
      <c r="H1316" s="72" t="s">
        <v>4391</v>
      </c>
      <c r="I1316" s="182" t="s">
        <v>5118</v>
      </c>
      <c r="J1316" s="321" t="s">
        <v>1219</v>
      </c>
      <c r="K1316" s="321" t="s">
        <v>1226</v>
      </c>
      <c r="L1316" s="72" t="s">
        <v>5141</v>
      </c>
      <c r="M1316" s="344" t="s">
        <v>822</v>
      </c>
      <c r="N1316" s="203">
        <v>44286</v>
      </c>
      <c r="O1316" s="203">
        <v>44287</v>
      </c>
      <c r="P1316" s="203">
        <v>45260</v>
      </c>
      <c r="Q1316" s="31">
        <v>136080</v>
      </c>
      <c r="R1316" s="29">
        <v>0.8</v>
      </c>
      <c r="S1316" s="31" t="s">
        <v>306</v>
      </c>
      <c r="T1316" s="31">
        <v>108864</v>
      </c>
    </row>
    <row r="1317" spans="2:20" s="61" customFormat="1" ht="202.5" customHeight="1" x14ac:dyDescent="0.2">
      <c r="B1317" s="381"/>
      <c r="C1317" s="382"/>
      <c r="D1317" s="365"/>
      <c r="E1317" s="36" t="s">
        <v>1105</v>
      </c>
      <c r="F1317" s="329" t="s">
        <v>4402</v>
      </c>
      <c r="G1317" s="35" t="s">
        <v>4875</v>
      </c>
      <c r="H1317" s="72" t="s">
        <v>4404</v>
      </c>
      <c r="I1317" s="182" t="s">
        <v>4851</v>
      </c>
      <c r="J1317" s="321" t="s">
        <v>1219</v>
      </c>
      <c r="K1317" s="321" t="s">
        <v>1226</v>
      </c>
      <c r="L1317" s="72" t="s">
        <v>4883</v>
      </c>
      <c r="M1317" s="344" t="s">
        <v>4</v>
      </c>
      <c r="N1317" s="203">
        <v>44281</v>
      </c>
      <c r="O1317" s="203">
        <v>44318</v>
      </c>
      <c r="P1317" s="203">
        <v>45291</v>
      </c>
      <c r="Q1317" s="31">
        <v>82105.740000000005</v>
      </c>
      <c r="R1317" s="29">
        <v>0.8</v>
      </c>
      <c r="S1317" s="31" t="s">
        <v>306</v>
      </c>
      <c r="T1317" s="31">
        <v>65684.59</v>
      </c>
    </row>
    <row r="1318" spans="2:20" s="61" customFormat="1" ht="202.5" customHeight="1" x14ac:dyDescent="0.2">
      <c r="B1318" s="381"/>
      <c r="C1318" s="382"/>
      <c r="D1318" s="365"/>
      <c r="E1318" s="36" t="s">
        <v>1105</v>
      </c>
      <c r="F1318" s="329" t="s">
        <v>4868</v>
      </c>
      <c r="G1318" s="35" t="s">
        <v>4876</v>
      </c>
      <c r="H1318" s="72" t="s">
        <v>4872</v>
      </c>
      <c r="I1318" s="182" t="s">
        <v>4852</v>
      </c>
      <c r="J1318" s="321" t="s">
        <v>1219</v>
      </c>
      <c r="K1318" s="321" t="s">
        <v>1226</v>
      </c>
      <c r="L1318" s="72" t="s">
        <v>4884</v>
      </c>
      <c r="M1318" s="344" t="s">
        <v>19</v>
      </c>
      <c r="N1318" s="203">
        <v>44272</v>
      </c>
      <c r="O1318" s="203">
        <v>44302</v>
      </c>
      <c r="P1318" s="203">
        <v>45291</v>
      </c>
      <c r="Q1318" s="31">
        <v>77210.490000000005</v>
      </c>
      <c r="R1318" s="29">
        <v>0.8</v>
      </c>
      <c r="S1318" s="31" t="s">
        <v>306</v>
      </c>
      <c r="T1318" s="31">
        <v>61768.39</v>
      </c>
    </row>
    <row r="1319" spans="2:20" s="61" customFormat="1" ht="202.5" customHeight="1" x14ac:dyDescent="0.2">
      <c r="B1319" s="381"/>
      <c r="C1319" s="382"/>
      <c r="D1319" s="365"/>
      <c r="E1319" s="36" t="s">
        <v>1105</v>
      </c>
      <c r="F1319" s="329" t="s">
        <v>4402</v>
      </c>
      <c r="G1319" s="35" t="s">
        <v>4409</v>
      </c>
      <c r="H1319" s="72" t="s">
        <v>4404</v>
      </c>
      <c r="I1319" s="182" t="s">
        <v>5592</v>
      </c>
      <c r="J1319" s="321" t="s">
        <v>1219</v>
      </c>
      <c r="K1319" s="321" t="s">
        <v>1226</v>
      </c>
      <c r="L1319" s="72" t="s">
        <v>5593</v>
      </c>
      <c r="M1319" s="344" t="s">
        <v>179</v>
      </c>
      <c r="N1319" s="203">
        <v>44440</v>
      </c>
      <c r="O1319" s="203">
        <v>44228</v>
      </c>
      <c r="P1319" s="203">
        <v>45291</v>
      </c>
      <c r="Q1319" s="31">
        <v>77905.100000000006</v>
      </c>
      <c r="R1319" s="29">
        <v>0.8</v>
      </c>
      <c r="S1319" s="31" t="s">
        <v>306</v>
      </c>
      <c r="T1319" s="31">
        <v>62324.08</v>
      </c>
    </row>
    <row r="1320" spans="2:20" s="61" customFormat="1" ht="202.5" customHeight="1" x14ac:dyDescent="0.2">
      <c r="B1320" s="381"/>
      <c r="C1320" s="382"/>
      <c r="D1320" s="365"/>
      <c r="E1320" s="36" t="s">
        <v>1105</v>
      </c>
      <c r="F1320" s="329" t="s">
        <v>4720</v>
      </c>
      <c r="G1320" s="35" t="s">
        <v>5515</v>
      </c>
      <c r="H1320" s="72" t="s">
        <v>4722</v>
      </c>
      <c r="I1320" s="182" t="s">
        <v>5511</v>
      </c>
      <c r="J1320" s="321" t="s">
        <v>1219</v>
      </c>
      <c r="K1320" s="321" t="s">
        <v>1226</v>
      </c>
      <c r="L1320" s="72" t="s">
        <v>5516</v>
      </c>
      <c r="M1320" s="344" t="s">
        <v>13</v>
      </c>
      <c r="N1320" s="203">
        <v>44412</v>
      </c>
      <c r="O1320" s="203">
        <v>44417</v>
      </c>
      <c r="P1320" s="203">
        <v>45291</v>
      </c>
      <c r="Q1320" s="31">
        <v>149688</v>
      </c>
      <c r="R1320" s="29">
        <v>0.8</v>
      </c>
      <c r="S1320" s="31" t="s">
        <v>306</v>
      </c>
      <c r="T1320" s="31">
        <v>119750.39999999999</v>
      </c>
    </row>
    <row r="1321" spans="2:20" s="11" customFormat="1" ht="202.5" customHeight="1" x14ac:dyDescent="0.2">
      <c r="B1321" s="381"/>
      <c r="C1321" s="382"/>
      <c r="D1321" s="365"/>
      <c r="E1321" s="36" t="s">
        <v>1105</v>
      </c>
      <c r="F1321" s="329" t="s">
        <v>4414</v>
      </c>
      <c r="G1321" s="35" t="s">
        <v>4736</v>
      </c>
      <c r="H1321" s="72" t="s">
        <v>4420</v>
      </c>
      <c r="I1321" s="182" t="s">
        <v>4709</v>
      </c>
      <c r="J1321" s="321" t="s">
        <v>1219</v>
      </c>
      <c r="K1321" s="321" t="s">
        <v>1226</v>
      </c>
      <c r="L1321" s="72" t="s">
        <v>4787</v>
      </c>
      <c r="M1321" s="344" t="s">
        <v>10</v>
      </c>
      <c r="N1321" s="203">
        <v>44242</v>
      </c>
      <c r="O1321" s="203">
        <v>44197</v>
      </c>
      <c r="P1321" s="203">
        <v>45291</v>
      </c>
      <c r="Q1321" s="31">
        <v>102910.5</v>
      </c>
      <c r="R1321" s="29">
        <v>0.8</v>
      </c>
      <c r="S1321" s="31" t="s">
        <v>306</v>
      </c>
      <c r="T1321" s="31">
        <v>82328.399999999994</v>
      </c>
    </row>
    <row r="1322" spans="2:20" s="11" customFormat="1" ht="114.75" customHeight="1" x14ac:dyDescent="0.2">
      <c r="B1322" s="381"/>
      <c r="C1322" s="382"/>
      <c r="D1322" s="365"/>
      <c r="E1322" s="36" t="s">
        <v>1105</v>
      </c>
      <c r="F1322" s="329" t="s">
        <v>4381</v>
      </c>
      <c r="G1322" s="35" t="s">
        <v>5184</v>
      </c>
      <c r="H1322" s="72" t="s">
        <v>4391</v>
      </c>
      <c r="I1322" s="182" t="s">
        <v>5183</v>
      </c>
      <c r="J1322" s="321" t="s">
        <v>1219</v>
      </c>
      <c r="K1322" s="321" t="s">
        <v>1226</v>
      </c>
      <c r="L1322" s="72" t="s">
        <v>5185</v>
      </c>
      <c r="M1322" s="344" t="s">
        <v>822</v>
      </c>
      <c r="N1322" s="203">
        <v>44279</v>
      </c>
      <c r="O1322" s="203">
        <v>44228</v>
      </c>
      <c r="P1322" s="203">
        <v>45260</v>
      </c>
      <c r="Q1322" s="31">
        <v>43659</v>
      </c>
      <c r="R1322" s="29">
        <v>0.8</v>
      </c>
      <c r="S1322" s="31" t="s">
        <v>306</v>
      </c>
      <c r="T1322" s="31">
        <v>34927.199999999997</v>
      </c>
    </row>
    <row r="1323" spans="2:20" s="11" customFormat="1" ht="195" customHeight="1" x14ac:dyDescent="0.2">
      <c r="B1323" s="381"/>
      <c r="C1323" s="382"/>
      <c r="D1323" s="365"/>
      <c r="E1323" s="36" t="s">
        <v>1105</v>
      </c>
      <c r="F1323" s="329" t="s">
        <v>4870</v>
      </c>
      <c r="G1323" s="35" t="s">
        <v>5268</v>
      </c>
      <c r="H1323" s="72" t="s">
        <v>4873</v>
      </c>
      <c r="I1323" s="182" t="s">
        <v>5266</v>
      </c>
      <c r="J1323" s="321" t="s">
        <v>1219</v>
      </c>
      <c r="K1323" s="321" t="s">
        <v>1226</v>
      </c>
      <c r="L1323" s="72" t="s">
        <v>5269</v>
      </c>
      <c r="M1323" s="344" t="s">
        <v>15</v>
      </c>
      <c r="N1323" s="203">
        <v>44333</v>
      </c>
      <c r="O1323" s="203">
        <v>44301</v>
      </c>
      <c r="P1323" s="203">
        <v>45291</v>
      </c>
      <c r="Q1323" s="31">
        <v>103392.4</v>
      </c>
      <c r="R1323" s="29">
        <v>0.8</v>
      </c>
      <c r="S1323" s="31" t="s">
        <v>306</v>
      </c>
      <c r="T1323" s="31">
        <v>82713.919999999998</v>
      </c>
    </row>
    <row r="1324" spans="2:20" s="61" customFormat="1" ht="189.75" customHeight="1" x14ac:dyDescent="0.2">
      <c r="B1324" s="381"/>
      <c r="C1324" s="382"/>
      <c r="D1324" s="365"/>
      <c r="E1324" s="36" t="s">
        <v>1105</v>
      </c>
      <c r="F1324" s="329" t="s">
        <v>4870</v>
      </c>
      <c r="G1324" s="35" t="s">
        <v>4877</v>
      </c>
      <c r="H1324" s="72" t="s">
        <v>4873</v>
      </c>
      <c r="I1324" s="182" t="s">
        <v>4853</v>
      </c>
      <c r="J1324" s="321" t="s">
        <v>1219</v>
      </c>
      <c r="K1324" s="321" t="s">
        <v>1226</v>
      </c>
      <c r="L1324" s="72" t="s">
        <v>4885</v>
      </c>
      <c r="M1324" s="344" t="s">
        <v>15</v>
      </c>
      <c r="N1324" s="203">
        <v>44264</v>
      </c>
      <c r="O1324" s="203">
        <v>44151</v>
      </c>
      <c r="P1324" s="203">
        <v>45245</v>
      </c>
      <c r="Q1324" s="31">
        <v>46229.4</v>
      </c>
      <c r="R1324" s="29">
        <v>0.8</v>
      </c>
      <c r="S1324" s="31" t="s">
        <v>306</v>
      </c>
      <c r="T1324" s="31">
        <v>36983.519999999997</v>
      </c>
    </row>
    <row r="1325" spans="2:20" s="11" customFormat="1" ht="189.75" customHeight="1" x14ac:dyDescent="0.2">
      <c r="B1325" s="381"/>
      <c r="C1325" s="382"/>
      <c r="D1325" s="365"/>
      <c r="E1325" s="36" t="s">
        <v>1105</v>
      </c>
      <c r="F1325" s="329" t="s">
        <v>4634</v>
      </c>
      <c r="G1325" s="35" t="s">
        <v>4737</v>
      </c>
      <c r="H1325" s="72" t="s">
        <v>4632</v>
      </c>
      <c r="I1325" s="182" t="s">
        <v>4710</v>
      </c>
      <c r="J1325" s="321" t="s">
        <v>1219</v>
      </c>
      <c r="K1325" s="321" t="s">
        <v>1226</v>
      </c>
      <c r="L1325" s="72" t="s">
        <v>4788</v>
      </c>
      <c r="M1325" s="344" t="s">
        <v>19</v>
      </c>
      <c r="N1325" s="203">
        <v>44251</v>
      </c>
      <c r="O1325" s="203">
        <v>44419</v>
      </c>
      <c r="P1325" s="203">
        <v>45291</v>
      </c>
      <c r="Q1325" s="31">
        <v>43577.17</v>
      </c>
      <c r="R1325" s="29">
        <v>0.8</v>
      </c>
      <c r="S1325" s="31" t="s">
        <v>306</v>
      </c>
      <c r="T1325" s="31">
        <v>34861.74</v>
      </c>
    </row>
    <row r="1326" spans="2:20" s="11" customFormat="1" ht="189.75" customHeight="1" x14ac:dyDescent="0.2">
      <c r="B1326" s="381"/>
      <c r="C1326" s="382"/>
      <c r="D1326" s="365"/>
      <c r="E1326" s="73" t="s">
        <v>1105</v>
      </c>
      <c r="F1326" s="315" t="s">
        <v>4402</v>
      </c>
      <c r="G1326" s="55" t="s">
        <v>5142</v>
      </c>
      <c r="H1326" s="47" t="s">
        <v>4404</v>
      </c>
      <c r="I1326" s="183" t="s">
        <v>5119</v>
      </c>
      <c r="J1326" s="321" t="s">
        <v>1219</v>
      </c>
      <c r="K1326" s="321" t="s">
        <v>1226</v>
      </c>
      <c r="L1326" s="47" t="s">
        <v>5145</v>
      </c>
      <c r="M1326" s="343" t="s">
        <v>4</v>
      </c>
      <c r="N1326" s="204">
        <v>44286</v>
      </c>
      <c r="O1326" s="204">
        <v>44197</v>
      </c>
      <c r="P1326" s="204">
        <v>45291</v>
      </c>
      <c r="Q1326" s="46">
        <v>81081</v>
      </c>
      <c r="R1326" s="41">
        <v>0.8</v>
      </c>
      <c r="S1326" s="46" t="s">
        <v>306</v>
      </c>
      <c r="T1326" s="46">
        <v>64864.800000000003</v>
      </c>
    </row>
    <row r="1327" spans="2:20" s="11" customFormat="1" ht="189.75" customHeight="1" x14ac:dyDescent="0.2">
      <c r="B1327" s="381"/>
      <c r="C1327" s="382"/>
      <c r="D1327" s="365"/>
      <c r="E1327" s="73" t="s">
        <v>1105</v>
      </c>
      <c r="F1327" s="315" t="s">
        <v>4402</v>
      </c>
      <c r="G1327" s="55" t="s">
        <v>5143</v>
      </c>
      <c r="H1327" s="47" t="s">
        <v>4404</v>
      </c>
      <c r="I1327" s="183" t="s">
        <v>5120</v>
      </c>
      <c r="J1327" s="321" t="s">
        <v>1219</v>
      </c>
      <c r="K1327" s="321" t="s">
        <v>1226</v>
      </c>
      <c r="L1327" s="47" t="s">
        <v>5146</v>
      </c>
      <c r="M1327" s="343" t="s">
        <v>97</v>
      </c>
      <c r="N1327" s="204">
        <v>44291</v>
      </c>
      <c r="O1327" s="204">
        <v>44301</v>
      </c>
      <c r="P1327" s="204">
        <v>45291</v>
      </c>
      <c r="Q1327" s="46">
        <v>43659</v>
      </c>
      <c r="R1327" s="41">
        <v>0.8</v>
      </c>
      <c r="S1327" s="46" t="s">
        <v>306</v>
      </c>
      <c r="T1327" s="46">
        <v>34927.199999999997</v>
      </c>
    </row>
    <row r="1328" spans="2:20" s="11" customFormat="1" ht="214.5" customHeight="1" x14ac:dyDescent="0.2">
      <c r="B1328" s="381"/>
      <c r="C1328" s="382"/>
      <c r="D1328" s="365"/>
      <c r="E1328" s="73" t="s">
        <v>1105</v>
      </c>
      <c r="F1328" s="315" t="s">
        <v>4381</v>
      </c>
      <c r="G1328" s="55" t="s">
        <v>5144</v>
      </c>
      <c r="H1328" s="47" t="s">
        <v>4391</v>
      </c>
      <c r="I1328" s="183" t="s">
        <v>5121</v>
      </c>
      <c r="J1328" s="321" t="s">
        <v>1219</v>
      </c>
      <c r="K1328" s="321" t="s">
        <v>1226</v>
      </c>
      <c r="L1328" s="47" t="s">
        <v>5147</v>
      </c>
      <c r="M1328" s="343" t="s">
        <v>30</v>
      </c>
      <c r="N1328" s="204">
        <v>44286</v>
      </c>
      <c r="O1328" s="204">
        <v>44287</v>
      </c>
      <c r="P1328" s="204">
        <v>45291</v>
      </c>
      <c r="Q1328" s="46">
        <v>168572.25</v>
      </c>
      <c r="R1328" s="41">
        <v>0.8</v>
      </c>
      <c r="S1328" s="46" t="s">
        <v>306</v>
      </c>
      <c r="T1328" s="46">
        <v>134857.79999999999</v>
      </c>
    </row>
    <row r="1329" spans="2:20" s="11" customFormat="1" ht="189.75" customHeight="1" x14ac:dyDescent="0.2">
      <c r="B1329" s="381"/>
      <c r="C1329" s="382"/>
      <c r="D1329" s="365"/>
      <c r="E1329" s="73" t="s">
        <v>1105</v>
      </c>
      <c r="F1329" s="315" t="s">
        <v>4723</v>
      </c>
      <c r="G1329" s="55" t="s">
        <v>4738</v>
      </c>
      <c r="H1329" s="47" t="s">
        <v>4725</v>
      </c>
      <c r="I1329" s="183" t="s">
        <v>4711</v>
      </c>
      <c r="J1329" s="126" t="s">
        <v>1219</v>
      </c>
      <c r="K1329" s="126" t="s">
        <v>1226</v>
      </c>
      <c r="L1329" s="47" t="s">
        <v>4789</v>
      </c>
      <c r="M1329" s="343" t="s">
        <v>179</v>
      </c>
      <c r="N1329" s="204">
        <v>44253</v>
      </c>
      <c r="O1329" s="204">
        <v>44378</v>
      </c>
      <c r="P1329" s="204">
        <v>45291</v>
      </c>
      <c r="Q1329" s="46">
        <v>158461.38</v>
      </c>
      <c r="R1329" s="41">
        <v>0.8</v>
      </c>
      <c r="S1329" s="46" t="s">
        <v>306</v>
      </c>
      <c r="T1329" s="46">
        <v>126769.1</v>
      </c>
    </row>
    <row r="1330" spans="2:20" s="11" customFormat="1" ht="189.75" customHeight="1" thickBot="1" x14ac:dyDescent="0.25">
      <c r="B1330" s="381"/>
      <c r="C1330" s="382"/>
      <c r="D1330" s="365"/>
      <c r="E1330" s="112" t="s">
        <v>1105</v>
      </c>
      <c r="F1330" s="331" t="s">
        <v>4240</v>
      </c>
      <c r="G1330" s="139" t="s">
        <v>5513</v>
      </c>
      <c r="H1330" s="74" t="s">
        <v>4244</v>
      </c>
      <c r="I1330" s="184" t="s">
        <v>5512</v>
      </c>
      <c r="J1330" s="64" t="s">
        <v>1219</v>
      </c>
      <c r="K1330" s="64" t="s">
        <v>1226</v>
      </c>
      <c r="L1330" s="74" t="s">
        <v>5514</v>
      </c>
      <c r="M1330" s="298" t="s">
        <v>13</v>
      </c>
      <c r="N1330" s="197">
        <v>44392</v>
      </c>
      <c r="O1330" s="197">
        <v>44197</v>
      </c>
      <c r="P1330" s="197">
        <v>45291</v>
      </c>
      <c r="Q1330" s="65">
        <v>200000</v>
      </c>
      <c r="R1330" s="68">
        <v>0.8</v>
      </c>
      <c r="S1330" s="65" t="s">
        <v>306</v>
      </c>
      <c r="T1330" s="65">
        <v>160000</v>
      </c>
    </row>
    <row r="1331" spans="2:20" s="11" customFormat="1" ht="49.5" customHeight="1" thickBot="1" x14ac:dyDescent="0.25">
      <c r="B1331" s="381"/>
      <c r="C1331" s="382"/>
      <c r="D1331" s="365"/>
      <c r="E1331" s="371" t="s">
        <v>1226</v>
      </c>
      <c r="F1331" s="372"/>
      <c r="G1331" s="372"/>
      <c r="H1331" s="372"/>
      <c r="I1331" s="372"/>
      <c r="J1331" s="373"/>
      <c r="K1331" s="319">
        <f>COUNTA(K1218:K1330)</f>
        <v>113</v>
      </c>
      <c r="L1331" s="428"/>
      <c r="M1331" s="372"/>
      <c r="N1331" s="372"/>
      <c r="O1331" s="372"/>
      <c r="P1331" s="372"/>
      <c r="Q1331" s="325">
        <f>SUM(Q1218:Q1330)</f>
        <v>11008382.010000004</v>
      </c>
      <c r="R1331" s="404"/>
      <c r="S1331" s="405"/>
      <c r="T1331" s="334">
        <f>SUM(T1218:T1330)</f>
        <v>8806705.5900000017</v>
      </c>
    </row>
    <row r="1332" spans="2:20" s="11" customFormat="1" ht="121.5" customHeight="1" x14ac:dyDescent="0.2">
      <c r="B1332" s="381"/>
      <c r="C1332" s="382"/>
      <c r="D1332" s="362" t="s">
        <v>1479</v>
      </c>
      <c r="E1332" s="358" t="s">
        <v>601</v>
      </c>
      <c r="F1332" s="342" t="s">
        <v>598</v>
      </c>
      <c r="G1332" s="138" t="s">
        <v>1187</v>
      </c>
      <c r="H1332" s="52" t="s">
        <v>599</v>
      </c>
      <c r="I1332" s="188" t="s">
        <v>600</v>
      </c>
      <c r="J1332" s="342" t="s">
        <v>1219</v>
      </c>
      <c r="K1332" s="342" t="s">
        <v>597</v>
      </c>
      <c r="L1332" s="52" t="s">
        <v>602</v>
      </c>
      <c r="M1332" s="127" t="s">
        <v>3952</v>
      </c>
      <c r="N1332" s="202">
        <v>42725</v>
      </c>
      <c r="O1332" s="202">
        <v>43151</v>
      </c>
      <c r="P1332" s="202">
        <v>43555</v>
      </c>
      <c r="Q1332" s="84">
        <v>525210</v>
      </c>
      <c r="R1332" s="44">
        <v>0.8</v>
      </c>
      <c r="S1332" s="51" t="s">
        <v>228</v>
      </c>
      <c r="T1332" s="51">
        <v>420168</v>
      </c>
    </row>
    <row r="1333" spans="2:20" s="11" customFormat="1" ht="121.5" customHeight="1" x14ac:dyDescent="0.2">
      <c r="B1333" s="381"/>
      <c r="C1333" s="382"/>
      <c r="D1333" s="368"/>
      <c r="E1333" s="359"/>
      <c r="F1333" s="126" t="s">
        <v>598</v>
      </c>
      <c r="G1333" s="55" t="s">
        <v>1944</v>
      </c>
      <c r="H1333" s="47" t="s">
        <v>676</v>
      </c>
      <c r="I1333" s="183" t="s">
        <v>675</v>
      </c>
      <c r="J1333" s="126" t="s">
        <v>1219</v>
      </c>
      <c r="K1333" s="126" t="s">
        <v>597</v>
      </c>
      <c r="L1333" s="47" t="s">
        <v>718</v>
      </c>
      <c r="M1333" s="344" t="s">
        <v>719</v>
      </c>
      <c r="N1333" s="203">
        <v>42754</v>
      </c>
      <c r="O1333" s="203">
        <v>43151</v>
      </c>
      <c r="P1333" s="203">
        <v>43830</v>
      </c>
      <c r="Q1333" s="82">
        <v>225090</v>
      </c>
      <c r="R1333" s="41">
        <v>0.8</v>
      </c>
      <c r="S1333" s="46" t="s">
        <v>228</v>
      </c>
      <c r="T1333" s="46">
        <v>180072</v>
      </c>
    </row>
    <row r="1334" spans="2:20" s="11" customFormat="1" ht="235.5" customHeight="1" x14ac:dyDescent="0.2">
      <c r="B1334" s="381"/>
      <c r="C1334" s="382"/>
      <c r="D1334" s="368"/>
      <c r="E1334" s="359"/>
      <c r="F1334" s="126" t="s">
        <v>2454</v>
      </c>
      <c r="G1334" s="55" t="s">
        <v>2470</v>
      </c>
      <c r="H1334" s="47" t="s">
        <v>2455</v>
      </c>
      <c r="I1334" s="183" t="s">
        <v>2458</v>
      </c>
      <c r="J1334" s="126" t="s">
        <v>1219</v>
      </c>
      <c r="K1334" s="126" t="s">
        <v>597</v>
      </c>
      <c r="L1334" s="47" t="s">
        <v>2460</v>
      </c>
      <c r="M1334" s="344" t="s">
        <v>15</v>
      </c>
      <c r="N1334" s="203">
        <v>43676</v>
      </c>
      <c r="O1334" s="203">
        <v>43465</v>
      </c>
      <c r="P1334" s="203">
        <v>44196</v>
      </c>
      <c r="Q1334" s="82">
        <v>738981.84</v>
      </c>
      <c r="R1334" s="41">
        <v>0.6</v>
      </c>
      <c r="S1334" s="46" t="s">
        <v>228</v>
      </c>
      <c r="T1334" s="46">
        <v>443389.1</v>
      </c>
    </row>
    <row r="1335" spans="2:20" s="11" customFormat="1" ht="223.5" customHeight="1" x14ac:dyDescent="0.2">
      <c r="B1335" s="381"/>
      <c r="C1335" s="382"/>
      <c r="D1335" s="368"/>
      <c r="E1335" s="359"/>
      <c r="F1335" s="126" t="s">
        <v>2454</v>
      </c>
      <c r="G1335" s="55" t="s">
        <v>2471</v>
      </c>
      <c r="H1335" s="47" t="s">
        <v>2456</v>
      </c>
      <c r="I1335" s="183" t="s">
        <v>2459</v>
      </c>
      <c r="J1335" s="126" t="s">
        <v>1219</v>
      </c>
      <c r="K1335" s="126" t="s">
        <v>597</v>
      </c>
      <c r="L1335" s="47" t="s">
        <v>3976</v>
      </c>
      <c r="M1335" s="344" t="s">
        <v>30</v>
      </c>
      <c r="N1335" s="203">
        <v>43671</v>
      </c>
      <c r="O1335" s="203">
        <v>43466</v>
      </c>
      <c r="P1335" s="203">
        <v>44561</v>
      </c>
      <c r="Q1335" s="82">
        <v>1891169.67</v>
      </c>
      <c r="R1335" s="41">
        <v>0.6</v>
      </c>
      <c r="S1335" s="46" t="s">
        <v>228</v>
      </c>
      <c r="T1335" s="46">
        <v>1134701.8</v>
      </c>
    </row>
    <row r="1336" spans="2:20" s="11" customFormat="1" ht="163.5" customHeight="1" x14ac:dyDescent="0.2">
      <c r="B1336" s="381"/>
      <c r="C1336" s="382"/>
      <c r="D1336" s="368"/>
      <c r="E1336" s="359"/>
      <c r="F1336" s="126" t="s">
        <v>2454</v>
      </c>
      <c r="G1336" s="55" t="s">
        <v>1980</v>
      </c>
      <c r="H1336" s="47" t="s">
        <v>2457</v>
      </c>
      <c r="I1336" s="183" t="s">
        <v>2461</v>
      </c>
      <c r="J1336" s="126" t="s">
        <v>1219</v>
      </c>
      <c r="K1336" s="126" t="s">
        <v>597</v>
      </c>
      <c r="L1336" s="47" t="s">
        <v>2462</v>
      </c>
      <c r="M1336" s="344" t="s">
        <v>22</v>
      </c>
      <c r="N1336" s="203">
        <v>43676</v>
      </c>
      <c r="O1336" s="203">
        <v>43098</v>
      </c>
      <c r="P1336" s="203">
        <v>44621</v>
      </c>
      <c r="Q1336" s="82">
        <v>1036515.16</v>
      </c>
      <c r="R1336" s="41">
        <v>0.6</v>
      </c>
      <c r="S1336" s="46" t="s">
        <v>228</v>
      </c>
      <c r="T1336" s="46">
        <v>621909.1</v>
      </c>
    </row>
    <row r="1337" spans="2:20" s="11" customFormat="1" ht="261" customHeight="1" x14ac:dyDescent="0.2">
      <c r="B1337" s="381"/>
      <c r="C1337" s="382"/>
      <c r="D1337" s="368"/>
      <c r="E1337" s="359"/>
      <c r="F1337" s="126" t="s">
        <v>2454</v>
      </c>
      <c r="G1337" s="55" t="s">
        <v>2468</v>
      </c>
      <c r="H1337" s="47" t="s">
        <v>2692</v>
      </c>
      <c r="I1337" s="183" t="s">
        <v>2691</v>
      </c>
      <c r="J1337" s="126" t="s">
        <v>1219</v>
      </c>
      <c r="K1337" s="126" t="s">
        <v>597</v>
      </c>
      <c r="L1337" s="47" t="s">
        <v>2693</v>
      </c>
      <c r="M1337" s="344" t="s">
        <v>13</v>
      </c>
      <c r="N1337" s="203">
        <v>43745</v>
      </c>
      <c r="O1337" s="203">
        <v>43497</v>
      </c>
      <c r="P1337" s="203">
        <v>44469</v>
      </c>
      <c r="Q1337" s="82">
        <v>2194933.25</v>
      </c>
      <c r="R1337" s="41">
        <v>0.6</v>
      </c>
      <c r="S1337" s="46" t="s">
        <v>228</v>
      </c>
      <c r="T1337" s="46">
        <v>1316959.95</v>
      </c>
    </row>
    <row r="1338" spans="2:20" s="11" customFormat="1" ht="121.5" customHeight="1" x14ac:dyDescent="0.2">
      <c r="B1338" s="381"/>
      <c r="C1338" s="382"/>
      <c r="D1338" s="368"/>
      <c r="E1338" s="359"/>
      <c r="F1338" s="126" t="s">
        <v>2454</v>
      </c>
      <c r="G1338" s="55" t="s">
        <v>2627</v>
      </c>
      <c r="H1338" s="47" t="s">
        <v>2629</v>
      </c>
      <c r="I1338" s="183" t="s">
        <v>2630</v>
      </c>
      <c r="J1338" s="126" t="s">
        <v>1219</v>
      </c>
      <c r="K1338" s="126" t="s">
        <v>597</v>
      </c>
      <c r="L1338" s="47" t="s">
        <v>2632</v>
      </c>
      <c r="M1338" s="344" t="s">
        <v>15</v>
      </c>
      <c r="N1338" s="203">
        <v>43745</v>
      </c>
      <c r="O1338" s="203">
        <v>43868</v>
      </c>
      <c r="P1338" s="203">
        <v>44963</v>
      </c>
      <c r="Q1338" s="82">
        <v>795314.23</v>
      </c>
      <c r="R1338" s="41">
        <v>0.6</v>
      </c>
      <c r="S1338" s="46" t="s">
        <v>228</v>
      </c>
      <c r="T1338" s="46">
        <v>477188.53</v>
      </c>
    </row>
    <row r="1339" spans="2:20" s="11" customFormat="1" ht="192.75" customHeight="1" x14ac:dyDescent="0.2">
      <c r="B1339" s="381"/>
      <c r="C1339" s="382"/>
      <c r="D1339" s="368"/>
      <c r="E1339" s="359"/>
      <c r="F1339" s="126" t="s">
        <v>2454</v>
      </c>
      <c r="G1339" s="55" t="s">
        <v>2628</v>
      </c>
      <c r="H1339" s="47" t="s">
        <v>2626</v>
      </c>
      <c r="I1339" s="183" t="s">
        <v>2631</v>
      </c>
      <c r="J1339" s="126" t="s">
        <v>1219</v>
      </c>
      <c r="K1339" s="126" t="s">
        <v>597</v>
      </c>
      <c r="L1339" s="47" t="s">
        <v>2633</v>
      </c>
      <c r="M1339" s="344" t="s">
        <v>15</v>
      </c>
      <c r="N1339" s="203">
        <v>43745</v>
      </c>
      <c r="O1339" s="203">
        <v>43344</v>
      </c>
      <c r="P1339" s="203">
        <v>44469</v>
      </c>
      <c r="Q1339" s="82">
        <v>114555.89</v>
      </c>
      <c r="R1339" s="41">
        <v>0.6</v>
      </c>
      <c r="S1339" s="46" t="s">
        <v>228</v>
      </c>
      <c r="T1339" s="46">
        <v>68733.53</v>
      </c>
    </row>
    <row r="1340" spans="2:20" s="11" customFormat="1" ht="147.75" customHeight="1" x14ac:dyDescent="0.2">
      <c r="B1340" s="381"/>
      <c r="C1340" s="382"/>
      <c r="D1340" s="368"/>
      <c r="E1340" s="359"/>
      <c r="F1340" s="126" t="s">
        <v>2454</v>
      </c>
      <c r="G1340" s="55" t="s">
        <v>5372</v>
      </c>
      <c r="H1340" s="47" t="s">
        <v>5373</v>
      </c>
      <c r="I1340" s="183" t="s">
        <v>5371</v>
      </c>
      <c r="J1340" s="126" t="s">
        <v>1219</v>
      </c>
      <c r="K1340" s="126" t="s">
        <v>597</v>
      </c>
      <c r="L1340" s="47" t="s">
        <v>5374</v>
      </c>
      <c r="M1340" s="344" t="s">
        <v>30</v>
      </c>
      <c r="N1340" s="203">
        <v>44134</v>
      </c>
      <c r="O1340" s="203">
        <v>43009</v>
      </c>
      <c r="P1340" s="203">
        <v>44561</v>
      </c>
      <c r="Q1340" s="82">
        <v>1743152.75</v>
      </c>
      <c r="R1340" s="41">
        <v>0.6</v>
      </c>
      <c r="S1340" s="46" t="s">
        <v>228</v>
      </c>
      <c r="T1340" s="46">
        <v>1045891.65</v>
      </c>
    </row>
    <row r="1341" spans="2:20" s="11" customFormat="1" ht="192.75" customHeight="1" x14ac:dyDescent="0.2">
      <c r="B1341" s="381"/>
      <c r="C1341" s="382"/>
      <c r="D1341" s="368"/>
      <c r="E1341" s="359"/>
      <c r="F1341" s="321" t="s">
        <v>2145</v>
      </c>
      <c r="G1341" s="35" t="s">
        <v>1944</v>
      </c>
      <c r="H1341" s="72" t="s">
        <v>2146</v>
      </c>
      <c r="I1341" s="182" t="s">
        <v>2147</v>
      </c>
      <c r="J1341" s="321" t="s">
        <v>1219</v>
      </c>
      <c r="K1341" s="321" t="s">
        <v>597</v>
      </c>
      <c r="L1341" s="72" t="s">
        <v>2148</v>
      </c>
      <c r="M1341" s="344" t="s">
        <v>308</v>
      </c>
      <c r="N1341" s="203">
        <v>43446</v>
      </c>
      <c r="O1341" s="203">
        <v>43466</v>
      </c>
      <c r="P1341" s="203">
        <v>44196</v>
      </c>
      <c r="Q1341" s="31">
        <v>399646.71999999997</v>
      </c>
      <c r="R1341" s="29">
        <v>0.6</v>
      </c>
      <c r="S1341" s="31" t="s">
        <v>228</v>
      </c>
      <c r="T1341" s="31">
        <v>239788.03</v>
      </c>
    </row>
    <row r="1342" spans="2:20" s="11" customFormat="1" ht="192.75" customHeight="1" x14ac:dyDescent="0.2">
      <c r="B1342" s="381"/>
      <c r="C1342" s="382"/>
      <c r="D1342" s="368"/>
      <c r="E1342" s="359"/>
      <c r="F1342" s="321" t="s">
        <v>2145</v>
      </c>
      <c r="G1342" s="35" t="s">
        <v>1944</v>
      </c>
      <c r="H1342" s="72" t="s">
        <v>2149</v>
      </c>
      <c r="I1342" s="182" t="s">
        <v>2150</v>
      </c>
      <c r="J1342" s="321" t="s">
        <v>1219</v>
      </c>
      <c r="K1342" s="321" t="s">
        <v>597</v>
      </c>
      <c r="L1342" s="72" t="s">
        <v>2151</v>
      </c>
      <c r="M1342" s="344" t="s">
        <v>2319</v>
      </c>
      <c r="N1342" s="203">
        <v>43446</v>
      </c>
      <c r="O1342" s="203">
        <v>43374</v>
      </c>
      <c r="P1342" s="203">
        <v>44834</v>
      </c>
      <c r="Q1342" s="31">
        <v>758488.65</v>
      </c>
      <c r="R1342" s="29">
        <v>0.6</v>
      </c>
      <c r="S1342" s="31" t="s">
        <v>228</v>
      </c>
      <c r="T1342" s="31">
        <v>455093.19</v>
      </c>
    </row>
    <row r="1343" spans="2:20" s="11" customFormat="1" ht="192.75" customHeight="1" x14ac:dyDescent="0.2">
      <c r="B1343" s="381"/>
      <c r="C1343" s="382"/>
      <c r="D1343" s="368"/>
      <c r="E1343" s="370"/>
      <c r="F1343" s="126" t="s">
        <v>2145</v>
      </c>
      <c r="G1343" s="55" t="s">
        <v>1943</v>
      </c>
      <c r="H1343" s="47" t="s">
        <v>2152</v>
      </c>
      <c r="I1343" s="183" t="s">
        <v>2153</v>
      </c>
      <c r="J1343" s="126" t="s">
        <v>1219</v>
      </c>
      <c r="K1343" s="126" t="s">
        <v>597</v>
      </c>
      <c r="L1343" s="47" t="s">
        <v>2154</v>
      </c>
      <c r="M1343" s="343" t="s">
        <v>2320</v>
      </c>
      <c r="N1343" s="204">
        <v>43454</v>
      </c>
      <c r="O1343" s="204">
        <v>43060</v>
      </c>
      <c r="P1343" s="204">
        <v>44561</v>
      </c>
      <c r="Q1343" s="46">
        <v>1407778.02</v>
      </c>
      <c r="R1343" s="41">
        <v>0.6</v>
      </c>
      <c r="S1343" s="46" t="s">
        <v>228</v>
      </c>
      <c r="T1343" s="46">
        <v>844666.81</v>
      </c>
    </row>
    <row r="1344" spans="2:20" s="11" customFormat="1" ht="168.75" customHeight="1" thickBot="1" x14ac:dyDescent="0.25">
      <c r="B1344" s="381"/>
      <c r="C1344" s="382"/>
      <c r="D1344" s="368"/>
      <c r="E1344" s="71" t="s">
        <v>4248</v>
      </c>
      <c r="F1344" s="64" t="s">
        <v>2454</v>
      </c>
      <c r="G1344" s="139" t="s">
        <v>4249</v>
      </c>
      <c r="H1344" s="74" t="s">
        <v>4250</v>
      </c>
      <c r="I1344" s="184" t="s">
        <v>4251</v>
      </c>
      <c r="J1344" s="64" t="s">
        <v>1219</v>
      </c>
      <c r="K1344" s="64" t="s">
        <v>597</v>
      </c>
      <c r="L1344" s="74" t="s">
        <v>4252</v>
      </c>
      <c r="M1344" s="298" t="s">
        <v>16</v>
      </c>
      <c r="N1344" s="197">
        <v>44134</v>
      </c>
      <c r="O1344" s="197">
        <v>44197</v>
      </c>
      <c r="P1344" s="197">
        <v>44926</v>
      </c>
      <c r="Q1344" s="65">
        <v>2015874.73</v>
      </c>
      <c r="R1344" s="68">
        <v>0.6</v>
      </c>
      <c r="S1344" s="65" t="s">
        <v>228</v>
      </c>
      <c r="T1344" s="65">
        <v>1209524.8400000001</v>
      </c>
    </row>
    <row r="1345" spans="2:20" s="11" customFormat="1" ht="42.75" customHeight="1" thickBot="1" x14ac:dyDescent="0.25">
      <c r="B1345" s="381"/>
      <c r="C1345" s="382"/>
      <c r="D1345" s="368"/>
      <c r="E1345" s="371" t="s">
        <v>597</v>
      </c>
      <c r="F1345" s="372"/>
      <c r="G1345" s="372"/>
      <c r="H1345" s="372"/>
      <c r="I1345" s="372"/>
      <c r="J1345" s="373"/>
      <c r="K1345" s="319">
        <f>COUNTA(K1332:K1344)</f>
        <v>13</v>
      </c>
      <c r="L1345" s="428"/>
      <c r="M1345" s="372"/>
      <c r="N1345" s="372"/>
      <c r="O1345" s="372"/>
      <c r="P1345" s="372"/>
      <c r="Q1345" s="325">
        <f>SUM(Q1332:Q1344)</f>
        <v>13846710.91</v>
      </c>
      <c r="R1345" s="404"/>
      <c r="S1345" s="405"/>
      <c r="T1345" s="334">
        <f>SUM(T1332:T1344)</f>
        <v>8458086.5300000012</v>
      </c>
    </row>
    <row r="1346" spans="2:20" s="11" customFormat="1" ht="230.25" customHeight="1" x14ac:dyDescent="0.2">
      <c r="B1346" s="381"/>
      <c r="C1346" s="382"/>
      <c r="D1346" s="368"/>
      <c r="E1346" s="358" t="s">
        <v>4446</v>
      </c>
      <c r="F1346" s="126" t="s">
        <v>4447</v>
      </c>
      <c r="G1346" s="55" t="s">
        <v>4343</v>
      </c>
      <c r="H1346" s="47" t="s">
        <v>4448</v>
      </c>
      <c r="I1346" s="183" t="s">
        <v>4449</v>
      </c>
      <c r="J1346" s="126" t="s">
        <v>1219</v>
      </c>
      <c r="K1346" s="126" t="s">
        <v>4445</v>
      </c>
      <c r="L1346" s="47" t="s">
        <v>4453</v>
      </c>
      <c r="M1346" s="343" t="s">
        <v>10</v>
      </c>
      <c r="N1346" s="204">
        <v>44194</v>
      </c>
      <c r="O1346" s="204">
        <v>43262</v>
      </c>
      <c r="P1346" s="204">
        <v>43585</v>
      </c>
      <c r="Q1346" s="46">
        <v>59047.32</v>
      </c>
      <c r="R1346" s="41">
        <v>0.65</v>
      </c>
      <c r="S1346" s="46" t="s">
        <v>228</v>
      </c>
      <c r="T1346" s="46">
        <v>38380.76</v>
      </c>
    </row>
    <row r="1347" spans="2:20" s="11" customFormat="1" ht="230.25" customHeight="1" x14ac:dyDescent="0.2">
      <c r="B1347" s="381"/>
      <c r="C1347" s="382"/>
      <c r="D1347" s="368"/>
      <c r="E1347" s="359"/>
      <c r="F1347" s="126" t="s">
        <v>4447</v>
      </c>
      <c r="G1347" s="55" t="s">
        <v>4262</v>
      </c>
      <c r="H1347" s="47" t="s">
        <v>4450</v>
      </c>
      <c r="I1347" s="183" t="s">
        <v>4451</v>
      </c>
      <c r="J1347" s="126" t="s">
        <v>1219</v>
      </c>
      <c r="K1347" s="126" t="s">
        <v>4445</v>
      </c>
      <c r="L1347" s="47" t="s">
        <v>4454</v>
      </c>
      <c r="M1347" s="343" t="s">
        <v>19</v>
      </c>
      <c r="N1347" s="204">
        <v>44195</v>
      </c>
      <c r="O1347" s="204">
        <v>43466</v>
      </c>
      <c r="P1347" s="204">
        <v>44926</v>
      </c>
      <c r="Q1347" s="46">
        <v>316390.61</v>
      </c>
      <c r="R1347" s="41">
        <v>0.65</v>
      </c>
      <c r="S1347" s="46" t="s">
        <v>228</v>
      </c>
      <c r="T1347" s="46">
        <v>205653.9</v>
      </c>
    </row>
    <row r="1348" spans="2:20" s="11" customFormat="1" ht="239.25" customHeight="1" x14ac:dyDescent="0.2">
      <c r="B1348" s="381"/>
      <c r="C1348" s="382"/>
      <c r="D1348" s="368"/>
      <c r="E1348" s="359"/>
      <c r="F1348" s="321" t="s">
        <v>4447</v>
      </c>
      <c r="G1348" s="35" t="s">
        <v>4343</v>
      </c>
      <c r="H1348" s="72" t="s">
        <v>5148</v>
      </c>
      <c r="I1348" s="182" t="s">
        <v>5149</v>
      </c>
      <c r="J1348" s="321" t="s">
        <v>1219</v>
      </c>
      <c r="K1348" s="321" t="s">
        <v>4445</v>
      </c>
      <c r="L1348" s="72" t="s">
        <v>5154</v>
      </c>
      <c r="M1348" s="344" t="s">
        <v>10</v>
      </c>
      <c r="N1348" s="203">
        <v>44279</v>
      </c>
      <c r="O1348" s="203">
        <v>44409</v>
      </c>
      <c r="P1348" s="203">
        <v>44804</v>
      </c>
      <c r="Q1348" s="31">
        <v>318691.92</v>
      </c>
      <c r="R1348" s="29">
        <v>0.65</v>
      </c>
      <c r="S1348" s="31" t="s">
        <v>228</v>
      </c>
      <c r="T1348" s="31">
        <v>207149.75</v>
      </c>
    </row>
    <row r="1349" spans="2:20" s="11" customFormat="1" ht="239.25" customHeight="1" x14ac:dyDescent="0.2">
      <c r="B1349" s="381"/>
      <c r="C1349" s="382"/>
      <c r="D1349" s="368"/>
      <c r="E1349" s="359"/>
      <c r="F1349" s="321" t="s">
        <v>4447</v>
      </c>
      <c r="G1349" s="35" t="s">
        <v>4343</v>
      </c>
      <c r="H1349" s="72" t="s">
        <v>5150</v>
      </c>
      <c r="I1349" s="182" t="s">
        <v>5151</v>
      </c>
      <c r="J1349" s="321" t="s">
        <v>1219</v>
      </c>
      <c r="K1349" s="321" t="s">
        <v>4445</v>
      </c>
      <c r="L1349" s="72" t="s">
        <v>5155</v>
      </c>
      <c r="M1349" s="344" t="s">
        <v>10</v>
      </c>
      <c r="N1349" s="203">
        <v>44279</v>
      </c>
      <c r="O1349" s="203">
        <v>44110</v>
      </c>
      <c r="P1349" s="203">
        <v>44469</v>
      </c>
      <c r="Q1349" s="31">
        <v>38812.959999999999</v>
      </c>
      <c r="R1349" s="29">
        <v>0.65</v>
      </c>
      <c r="S1349" s="31" t="s">
        <v>228</v>
      </c>
      <c r="T1349" s="31">
        <v>25228.42</v>
      </c>
    </row>
    <row r="1350" spans="2:20" s="11" customFormat="1" ht="239.25" customHeight="1" x14ac:dyDescent="0.2">
      <c r="B1350" s="381"/>
      <c r="C1350" s="382"/>
      <c r="D1350" s="368"/>
      <c r="E1350" s="359"/>
      <c r="F1350" s="126" t="s">
        <v>4447</v>
      </c>
      <c r="G1350" s="55" t="s">
        <v>4962</v>
      </c>
      <c r="H1350" s="47" t="s">
        <v>5152</v>
      </c>
      <c r="I1350" s="183" t="s">
        <v>5153</v>
      </c>
      <c r="J1350" s="126" t="s">
        <v>1219</v>
      </c>
      <c r="K1350" s="126" t="s">
        <v>4445</v>
      </c>
      <c r="L1350" s="47" t="s">
        <v>5156</v>
      </c>
      <c r="M1350" s="343" t="s">
        <v>7</v>
      </c>
      <c r="N1350" s="204">
        <v>44279</v>
      </c>
      <c r="O1350" s="204">
        <v>42726</v>
      </c>
      <c r="P1350" s="204">
        <v>44926</v>
      </c>
      <c r="Q1350" s="46">
        <v>769230.77</v>
      </c>
      <c r="R1350" s="41">
        <v>0.65</v>
      </c>
      <c r="S1350" s="46" t="s">
        <v>228</v>
      </c>
      <c r="T1350" s="46">
        <v>500000</v>
      </c>
    </row>
    <row r="1351" spans="2:20" s="11" customFormat="1" ht="239.25" customHeight="1" thickBot="1" x14ac:dyDescent="0.25">
      <c r="B1351" s="381"/>
      <c r="C1351" s="382"/>
      <c r="D1351" s="368"/>
      <c r="E1351" s="360"/>
      <c r="F1351" s="64" t="s">
        <v>4447</v>
      </c>
      <c r="G1351" s="139" t="s">
        <v>4526</v>
      </c>
      <c r="H1351" s="74" t="s">
        <v>5270</v>
      </c>
      <c r="I1351" s="184" t="s">
        <v>5271</v>
      </c>
      <c r="J1351" s="64" t="s">
        <v>1219</v>
      </c>
      <c r="K1351" s="64" t="s">
        <v>4445</v>
      </c>
      <c r="L1351" s="74" t="s">
        <v>5272</v>
      </c>
      <c r="M1351" s="298" t="s">
        <v>13</v>
      </c>
      <c r="N1351" s="197">
        <v>44340</v>
      </c>
      <c r="O1351" s="197">
        <v>44378</v>
      </c>
      <c r="P1351" s="197">
        <v>44926</v>
      </c>
      <c r="Q1351" s="65">
        <v>82480</v>
      </c>
      <c r="R1351" s="68">
        <v>0.65</v>
      </c>
      <c r="S1351" s="65" t="s">
        <v>228</v>
      </c>
      <c r="T1351" s="65">
        <v>53612</v>
      </c>
    </row>
    <row r="1352" spans="2:20" s="11" customFormat="1" ht="42.75" customHeight="1" thickBot="1" x14ac:dyDescent="0.25">
      <c r="B1352" s="381"/>
      <c r="C1352" s="382"/>
      <c r="D1352" s="368"/>
      <c r="E1352" s="371" t="s">
        <v>4452</v>
      </c>
      <c r="F1352" s="372"/>
      <c r="G1352" s="372"/>
      <c r="H1352" s="372"/>
      <c r="I1352" s="372"/>
      <c r="J1352" s="373"/>
      <c r="K1352" s="319">
        <f>COUNTA(K1346:K1351)</f>
        <v>6</v>
      </c>
      <c r="L1352" s="428"/>
      <c r="M1352" s="372"/>
      <c r="N1352" s="372"/>
      <c r="O1352" s="372"/>
      <c r="P1352" s="372"/>
      <c r="Q1352" s="325">
        <f>SUM(Q1346:Q1351)</f>
        <v>1584653.58</v>
      </c>
      <c r="R1352" s="404"/>
      <c r="S1352" s="405"/>
      <c r="T1352" s="334">
        <f>SUM(T1346:T1351)</f>
        <v>1030024.8300000001</v>
      </c>
    </row>
    <row r="1353" spans="2:20" s="11" customFormat="1" ht="247.5" customHeight="1" x14ac:dyDescent="0.2">
      <c r="B1353" s="381"/>
      <c r="C1353" s="382"/>
      <c r="D1353" s="368"/>
      <c r="E1353" s="337" t="s">
        <v>1105</v>
      </c>
      <c r="F1353" s="337" t="s">
        <v>1220</v>
      </c>
      <c r="G1353" s="138" t="s">
        <v>1948</v>
      </c>
      <c r="H1353" s="52" t="s">
        <v>1278</v>
      </c>
      <c r="I1353" s="337" t="s">
        <v>1279</v>
      </c>
      <c r="J1353" s="342" t="s">
        <v>1219</v>
      </c>
      <c r="K1353" s="342" t="s">
        <v>1104</v>
      </c>
      <c r="L1353" s="52" t="s">
        <v>1280</v>
      </c>
      <c r="M1353" s="127" t="s">
        <v>30</v>
      </c>
      <c r="N1353" s="202">
        <v>43033</v>
      </c>
      <c r="O1353" s="202">
        <v>43045</v>
      </c>
      <c r="P1353" s="202">
        <v>43465</v>
      </c>
      <c r="Q1353" s="84">
        <v>20422.5</v>
      </c>
      <c r="R1353" s="53">
        <v>0.6</v>
      </c>
      <c r="S1353" s="51" t="s">
        <v>228</v>
      </c>
      <c r="T1353" s="51">
        <v>12253.49</v>
      </c>
    </row>
    <row r="1354" spans="2:20" s="11" customFormat="1" ht="247.5" customHeight="1" x14ac:dyDescent="0.2">
      <c r="B1354" s="381"/>
      <c r="C1354" s="382"/>
      <c r="D1354" s="368"/>
      <c r="E1354" s="444" t="s">
        <v>1243</v>
      </c>
      <c r="F1354" s="344" t="s">
        <v>1281</v>
      </c>
      <c r="G1354" s="35" t="s">
        <v>2072</v>
      </c>
      <c r="H1354" s="72" t="s">
        <v>1283</v>
      </c>
      <c r="I1354" s="344" t="s">
        <v>1285</v>
      </c>
      <c r="J1354" s="321" t="s">
        <v>1219</v>
      </c>
      <c r="K1354" s="321" t="s">
        <v>1104</v>
      </c>
      <c r="L1354" s="72" t="s">
        <v>1287</v>
      </c>
      <c r="M1354" s="344" t="s">
        <v>22</v>
      </c>
      <c r="N1354" s="203">
        <v>43041</v>
      </c>
      <c r="O1354" s="203">
        <v>43089</v>
      </c>
      <c r="P1354" s="203">
        <v>43635</v>
      </c>
      <c r="Q1354" s="80">
        <v>94937.79</v>
      </c>
      <c r="R1354" s="34">
        <v>0.3</v>
      </c>
      <c r="S1354" s="31" t="s">
        <v>228</v>
      </c>
      <c r="T1354" s="31">
        <v>28481.34</v>
      </c>
    </row>
    <row r="1355" spans="2:20" s="11" customFormat="1" ht="247.5" customHeight="1" x14ac:dyDescent="0.2">
      <c r="B1355" s="381"/>
      <c r="C1355" s="382"/>
      <c r="D1355" s="368"/>
      <c r="E1355" s="356"/>
      <c r="F1355" s="344" t="s">
        <v>1282</v>
      </c>
      <c r="G1355" s="35" t="s">
        <v>1949</v>
      </c>
      <c r="H1355" s="72" t="s">
        <v>1284</v>
      </c>
      <c r="I1355" s="344" t="s">
        <v>1286</v>
      </c>
      <c r="J1355" s="321" t="s">
        <v>1219</v>
      </c>
      <c r="K1355" s="321" t="s">
        <v>1104</v>
      </c>
      <c r="L1355" s="72" t="s">
        <v>1288</v>
      </c>
      <c r="M1355" s="344" t="s">
        <v>7</v>
      </c>
      <c r="N1355" s="203">
        <v>43041</v>
      </c>
      <c r="O1355" s="203">
        <v>42926</v>
      </c>
      <c r="P1355" s="203">
        <v>43251</v>
      </c>
      <c r="Q1355" s="80">
        <v>97825</v>
      </c>
      <c r="R1355" s="34">
        <v>0.5</v>
      </c>
      <c r="S1355" s="31" t="s">
        <v>228</v>
      </c>
      <c r="T1355" s="31">
        <v>48912.5</v>
      </c>
    </row>
    <row r="1356" spans="2:20" s="11" customFormat="1" ht="135.75" customHeight="1" x14ac:dyDescent="0.2">
      <c r="B1356" s="381"/>
      <c r="C1356" s="382"/>
      <c r="D1356" s="368"/>
      <c r="E1356" s="356"/>
      <c r="F1356" s="344" t="s">
        <v>1220</v>
      </c>
      <c r="G1356" s="35" t="s">
        <v>1950</v>
      </c>
      <c r="H1356" s="72" t="s">
        <v>1227</v>
      </c>
      <c r="I1356" s="344" t="s">
        <v>1231</v>
      </c>
      <c r="J1356" s="321" t="s">
        <v>1219</v>
      </c>
      <c r="K1356" s="321" t="s">
        <v>1104</v>
      </c>
      <c r="L1356" s="72" t="s">
        <v>1227</v>
      </c>
      <c r="M1356" s="344" t="s">
        <v>822</v>
      </c>
      <c r="N1356" s="203">
        <v>43033</v>
      </c>
      <c r="O1356" s="203">
        <v>42858</v>
      </c>
      <c r="P1356" s="203">
        <v>43449</v>
      </c>
      <c r="Q1356" s="80">
        <v>99952</v>
      </c>
      <c r="R1356" s="34">
        <v>0.6</v>
      </c>
      <c r="S1356" s="31" t="s">
        <v>228</v>
      </c>
      <c r="T1356" s="31">
        <v>59971.199999999997</v>
      </c>
    </row>
    <row r="1357" spans="2:20" s="11" customFormat="1" ht="110.25" customHeight="1" x14ac:dyDescent="0.2">
      <c r="B1357" s="381"/>
      <c r="C1357" s="382"/>
      <c r="D1357" s="368"/>
      <c r="E1357" s="356"/>
      <c r="F1357" s="344" t="s">
        <v>1220</v>
      </c>
      <c r="G1357" s="35" t="s">
        <v>1951</v>
      </c>
      <c r="H1357" s="72" t="s">
        <v>1228</v>
      </c>
      <c r="I1357" s="344" t="s">
        <v>1232</v>
      </c>
      <c r="J1357" s="321" t="s">
        <v>1219</v>
      </c>
      <c r="K1357" s="321" t="s">
        <v>1104</v>
      </c>
      <c r="L1357" s="72" t="s">
        <v>1228</v>
      </c>
      <c r="M1357" s="344" t="s">
        <v>822</v>
      </c>
      <c r="N1357" s="203">
        <v>43033</v>
      </c>
      <c r="O1357" s="203">
        <v>42902</v>
      </c>
      <c r="P1357" s="203">
        <v>43631</v>
      </c>
      <c r="Q1357" s="80">
        <v>91010.69</v>
      </c>
      <c r="R1357" s="34">
        <v>0.6</v>
      </c>
      <c r="S1357" s="31" t="s">
        <v>228</v>
      </c>
      <c r="T1357" s="31">
        <v>54606.41</v>
      </c>
    </row>
    <row r="1358" spans="2:20" s="11" customFormat="1" ht="231.75" customHeight="1" x14ac:dyDescent="0.2">
      <c r="B1358" s="381"/>
      <c r="C1358" s="382"/>
      <c r="D1358" s="368"/>
      <c r="E1358" s="356"/>
      <c r="F1358" s="344" t="s">
        <v>1281</v>
      </c>
      <c r="G1358" s="35" t="s">
        <v>1952</v>
      </c>
      <c r="H1358" s="72" t="s">
        <v>1289</v>
      </c>
      <c r="I1358" s="344" t="s">
        <v>1290</v>
      </c>
      <c r="J1358" s="321" t="s">
        <v>1219</v>
      </c>
      <c r="K1358" s="321" t="s">
        <v>1104</v>
      </c>
      <c r="L1358" s="72" t="s">
        <v>3977</v>
      </c>
      <c r="M1358" s="344" t="s">
        <v>22</v>
      </c>
      <c r="N1358" s="203">
        <v>43041</v>
      </c>
      <c r="O1358" s="203">
        <v>42902</v>
      </c>
      <c r="P1358" s="203">
        <v>43601</v>
      </c>
      <c r="Q1358" s="80">
        <v>81326.399999999994</v>
      </c>
      <c r="R1358" s="34">
        <v>0.5</v>
      </c>
      <c r="S1358" s="31" t="s">
        <v>228</v>
      </c>
      <c r="T1358" s="31">
        <v>40663.199999999997</v>
      </c>
    </row>
    <row r="1359" spans="2:20" s="11" customFormat="1" ht="55.5" customHeight="1" x14ac:dyDescent="0.2">
      <c r="B1359" s="381"/>
      <c r="C1359" s="382"/>
      <c r="D1359" s="368"/>
      <c r="E1359" s="356"/>
      <c r="F1359" s="344" t="s">
        <v>1220</v>
      </c>
      <c r="G1359" s="35" t="s">
        <v>1953</v>
      </c>
      <c r="H1359" s="72" t="s">
        <v>1229</v>
      </c>
      <c r="I1359" s="344" t="s">
        <v>1233</v>
      </c>
      <c r="J1359" s="321" t="s">
        <v>1219</v>
      </c>
      <c r="K1359" s="321" t="s">
        <v>1104</v>
      </c>
      <c r="L1359" s="72" t="s">
        <v>3978</v>
      </c>
      <c r="M1359" s="344" t="s">
        <v>30</v>
      </c>
      <c r="N1359" s="203">
        <v>43033</v>
      </c>
      <c r="O1359" s="203">
        <v>42917</v>
      </c>
      <c r="P1359" s="203">
        <v>43646</v>
      </c>
      <c r="Q1359" s="80">
        <v>97959.06</v>
      </c>
      <c r="R1359" s="34">
        <v>0.6</v>
      </c>
      <c r="S1359" s="31" t="s">
        <v>228</v>
      </c>
      <c r="T1359" s="31">
        <v>58775.44</v>
      </c>
    </row>
    <row r="1360" spans="2:20" s="11" customFormat="1" ht="138.75" customHeight="1" x14ac:dyDescent="0.2">
      <c r="B1360" s="381"/>
      <c r="C1360" s="382"/>
      <c r="D1360" s="368"/>
      <c r="E1360" s="429"/>
      <c r="F1360" s="343" t="s">
        <v>1220</v>
      </c>
      <c r="G1360" s="55" t="s">
        <v>2073</v>
      </c>
      <c r="H1360" s="47" t="s">
        <v>1230</v>
      </c>
      <c r="I1360" s="343" t="s">
        <v>1234</v>
      </c>
      <c r="J1360" s="126" t="s">
        <v>1219</v>
      </c>
      <c r="K1360" s="126" t="s">
        <v>1104</v>
      </c>
      <c r="L1360" s="47" t="s">
        <v>1230</v>
      </c>
      <c r="M1360" s="344" t="s">
        <v>30</v>
      </c>
      <c r="N1360" s="203">
        <v>43033</v>
      </c>
      <c r="O1360" s="203">
        <v>42917</v>
      </c>
      <c r="P1360" s="203">
        <v>43465</v>
      </c>
      <c r="Q1360" s="82">
        <v>39141.93</v>
      </c>
      <c r="R1360" s="48">
        <v>0.5</v>
      </c>
      <c r="S1360" s="46" t="s">
        <v>228</v>
      </c>
      <c r="T1360" s="46">
        <v>19570.97</v>
      </c>
    </row>
    <row r="1361" spans="2:20" s="11" customFormat="1" ht="217.5" customHeight="1" x14ac:dyDescent="0.2">
      <c r="B1361" s="381"/>
      <c r="C1361" s="382"/>
      <c r="D1361" s="368"/>
      <c r="E1361" s="444" t="s">
        <v>1105</v>
      </c>
      <c r="F1361" s="344" t="s">
        <v>1772</v>
      </c>
      <c r="G1361" s="35" t="s">
        <v>1110</v>
      </c>
      <c r="H1361" s="72" t="s">
        <v>1112</v>
      </c>
      <c r="I1361" s="344" t="s">
        <v>1106</v>
      </c>
      <c r="J1361" s="321" t="s">
        <v>1219</v>
      </c>
      <c r="K1361" s="321" t="s">
        <v>1104</v>
      </c>
      <c r="L1361" s="72" t="s">
        <v>1117</v>
      </c>
      <c r="M1361" s="344" t="s">
        <v>10</v>
      </c>
      <c r="N1361" s="203">
        <v>42929</v>
      </c>
      <c r="O1361" s="203">
        <v>42412</v>
      </c>
      <c r="P1361" s="203">
        <v>44196</v>
      </c>
      <c r="Q1361" s="31">
        <v>123437.5</v>
      </c>
      <c r="R1361" s="34">
        <v>0.8</v>
      </c>
      <c r="S1361" s="31" t="s">
        <v>228</v>
      </c>
      <c r="T1361" s="31">
        <v>98750</v>
      </c>
    </row>
    <row r="1362" spans="2:20" s="11" customFormat="1" ht="176.25" customHeight="1" x14ac:dyDescent="0.2">
      <c r="B1362" s="381"/>
      <c r="C1362" s="382"/>
      <c r="D1362" s="368"/>
      <c r="E1362" s="356"/>
      <c r="F1362" s="344" t="s">
        <v>1772</v>
      </c>
      <c r="G1362" s="35" t="s">
        <v>1111</v>
      </c>
      <c r="H1362" s="72" t="s">
        <v>1113</v>
      </c>
      <c r="I1362" s="344" t="s">
        <v>1107</v>
      </c>
      <c r="J1362" s="321" t="s">
        <v>1219</v>
      </c>
      <c r="K1362" s="321" t="s">
        <v>1104</v>
      </c>
      <c r="L1362" s="72" t="s">
        <v>1118</v>
      </c>
      <c r="M1362" s="344" t="s">
        <v>13</v>
      </c>
      <c r="N1362" s="203">
        <v>42934</v>
      </c>
      <c r="O1362" s="203">
        <v>42736</v>
      </c>
      <c r="P1362" s="203">
        <v>44561</v>
      </c>
      <c r="Q1362" s="31">
        <v>126562.5</v>
      </c>
      <c r="R1362" s="34">
        <v>0.8</v>
      </c>
      <c r="S1362" s="31" t="s">
        <v>228</v>
      </c>
      <c r="T1362" s="31">
        <v>101250</v>
      </c>
    </row>
    <row r="1363" spans="2:20" s="11" customFormat="1" ht="227.25" customHeight="1" x14ac:dyDescent="0.2">
      <c r="B1363" s="381"/>
      <c r="C1363" s="382"/>
      <c r="D1363" s="368"/>
      <c r="E1363" s="356"/>
      <c r="F1363" s="344" t="s">
        <v>1772</v>
      </c>
      <c r="G1363" s="35" t="s">
        <v>2064</v>
      </c>
      <c r="H1363" s="72" t="s">
        <v>1114</v>
      </c>
      <c r="I1363" s="344" t="s">
        <v>1108</v>
      </c>
      <c r="J1363" s="321" t="s">
        <v>1219</v>
      </c>
      <c r="K1363" s="321" t="s">
        <v>1104</v>
      </c>
      <c r="L1363" s="72" t="s">
        <v>1119</v>
      </c>
      <c r="M1363" s="344" t="s">
        <v>19</v>
      </c>
      <c r="N1363" s="203">
        <v>42933</v>
      </c>
      <c r="O1363" s="203">
        <v>42248</v>
      </c>
      <c r="P1363" s="203">
        <v>44926</v>
      </c>
      <c r="Q1363" s="31">
        <v>126562.5</v>
      </c>
      <c r="R1363" s="34">
        <v>0.8</v>
      </c>
      <c r="S1363" s="31" t="s">
        <v>228</v>
      </c>
      <c r="T1363" s="31">
        <v>101250</v>
      </c>
    </row>
    <row r="1364" spans="2:20" s="11" customFormat="1" ht="227.25" customHeight="1" x14ac:dyDescent="0.2">
      <c r="B1364" s="381"/>
      <c r="C1364" s="382"/>
      <c r="D1364" s="368"/>
      <c r="E1364" s="356"/>
      <c r="F1364" s="344" t="s">
        <v>1772</v>
      </c>
      <c r="G1364" s="35" t="s">
        <v>2064</v>
      </c>
      <c r="H1364" s="72" t="s">
        <v>1115</v>
      </c>
      <c r="I1364" s="344" t="s">
        <v>1109</v>
      </c>
      <c r="J1364" s="321" t="s">
        <v>1219</v>
      </c>
      <c r="K1364" s="321" t="s">
        <v>1104</v>
      </c>
      <c r="L1364" s="72" t="s">
        <v>1120</v>
      </c>
      <c r="M1364" s="344" t="s">
        <v>7</v>
      </c>
      <c r="N1364" s="203">
        <v>42933</v>
      </c>
      <c r="O1364" s="203">
        <v>42248</v>
      </c>
      <c r="P1364" s="203">
        <v>44926</v>
      </c>
      <c r="Q1364" s="31">
        <v>117187.5</v>
      </c>
      <c r="R1364" s="34">
        <v>0.8</v>
      </c>
      <c r="S1364" s="31" t="s">
        <v>228</v>
      </c>
      <c r="T1364" s="31">
        <v>93750</v>
      </c>
    </row>
    <row r="1365" spans="2:20" s="11" customFormat="1" ht="227.25" customHeight="1" x14ac:dyDescent="0.2">
      <c r="B1365" s="381"/>
      <c r="C1365" s="382"/>
      <c r="D1365" s="368"/>
      <c r="E1365" s="356"/>
      <c r="F1365" s="344" t="s">
        <v>1507</v>
      </c>
      <c r="G1365" s="35" t="s">
        <v>2079</v>
      </c>
      <c r="H1365" s="72" t="s">
        <v>2472</v>
      </c>
      <c r="I1365" s="344" t="s">
        <v>1519</v>
      </c>
      <c r="J1365" s="321" t="s">
        <v>1219</v>
      </c>
      <c r="K1365" s="321" t="s">
        <v>1104</v>
      </c>
      <c r="L1365" s="72" t="s">
        <v>1509</v>
      </c>
      <c r="M1365" s="344" t="s">
        <v>97</v>
      </c>
      <c r="N1365" s="203">
        <v>43159</v>
      </c>
      <c r="O1365" s="203">
        <v>42992</v>
      </c>
      <c r="P1365" s="203">
        <v>43465</v>
      </c>
      <c r="Q1365" s="31">
        <v>76486.87</v>
      </c>
      <c r="R1365" s="34">
        <v>0.6</v>
      </c>
      <c r="S1365" s="31" t="s">
        <v>228</v>
      </c>
      <c r="T1365" s="31">
        <v>45892.12</v>
      </c>
    </row>
    <row r="1366" spans="2:20" s="11" customFormat="1" ht="227.25" customHeight="1" x14ac:dyDescent="0.2">
      <c r="B1366" s="381"/>
      <c r="C1366" s="382"/>
      <c r="D1366" s="368"/>
      <c r="E1366" s="356"/>
      <c r="F1366" s="344" t="s">
        <v>1512</v>
      </c>
      <c r="G1366" s="35" t="s">
        <v>1955</v>
      </c>
      <c r="H1366" s="72" t="s">
        <v>1520</v>
      </c>
      <c r="I1366" s="344" t="s">
        <v>1521</v>
      </c>
      <c r="J1366" s="321" t="s">
        <v>1219</v>
      </c>
      <c r="K1366" s="321" t="s">
        <v>1104</v>
      </c>
      <c r="L1366" s="72" t="s">
        <v>1514</v>
      </c>
      <c r="M1366" s="344" t="s">
        <v>19</v>
      </c>
      <c r="N1366" s="203">
        <v>43159</v>
      </c>
      <c r="O1366" s="203">
        <v>42991</v>
      </c>
      <c r="P1366" s="203">
        <v>43721</v>
      </c>
      <c r="Q1366" s="31">
        <v>53351.74</v>
      </c>
      <c r="R1366" s="34">
        <v>0.3</v>
      </c>
      <c r="S1366" s="31" t="s">
        <v>228</v>
      </c>
      <c r="T1366" s="31">
        <v>16005.52</v>
      </c>
    </row>
    <row r="1367" spans="2:20" s="11" customFormat="1" ht="227.25" customHeight="1" x14ac:dyDescent="0.2">
      <c r="B1367" s="381"/>
      <c r="C1367" s="382"/>
      <c r="D1367" s="368"/>
      <c r="E1367" s="356"/>
      <c r="F1367" s="344" t="s">
        <v>1281</v>
      </c>
      <c r="G1367" s="35" t="s">
        <v>1956</v>
      </c>
      <c r="H1367" s="72" t="s">
        <v>1811</v>
      </c>
      <c r="I1367" s="344" t="s">
        <v>1812</v>
      </c>
      <c r="J1367" s="321" t="s">
        <v>1219</v>
      </c>
      <c r="K1367" s="321" t="s">
        <v>1104</v>
      </c>
      <c r="L1367" s="72" t="s">
        <v>1813</v>
      </c>
      <c r="M1367" s="344" t="s">
        <v>16</v>
      </c>
      <c r="N1367" s="203">
        <v>43384</v>
      </c>
      <c r="O1367" s="203">
        <v>43039</v>
      </c>
      <c r="P1367" s="203">
        <v>43769</v>
      </c>
      <c r="Q1367" s="31">
        <v>66511.14</v>
      </c>
      <c r="R1367" s="34">
        <v>0.3</v>
      </c>
      <c r="S1367" s="31" t="s">
        <v>228</v>
      </c>
      <c r="T1367" s="31">
        <v>19953.34</v>
      </c>
    </row>
    <row r="1368" spans="2:20" s="11" customFormat="1" ht="177.75" customHeight="1" x14ac:dyDescent="0.2">
      <c r="B1368" s="381"/>
      <c r="C1368" s="382"/>
      <c r="D1368" s="368"/>
      <c r="E1368" s="356"/>
      <c r="F1368" s="344" t="s">
        <v>1220</v>
      </c>
      <c r="G1368" s="35" t="s">
        <v>1957</v>
      </c>
      <c r="H1368" s="72" t="s">
        <v>1522</v>
      </c>
      <c r="I1368" s="344" t="s">
        <v>1523</v>
      </c>
      <c r="J1368" s="321" t="s">
        <v>1219</v>
      </c>
      <c r="K1368" s="321" t="s">
        <v>1104</v>
      </c>
      <c r="L1368" s="72" t="s">
        <v>1516</v>
      </c>
      <c r="M1368" s="344" t="s">
        <v>822</v>
      </c>
      <c r="N1368" s="203">
        <v>43187</v>
      </c>
      <c r="O1368" s="203">
        <v>43146</v>
      </c>
      <c r="P1368" s="203">
        <v>43723</v>
      </c>
      <c r="Q1368" s="31">
        <v>80582.53</v>
      </c>
      <c r="R1368" s="34">
        <v>0.6</v>
      </c>
      <c r="S1368" s="31" t="s">
        <v>228</v>
      </c>
      <c r="T1368" s="31">
        <v>48349.52</v>
      </c>
    </row>
    <row r="1369" spans="2:20" s="11" customFormat="1" ht="227.25" customHeight="1" x14ac:dyDescent="0.2">
      <c r="B1369" s="381"/>
      <c r="C1369" s="382"/>
      <c r="D1369" s="368"/>
      <c r="E1369" s="356"/>
      <c r="F1369" s="344" t="s">
        <v>1405</v>
      </c>
      <c r="G1369" s="35" t="s">
        <v>2074</v>
      </c>
      <c r="H1369" s="72" t="s">
        <v>1411</v>
      </c>
      <c r="I1369" s="344" t="s">
        <v>1412</v>
      </c>
      <c r="J1369" s="321" t="s">
        <v>1219</v>
      </c>
      <c r="K1369" s="321" t="s">
        <v>1104</v>
      </c>
      <c r="L1369" s="72" t="s">
        <v>1408</v>
      </c>
      <c r="M1369" s="344" t="s">
        <v>2321</v>
      </c>
      <c r="N1369" s="203">
        <v>43133</v>
      </c>
      <c r="O1369" s="203">
        <v>43009</v>
      </c>
      <c r="P1369" s="203">
        <v>43738</v>
      </c>
      <c r="Q1369" s="31">
        <v>61290.94</v>
      </c>
      <c r="R1369" s="34">
        <v>0.4</v>
      </c>
      <c r="S1369" s="31" t="s">
        <v>228</v>
      </c>
      <c r="T1369" s="31">
        <v>24516.37</v>
      </c>
    </row>
    <row r="1370" spans="2:20" s="11" customFormat="1" ht="227.25" customHeight="1" x14ac:dyDescent="0.2">
      <c r="B1370" s="381"/>
      <c r="C1370" s="382"/>
      <c r="D1370" s="368"/>
      <c r="E1370" s="356"/>
      <c r="F1370" s="344" t="s">
        <v>1281</v>
      </c>
      <c r="G1370" s="35" t="s">
        <v>1958</v>
      </c>
      <c r="H1370" s="72" t="s">
        <v>1413</v>
      </c>
      <c r="I1370" s="344" t="s">
        <v>1414</v>
      </c>
      <c r="J1370" s="321" t="s">
        <v>1219</v>
      </c>
      <c r="K1370" s="321" t="s">
        <v>1104</v>
      </c>
      <c r="L1370" s="72" t="s">
        <v>1409</v>
      </c>
      <c r="M1370" s="344" t="s">
        <v>7</v>
      </c>
      <c r="N1370" s="203">
        <v>43133</v>
      </c>
      <c r="O1370" s="203">
        <v>43262</v>
      </c>
      <c r="P1370" s="203">
        <v>43809</v>
      </c>
      <c r="Q1370" s="31">
        <v>98911.5</v>
      </c>
      <c r="R1370" s="34">
        <v>0.6</v>
      </c>
      <c r="S1370" s="31" t="s">
        <v>228</v>
      </c>
      <c r="T1370" s="31">
        <v>59346.9</v>
      </c>
    </row>
    <row r="1371" spans="2:20" s="11" customFormat="1" ht="227.25" customHeight="1" x14ac:dyDescent="0.2">
      <c r="B1371" s="381"/>
      <c r="C1371" s="382"/>
      <c r="D1371" s="368"/>
      <c r="E1371" s="356"/>
      <c r="F1371" s="344" t="s">
        <v>1281</v>
      </c>
      <c r="G1371" s="35" t="s">
        <v>1970</v>
      </c>
      <c r="H1371" s="72" t="s">
        <v>1415</v>
      </c>
      <c r="I1371" s="344" t="s">
        <v>1416</v>
      </c>
      <c r="J1371" s="321" t="s">
        <v>1219</v>
      </c>
      <c r="K1371" s="321" t="s">
        <v>1104</v>
      </c>
      <c r="L1371" s="72" t="s">
        <v>3318</v>
      </c>
      <c r="M1371" s="344" t="s">
        <v>10</v>
      </c>
      <c r="N1371" s="203">
        <v>43133</v>
      </c>
      <c r="O1371" s="203">
        <v>43105</v>
      </c>
      <c r="P1371" s="203">
        <v>43646</v>
      </c>
      <c r="Q1371" s="31">
        <v>65645.22</v>
      </c>
      <c r="R1371" s="34">
        <v>0.6</v>
      </c>
      <c r="S1371" s="31" t="s">
        <v>228</v>
      </c>
      <c r="T1371" s="31">
        <v>39387.129999999997</v>
      </c>
    </row>
    <row r="1372" spans="2:20" s="11" customFormat="1" ht="227.25" customHeight="1" x14ac:dyDescent="0.2">
      <c r="B1372" s="381"/>
      <c r="C1372" s="382"/>
      <c r="D1372" s="368"/>
      <c r="E1372" s="356"/>
      <c r="F1372" s="344" t="s">
        <v>1220</v>
      </c>
      <c r="G1372" s="35" t="s">
        <v>2075</v>
      </c>
      <c r="H1372" s="72" t="s">
        <v>1417</v>
      </c>
      <c r="I1372" s="344" t="s">
        <v>1418</v>
      </c>
      <c r="J1372" s="321" t="s">
        <v>1219</v>
      </c>
      <c r="K1372" s="321" t="s">
        <v>1104</v>
      </c>
      <c r="L1372" s="72" t="s">
        <v>1410</v>
      </c>
      <c r="M1372" s="344" t="s">
        <v>30</v>
      </c>
      <c r="N1372" s="203">
        <v>43133</v>
      </c>
      <c r="O1372" s="203">
        <v>43460</v>
      </c>
      <c r="P1372" s="203">
        <v>44165</v>
      </c>
      <c r="Q1372" s="31">
        <v>99932.62</v>
      </c>
      <c r="R1372" s="34">
        <v>0.6</v>
      </c>
      <c r="S1372" s="31" t="s">
        <v>228</v>
      </c>
      <c r="T1372" s="31">
        <v>59959.58</v>
      </c>
    </row>
    <row r="1373" spans="2:20" s="11" customFormat="1" ht="171.75" customHeight="1" x14ac:dyDescent="0.2">
      <c r="B1373" s="381"/>
      <c r="C1373" s="382"/>
      <c r="D1373" s="368"/>
      <c r="E1373" s="356"/>
      <c r="F1373" s="344" t="s">
        <v>1507</v>
      </c>
      <c r="G1373" s="35" t="s">
        <v>1960</v>
      </c>
      <c r="H1373" s="72" t="s">
        <v>1517</v>
      </c>
      <c r="I1373" s="344" t="s">
        <v>1518</v>
      </c>
      <c r="J1373" s="321" t="s">
        <v>1219</v>
      </c>
      <c r="K1373" s="321" t="s">
        <v>1104</v>
      </c>
      <c r="L1373" s="72" t="s">
        <v>1511</v>
      </c>
      <c r="M1373" s="344" t="s">
        <v>179</v>
      </c>
      <c r="N1373" s="203">
        <v>43159</v>
      </c>
      <c r="O1373" s="203">
        <v>43222</v>
      </c>
      <c r="P1373" s="203">
        <v>43952</v>
      </c>
      <c r="Q1373" s="31">
        <v>64968.67</v>
      </c>
      <c r="R1373" s="34">
        <v>0.6</v>
      </c>
      <c r="S1373" s="31" t="s">
        <v>228</v>
      </c>
      <c r="T1373" s="31">
        <v>38981.199999999997</v>
      </c>
    </row>
    <row r="1374" spans="2:20" s="11" customFormat="1" ht="227.25" customHeight="1" x14ac:dyDescent="0.2">
      <c r="B1374" s="381"/>
      <c r="C1374" s="382"/>
      <c r="D1374" s="368"/>
      <c r="E1374" s="356"/>
      <c r="F1374" s="344" t="s">
        <v>1507</v>
      </c>
      <c r="G1374" s="35" t="s">
        <v>1959</v>
      </c>
      <c r="H1374" s="72" t="s">
        <v>3319</v>
      </c>
      <c r="I1374" s="344" t="s">
        <v>1725</v>
      </c>
      <c r="J1374" s="321" t="s">
        <v>1219</v>
      </c>
      <c r="K1374" s="321" t="s">
        <v>1104</v>
      </c>
      <c r="L1374" s="72" t="s">
        <v>1715</v>
      </c>
      <c r="M1374" s="344" t="s">
        <v>97</v>
      </c>
      <c r="N1374" s="203">
        <v>43325</v>
      </c>
      <c r="O1374" s="203">
        <v>43374</v>
      </c>
      <c r="P1374" s="203">
        <v>44196</v>
      </c>
      <c r="Q1374" s="31">
        <v>77910.19</v>
      </c>
      <c r="R1374" s="34">
        <v>0.6</v>
      </c>
      <c r="S1374" s="31" t="s">
        <v>228</v>
      </c>
      <c r="T1374" s="31">
        <v>46746.11</v>
      </c>
    </row>
    <row r="1375" spans="2:20" s="11" customFormat="1" ht="227.25" customHeight="1" x14ac:dyDescent="0.2">
      <c r="B1375" s="381"/>
      <c r="C1375" s="382"/>
      <c r="D1375" s="368"/>
      <c r="E1375" s="356"/>
      <c r="F1375" s="344" t="s">
        <v>1220</v>
      </c>
      <c r="G1375" s="35" t="s">
        <v>1971</v>
      </c>
      <c r="H1375" s="72" t="s">
        <v>1419</v>
      </c>
      <c r="I1375" s="344" t="s">
        <v>1420</v>
      </c>
      <c r="J1375" s="321" t="s">
        <v>1219</v>
      </c>
      <c r="K1375" s="321" t="s">
        <v>1104</v>
      </c>
      <c r="L1375" s="72" t="s">
        <v>1423</v>
      </c>
      <c r="M1375" s="344" t="s">
        <v>30</v>
      </c>
      <c r="N1375" s="203">
        <v>43133</v>
      </c>
      <c r="O1375" s="203">
        <v>43010</v>
      </c>
      <c r="P1375" s="203">
        <v>43739</v>
      </c>
      <c r="Q1375" s="31">
        <v>88233.34</v>
      </c>
      <c r="R1375" s="34">
        <v>0.5</v>
      </c>
      <c r="S1375" s="31" t="s">
        <v>228</v>
      </c>
      <c r="T1375" s="31">
        <v>44116.67</v>
      </c>
    </row>
    <row r="1376" spans="2:20" s="11" customFormat="1" ht="227.25" customHeight="1" x14ac:dyDescent="0.2">
      <c r="B1376" s="381"/>
      <c r="C1376" s="382"/>
      <c r="D1376" s="368"/>
      <c r="E1376" s="356"/>
      <c r="F1376" s="344" t="s">
        <v>1281</v>
      </c>
      <c r="G1376" s="35" t="s">
        <v>1972</v>
      </c>
      <c r="H1376" s="72" t="s">
        <v>1421</v>
      </c>
      <c r="I1376" s="344" t="s">
        <v>1422</v>
      </c>
      <c r="J1376" s="321" t="s">
        <v>1219</v>
      </c>
      <c r="K1376" s="321" t="s">
        <v>1104</v>
      </c>
      <c r="L1376" s="72" t="s">
        <v>1424</v>
      </c>
      <c r="M1376" s="344" t="s">
        <v>1</v>
      </c>
      <c r="N1376" s="203">
        <v>43133</v>
      </c>
      <c r="O1376" s="203">
        <v>43101</v>
      </c>
      <c r="P1376" s="203">
        <v>43830</v>
      </c>
      <c r="Q1376" s="31">
        <v>99977.9</v>
      </c>
      <c r="R1376" s="34">
        <v>0.5</v>
      </c>
      <c r="S1376" s="31" t="s">
        <v>228</v>
      </c>
      <c r="T1376" s="31">
        <v>49988.95</v>
      </c>
    </row>
    <row r="1377" spans="2:20" s="11" customFormat="1" ht="198" customHeight="1" x14ac:dyDescent="0.2">
      <c r="B1377" s="381"/>
      <c r="C1377" s="382"/>
      <c r="D1377" s="368"/>
      <c r="E1377" s="356"/>
      <c r="F1377" s="344" t="s">
        <v>1507</v>
      </c>
      <c r="G1377" s="35" t="s">
        <v>2076</v>
      </c>
      <c r="H1377" s="72" t="s">
        <v>1726</v>
      </c>
      <c r="I1377" s="344" t="s">
        <v>1727</v>
      </c>
      <c r="J1377" s="321" t="s">
        <v>1219</v>
      </c>
      <c r="K1377" s="321" t="s">
        <v>1104</v>
      </c>
      <c r="L1377" s="72" t="s">
        <v>1717</v>
      </c>
      <c r="M1377" s="344" t="s">
        <v>7</v>
      </c>
      <c r="N1377" s="203">
        <v>43272</v>
      </c>
      <c r="O1377" s="203">
        <v>43010</v>
      </c>
      <c r="P1377" s="203">
        <v>43644</v>
      </c>
      <c r="Q1377" s="31">
        <v>29834.41</v>
      </c>
      <c r="R1377" s="34">
        <v>0.5</v>
      </c>
      <c r="S1377" s="31" t="s">
        <v>228</v>
      </c>
      <c r="T1377" s="31">
        <v>14917.2</v>
      </c>
    </row>
    <row r="1378" spans="2:20" s="11" customFormat="1" ht="181.5" customHeight="1" x14ac:dyDescent="0.2">
      <c r="B1378" s="381"/>
      <c r="C1378" s="382"/>
      <c r="D1378" s="368"/>
      <c r="E1378" s="356"/>
      <c r="F1378" s="344" t="s">
        <v>1220</v>
      </c>
      <c r="G1378" s="35" t="s">
        <v>1961</v>
      </c>
      <c r="H1378" s="72" t="s">
        <v>1814</v>
      </c>
      <c r="I1378" s="344" t="s">
        <v>1815</v>
      </c>
      <c r="J1378" s="321" t="s">
        <v>1219</v>
      </c>
      <c r="K1378" s="321" t="s">
        <v>1104</v>
      </c>
      <c r="L1378" s="72" t="s">
        <v>1810</v>
      </c>
      <c r="M1378" s="344" t="s">
        <v>55</v>
      </c>
      <c r="N1378" s="203">
        <v>43395</v>
      </c>
      <c r="O1378" s="203">
        <v>43146</v>
      </c>
      <c r="P1378" s="203">
        <v>43875</v>
      </c>
      <c r="Q1378" s="31">
        <v>60771.87</v>
      </c>
      <c r="R1378" s="34">
        <v>0.4</v>
      </c>
      <c r="S1378" s="31" t="s">
        <v>228</v>
      </c>
      <c r="T1378" s="31">
        <v>24308.75</v>
      </c>
    </row>
    <row r="1379" spans="2:20" s="11" customFormat="1" ht="170.25" customHeight="1" x14ac:dyDescent="0.2">
      <c r="B1379" s="381"/>
      <c r="C1379" s="382"/>
      <c r="D1379" s="368"/>
      <c r="E1379" s="356"/>
      <c r="F1379" s="344" t="s">
        <v>1507</v>
      </c>
      <c r="G1379" s="35" t="s">
        <v>1969</v>
      </c>
      <c r="H1379" s="72" t="s">
        <v>1728</v>
      </c>
      <c r="I1379" s="344" t="s">
        <v>1729</v>
      </c>
      <c r="J1379" s="321" t="s">
        <v>1219</v>
      </c>
      <c r="K1379" s="321" t="s">
        <v>1104</v>
      </c>
      <c r="L1379" s="72" t="s">
        <v>1724</v>
      </c>
      <c r="M1379" s="344" t="s">
        <v>97</v>
      </c>
      <c r="N1379" s="203">
        <v>43272</v>
      </c>
      <c r="O1379" s="203">
        <v>43324</v>
      </c>
      <c r="P1379" s="203">
        <v>44012</v>
      </c>
      <c r="Q1379" s="31">
        <v>69179.12</v>
      </c>
      <c r="R1379" s="34">
        <v>0.6</v>
      </c>
      <c r="S1379" s="31" t="s">
        <v>228</v>
      </c>
      <c r="T1379" s="31">
        <v>41507.47</v>
      </c>
    </row>
    <row r="1380" spans="2:20" s="11" customFormat="1" ht="227.25" customHeight="1" x14ac:dyDescent="0.2">
      <c r="B1380" s="381"/>
      <c r="C1380" s="382"/>
      <c r="D1380" s="368"/>
      <c r="E1380" s="356"/>
      <c r="F1380" s="344" t="s">
        <v>1508</v>
      </c>
      <c r="G1380" s="35" t="s">
        <v>1985</v>
      </c>
      <c r="H1380" s="72" t="s">
        <v>1730</v>
      </c>
      <c r="I1380" s="344" t="s">
        <v>1731</v>
      </c>
      <c r="J1380" s="321" t="s">
        <v>1219</v>
      </c>
      <c r="K1380" s="321" t="s">
        <v>1104</v>
      </c>
      <c r="L1380" s="72" t="s">
        <v>1718</v>
      </c>
      <c r="M1380" s="344" t="s">
        <v>4</v>
      </c>
      <c r="N1380" s="203">
        <v>43272</v>
      </c>
      <c r="O1380" s="203">
        <v>43377</v>
      </c>
      <c r="P1380" s="203">
        <v>44107</v>
      </c>
      <c r="Q1380" s="31">
        <v>98668.22</v>
      </c>
      <c r="R1380" s="34">
        <v>0.6</v>
      </c>
      <c r="S1380" s="31" t="s">
        <v>228</v>
      </c>
      <c r="T1380" s="31">
        <v>59200.93</v>
      </c>
    </row>
    <row r="1381" spans="2:20" s="11" customFormat="1" ht="227.25" customHeight="1" x14ac:dyDescent="0.2">
      <c r="B1381" s="381"/>
      <c r="C1381" s="382"/>
      <c r="D1381" s="368"/>
      <c r="E1381" s="356"/>
      <c r="F1381" s="344" t="s">
        <v>1281</v>
      </c>
      <c r="G1381" s="35" t="s">
        <v>1962</v>
      </c>
      <c r="H1381" s="72" t="s">
        <v>2541</v>
      </c>
      <c r="I1381" s="344" t="s">
        <v>1624</v>
      </c>
      <c r="J1381" s="321" t="s">
        <v>1219</v>
      </c>
      <c r="K1381" s="321" t="s">
        <v>1104</v>
      </c>
      <c r="L1381" s="72" t="s">
        <v>3979</v>
      </c>
      <c r="M1381" s="344" t="s">
        <v>15</v>
      </c>
      <c r="N1381" s="203">
        <v>43259</v>
      </c>
      <c r="O1381" s="203">
        <v>43244</v>
      </c>
      <c r="P1381" s="203">
        <v>43792</v>
      </c>
      <c r="Q1381" s="31">
        <v>91554.51</v>
      </c>
      <c r="R1381" s="34">
        <v>0.5</v>
      </c>
      <c r="S1381" s="31" t="s">
        <v>228</v>
      </c>
      <c r="T1381" s="31">
        <v>45777.26</v>
      </c>
    </row>
    <row r="1382" spans="2:20" s="11" customFormat="1" ht="227.25" customHeight="1" x14ac:dyDescent="0.2">
      <c r="B1382" s="381"/>
      <c r="C1382" s="382"/>
      <c r="D1382" s="368"/>
      <c r="E1382" s="356"/>
      <c r="F1382" s="344" t="s">
        <v>1507</v>
      </c>
      <c r="G1382" s="35" t="s">
        <v>1973</v>
      </c>
      <c r="H1382" s="72" t="s">
        <v>2542</v>
      </c>
      <c r="I1382" s="344" t="s">
        <v>1732</v>
      </c>
      <c r="J1382" s="321" t="s">
        <v>1219</v>
      </c>
      <c r="K1382" s="321" t="s">
        <v>1104</v>
      </c>
      <c r="L1382" s="72" t="s">
        <v>1733</v>
      </c>
      <c r="M1382" s="344" t="s">
        <v>179</v>
      </c>
      <c r="N1382" s="203">
        <v>43272</v>
      </c>
      <c r="O1382" s="203">
        <v>43087</v>
      </c>
      <c r="P1382" s="203">
        <v>43655</v>
      </c>
      <c r="Q1382" s="31">
        <v>94236.5</v>
      </c>
      <c r="R1382" s="34">
        <v>0.6</v>
      </c>
      <c r="S1382" s="31" t="s">
        <v>228</v>
      </c>
      <c r="T1382" s="31">
        <v>56541.9</v>
      </c>
    </row>
    <row r="1383" spans="2:20" s="11" customFormat="1" ht="133.5" customHeight="1" x14ac:dyDescent="0.2">
      <c r="B1383" s="381"/>
      <c r="C1383" s="382"/>
      <c r="D1383" s="368"/>
      <c r="E1383" s="356"/>
      <c r="F1383" s="344" t="s">
        <v>1220</v>
      </c>
      <c r="G1383" s="35" t="s">
        <v>1963</v>
      </c>
      <c r="H1383" s="72" t="s">
        <v>1625</v>
      </c>
      <c r="I1383" s="344" t="s">
        <v>1626</v>
      </c>
      <c r="J1383" s="321" t="s">
        <v>1219</v>
      </c>
      <c r="K1383" s="321" t="s">
        <v>1104</v>
      </c>
      <c r="L1383" s="72" t="s">
        <v>1619</v>
      </c>
      <c r="M1383" s="344" t="s">
        <v>30</v>
      </c>
      <c r="N1383" s="203">
        <v>43248</v>
      </c>
      <c r="O1383" s="203">
        <v>43083</v>
      </c>
      <c r="P1383" s="203">
        <v>43812</v>
      </c>
      <c r="Q1383" s="31">
        <v>87144.52</v>
      </c>
      <c r="R1383" s="34">
        <v>0.6</v>
      </c>
      <c r="S1383" s="31" t="s">
        <v>228</v>
      </c>
      <c r="T1383" s="31">
        <v>52286.71</v>
      </c>
    </row>
    <row r="1384" spans="2:20" s="11" customFormat="1" ht="225.75" customHeight="1" x14ac:dyDescent="0.2">
      <c r="B1384" s="381"/>
      <c r="C1384" s="382"/>
      <c r="D1384" s="368"/>
      <c r="E1384" s="356"/>
      <c r="F1384" s="344" t="s">
        <v>1508</v>
      </c>
      <c r="G1384" s="35" t="s">
        <v>2077</v>
      </c>
      <c r="H1384" s="72" t="s">
        <v>1831</v>
      </c>
      <c r="I1384" s="344" t="s">
        <v>1832</v>
      </c>
      <c r="J1384" s="321" t="s">
        <v>1219</v>
      </c>
      <c r="K1384" s="321" t="s">
        <v>1104</v>
      </c>
      <c r="L1384" s="72" t="s">
        <v>1833</v>
      </c>
      <c r="M1384" s="344" t="s">
        <v>27</v>
      </c>
      <c r="N1384" s="203">
        <v>43424</v>
      </c>
      <c r="O1384" s="203">
        <v>43409</v>
      </c>
      <c r="P1384" s="203">
        <v>44139</v>
      </c>
      <c r="Q1384" s="31">
        <v>39159.879999999997</v>
      </c>
      <c r="R1384" s="34">
        <v>0.5</v>
      </c>
      <c r="S1384" s="31" t="s">
        <v>228</v>
      </c>
      <c r="T1384" s="31">
        <v>19579.939999999999</v>
      </c>
    </row>
    <row r="1385" spans="2:20" s="11" customFormat="1" ht="225.75" customHeight="1" x14ac:dyDescent="0.2">
      <c r="B1385" s="381"/>
      <c r="C1385" s="382"/>
      <c r="D1385" s="368"/>
      <c r="E1385" s="356"/>
      <c r="F1385" s="344" t="s">
        <v>1281</v>
      </c>
      <c r="G1385" s="35" t="s">
        <v>1964</v>
      </c>
      <c r="H1385" s="72" t="s">
        <v>3981</v>
      </c>
      <c r="I1385" s="344" t="s">
        <v>1627</v>
      </c>
      <c r="J1385" s="321" t="s">
        <v>1219</v>
      </c>
      <c r="K1385" s="321" t="s">
        <v>1104</v>
      </c>
      <c r="L1385" s="72" t="s">
        <v>3980</v>
      </c>
      <c r="M1385" s="344" t="s">
        <v>16</v>
      </c>
      <c r="N1385" s="203">
        <v>43258</v>
      </c>
      <c r="O1385" s="203">
        <v>43101</v>
      </c>
      <c r="P1385" s="203">
        <v>43646</v>
      </c>
      <c r="Q1385" s="31">
        <v>83523.33</v>
      </c>
      <c r="R1385" s="34">
        <v>0.5</v>
      </c>
      <c r="S1385" s="31" t="s">
        <v>228</v>
      </c>
      <c r="T1385" s="31">
        <v>41761.660000000003</v>
      </c>
    </row>
    <row r="1386" spans="2:20" s="11" customFormat="1" ht="225.75" customHeight="1" x14ac:dyDescent="0.2">
      <c r="B1386" s="381"/>
      <c r="C1386" s="382"/>
      <c r="D1386" s="368"/>
      <c r="E1386" s="356"/>
      <c r="F1386" s="344" t="s">
        <v>1617</v>
      </c>
      <c r="G1386" s="35" t="s">
        <v>1965</v>
      </c>
      <c r="H1386" s="72" t="s">
        <v>1628</v>
      </c>
      <c r="I1386" s="344" t="s">
        <v>1629</v>
      </c>
      <c r="J1386" s="321" t="s">
        <v>1219</v>
      </c>
      <c r="K1386" s="321" t="s">
        <v>1104</v>
      </c>
      <c r="L1386" s="72" t="s">
        <v>1621</v>
      </c>
      <c r="M1386" s="344" t="s">
        <v>10</v>
      </c>
      <c r="N1386" s="203">
        <v>43248</v>
      </c>
      <c r="O1386" s="203">
        <v>43095</v>
      </c>
      <c r="P1386" s="203">
        <v>43404</v>
      </c>
      <c r="Q1386" s="31">
        <v>14399.06</v>
      </c>
      <c r="R1386" s="34">
        <v>0.5</v>
      </c>
      <c r="S1386" s="31" t="s">
        <v>228</v>
      </c>
      <c r="T1386" s="31">
        <v>7199.53</v>
      </c>
    </row>
    <row r="1387" spans="2:20" s="11" customFormat="1" ht="225.75" customHeight="1" x14ac:dyDescent="0.2">
      <c r="B1387" s="381"/>
      <c r="C1387" s="382"/>
      <c r="D1387" s="368"/>
      <c r="E1387" s="356"/>
      <c r="F1387" s="344" t="s">
        <v>1220</v>
      </c>
      <c r="G1387" s="35" t="s">
        <v>1966</v>
      </c>
      <c r="H1387" s="72" t="s">
        <v>1630</v>
      </c>
      <c r="I1387" s="344" t="s">
        <v>1631</v>
      </c>
      <c r="J1387" s="321" t="s">
        <v>1219</v>
      </c>
      <c r="K1387" s="321" t="s">
        <v>1104</v>
      </c>
      <c r="L1387" s="72" t="s">
        <v>1623</v>
      </c>
      <c r="M1387" s="344" t="s">
        <v>30</v>
      </c>
      <c r="N1387" s="203">
        <v>43248</v>
      </c>
      <c r="O1387" s="203">
        <v>43087</v>
      </c>
      <c r="P1387" s="203">
        <v>43816</v>
      </c>
      <c r="Q1387" s="31">
        <v>46357.79</v>
      </c>
      <c r="R1387" s="34">
        <v>0.6</v>
      </c>
      <c r="S1387" s="31" t="s">
        <v>228</v>
      </c>
      <c r="T1387" s="31">
        <v>27814.67</v>
      </c>
    </row>
    <row r="1388" spans="2:20" s="11" customFormat="1" ht="225.75" customHeight="1" x14ac:dyDescent="0.2">
      <c r="B1388" s="381"/>
      <c r="C1388" s="382"/>
      <c r="D1388" s="368"/>
      <c r="E1388" s="356"/>
      <c r="F1388" s="344" t="s">
        <v>1507</v>
      </c>
      <c r="G1388" s="35" t="s">
        <v>1967</v>
      </c>
      <c r="H1388" s="72" t="s">
        <v>1734</v>
      </c>
      <c r="I1388" s="344" t="s">
        <v>1735</v>
      </c>
      <c r="J1388" s="321" t="s">
        <v>1219</v>
      </c>
      <c r="K1388" s="321" t="s">
        <v>1104</v>
      </c>
      <c r="L1388" s="72" t="s">
        <v>1722</v>
      </c>
      <c r="M1388" s="344" t="s">
        <v>4</v>
      </c>
      <c r="N1388" s="203">
        <v>43272</v>
      </c>
      <c r="O1388" s="203">
        <v>43073</v>
      </c>
      <c r="P1388" s="203">
        <v>43738</v>
      </c>
      <c r="Q1388" s="31">
        <v>3404.45</v>
      </c>
      <c r="R1388" s="34">
        <v>0.5</v>
      </c>
      <c r="S1388" s="31" t="s">
        <v>228</v>
      </c>
      <c r="T1388" s="31">
        <v>1702.23</v>
      </c>
    </row>
    <row r="1389" spans="2:20" s="11" customFormat="1" ht="225.75" customHeight="1" x14ac:dyDescent="0.2">
      <c r="B1389" s="381"/>
      <c r="C1389" s="382"/>
      <c r="D1389" s="368"/>
      <c r="E1389" s="356"/>
      <c r="F1389" s="344" t="s">
        <v>1507</v>
      </c>
      <c r="G1389" s="35" t="s">
        <v>1968</v>
      </c>
      <c r="H1389" s="72" t="s">
        <v>1736</v>
      </c>
      <c r="I1389" s="344" t="s">
        <v>1737</v>
      </c>
      <c r="J1389" s="321" t="s">
        <v>1219</v>
      </c>
      <c r="K1389" s="321" t="s">
        <v>1104</v>
      </c>
      <c r="L1389" s="72" t="s">
        <v>1723</v>
      </c>
      <c r="M1389" s="344" t="s">
        <v>19</v>
      </c>
      <c r="N1389" s="203">
        <v>43272</v>
      </c>
      <c r="O1389" s="203">
        <v>43160</v>
      </c>
      <c r="P1389" s="203">
        <v>43889</v>
      </c>
      <c r="Q1389" s="31">
        <v>99320</v>
      </c>
      <c r="R1389" s="34">
        <v>0.4</v>
      </c>
      <c r="S1389" s="31" t="s">
        <v>228</v>
      </c>
      <c r="T1389" s="31">
        <v>39728</v>
      </c>
    </row>
    <row r="1390" spans="2:20" s="11" customFormat="1" ht="225.75" customHeight="1" x14ac:dyDescent="0.2">
      <c r="B1390" s="381"/>
      <c r="C1390" s="382"/>
      <c r="D1390" s="368"/>
      <c r="E1390" s="356"/>
      <c r="F1390" s="344" t="s">
        <v>1220</v>
      </c>
      <c r="G1390" s="35" t="s">
        <v>2078</v>
      </c>
      <c r="H1390" s="72" t="s">
        <v>1632</v>
      </c>
      <c r="I1390" s="344" t="s">
        <v>1633</v>
      </c>
      <c r="J1390" s="321" t="s">
        <v>1219</v>
      </c>
      <c r="K1390" s="321" t="s">
        <v>1104</v>
      </c>
      <c r="L1390" s="72" t="s">
        <v>3982</v>
      </c>
      <c r="M1390" s="344" t="s">
        <v>10</v>
      </c>
      <c r="N1390" s="203">
        <v>43248</v>
      </c>
      <c r="O1390" s="203">
        <v>43430</v>
      </c>
      <c r="P1390" s="203">
        <v>44155</v>
      </c>
      <c r="Q1390" s="31">
        <v>98480.11</v>
      </c>
      <c r="R1390" s="34">
        <v>0.4</v>
      </c>
      <c r="S1390" s="31" t="s">
        <v>228</v>
      </c>
      <c r="T1390" s="31">
        <v>39392.04</v>
      </c>
    </row>
    <row r="1391" spans="2:20" s="11" customFormat="1" ht="225.75" customHeight="1" x14ac:dyDescent="0.2">
      <c r="B1391" s="381"/>
      <c r="C1391" s="382"/>
      <c r="D1391" s="368"/>
      <c r="E1391" s="356"/>
      <c r="F1391" s="344" t="s">
        <v>2230</v>
      </c>
      <c r="G1391" s="35" t="s">
        <v>2334</v>
      </c>
      <c r="H1391" s="72" t="s">
        <v>2233</v>
      </c>
      <c r="I1391" s="344" t="s">
        <v>2232</v>
      </c>
      <c r="J1391" s="321" t="s">
        <v>1219</v>
      </c>
      <c r="K1391" s="321" t="s">
        <v>1104</v>
      </c>
      <c r="L1391" s="72" t="s">
        <v>2231</v>
      </c>
      <c r="M1391" s="344" t="s">
        <v>13</v>
      </c>
      <c r="N1391" s="203">
        <v>43530</v>
      </c>
      <c r="O1391" s="203">
        <v>43525</v>
      </c>
      <c r="P1391" s="203">
        <v>43890</v>
      </c>
      <c r="Q1391" s="31">
        <v>95134.06</v>
      </c>
      <c r="R1391" s="34">
        <v>0.4</v>
      </c>
      <c r="S1391" s="31" t="s">
        <v>228</v>
      </c>
      <c r="T1391" s="31">
        <v>38053.620000000003</v>
      </c>
    </row>
    <row r="1392" spans="2:20" s="11" customFormat="1" ht="225.75" customHeight="1" x14ac:dyDescent="0.2">
      <c r="B1392" s="381"/>
      <c r="C1392" s="382"/>
      <c r="D1392" s="368"/>
      <c r="E1392" s="356"/>
      <c r="F1392" s="344" t="s">
        <v>2291</v>
      </c>
      <c r="G1392" s="35" t="s">
        <v>1050</v>
      </c>
      <c r="H1392" s="72" t="s">
        <v>2543</v>
      </c>
      <c r="I1392" s="344" t="s">
        <v>2298</v>
      </c>
      <c r="J1392" s="321" t="s">
        <v>1219</v>
      </c>
      <c r="K1392" s="321" t="s">
        <v>1104</v>
      </c>
      <c r="L1392" s="72" t="s">
        <v>2294</v>
      </c>
      <c r="M1392" s="344" t="s">
        <v>7</v>
      </c>
      <c r="N1392" s="203">
        <v>43563</v>
      </c>
      <c r="O1392" s="203">
        <v>43405</v>
      </c>
      <c r="P1392" s="203">
        <v>44135</v>
      </c>
      <c r="Q1392" s="31">
        <v>89491.09</v>
      </c>
      <c r="R1392" s="34">
        <v>0.5</v>
      </c>
      <c r="S1392" s="31" t="s">
        <v>228</v>
      </c>
      <c r="T1392" s="31">
        <v>44745.54</v>
      </c>
    </row>
    <row r="1393" spans="2:20" s="11" customFormat="1" ht="225.75" customHeight="1" x14ac:dyDescent="0.2">
      <c r="B1393" s="381"/>
      <c r="C1393" s="382"/>
      <c r="D1393" s="368"/>
      <c r="E1393" s="356"/>
      <c r="F1393" s="344" t="s">
        <v>2292</v>
      </c>
      <c r="G1393" s="35" t="s">
        <v>2335</v>
      </c>
      <c r="H1393" s="72" t="s">
        <v>2299</v>
      </c>
      <c r="I1393" s="344" t="s">
        <v>2300</v>
      </c>
      <c r="J1393" s="321" t="s">
        <v>1219</v>
      </c>
      <c r="K1393" s="321" t="s">
        <v>1104</v>
      </c>
      <c r="L1393" s="72" t="s">
        <v>2296</v>
      </c>
      <c r="M1393" s="344" t="s">
        <v>19</v>
      </c>
      <c r="N1393" s="203">
        <v>43564</v>
      </c>
      <c r="O1393" s="203">
        <v>43570</v>
      </c>
      <c r="P1393" s="203">
        <v>43830</v>
      </c>
      <c r="Q1393" s="31">
        <v>75743.3</v>
      </c>
      <c r="R1393" s="34">
        <v>0.5</v>
      </c>
      <c r="S1393" s="31" t="s">
        <v>228</v>
      </c>
      <c r="T1393" s="31">
        <v>37871.65</v>
      </c>
    </row>
    <row r="1394" spans="2:20" s="11" customFormat="1" ht="225.75" customHeight="1" x14ac:dyDescent="0.2">
      <c r="B1394" s="381"/>
      <c r="C1394" s="382"/>
      <c r="D1394" s="368"/>
      <c r="E1394" s="356"/>
      <c r="F1394" s="344" t="s">
        <v>2293</v>
      </c>
      <c r="G1394" s="35" t="s">
        <v>2366</v>
      </c>
      <c r="H1394" s="72" t="s">
        <v>2301</v>
      </c>
      <c r="I1394" s="344" t="s">
        <v>2302</v>
      </c>
      <c r="J1394" s="321" t="s">
        <v>1219</v>
      </c>
      <c r="K1394" s="321" t="s">
        <v>1104</v>
      </c>
      <c r="L1394" s="72" t="s">
        <v>3317</v>
      </c>
      <c r="M1394" s="344" t="s">
        <v>10</v>
      </c>
      <c r="N1394" s="203">
        <v>43556</v>
      </c>
      <c r="O1394" s="203">
        <v>43678</v>
      </c>
      <c r="P1394" s="203">
        <v>44347</v>
      </c>
      <c r="Q1394" s="31">
        <v>75516.990000000005</v>
      </c>
      <c r="R1394" s="34">
        <v>0.5</v>
      </c>
      <c r="S1394" s="31" t="s">
        <v>228</v>
      </c>
      <c r="T1394" s="31">
        <v>37758.5</v>
      </c>
    </row>
    <row r="1395" spans="2:20" s="11" customFormat="1" ht="225.75" customHeight="1" thickBot="1" x14ac:dyDescent="0.25">
      <c r="B1395" s="381"/>
      <c r="C1395" s="382"/>
      <c r="D1395" s="368"/>
      <c r="E1395" s="357"/>
      <c r="F1395" s="298" t="s">
        <v>2292</v>
      </c>
      <c r="G1395" s="139" t="s">
        <v>2336</v>
      </c>
      <c r="H1395" s="74" t="s">
        <v>3320</v>
      </c>
      <c r="I1395" s="298" t="s">
        <v>2303</v>
      </c>
      <c r="J1395" s="64" t="s">
        <v>1219</v>
      </c>
      <c r="K1395" s="64" t="s">
        <v>1104</v>
      </c>
      <c r="L1395" s="74" t="s">
        <v>2304</v>
      </c>
      <c r="M1395" s="298" t="s">
        <v>19</v>
      </c>
      <c r="N1395" s="197">
        <v>43559</v>
      </c>
      <c r="O1395" s="197">
        <v>43466</v>
      </c>
      <c r="P1395" s="197">
        <v>44104</v>
      </c>
      <c r="Q1395" s="65">
        <v>98226.68</v>
      </c>
      <c r="R1395" s="66">
        <v>0.3</v>
      </c>
      <c r="S1395" s="65" t="s">
        <v>228</v>
      </c>
      <c r="T1395" s="65">
        <v>29468</v>
      </c>
    </row>
    <row r="1396" spans="2:20" s="11" customFormat="1" ht="42.75" customHeight="1" thickBot="1" x14ac:dyDescent="0.25">
      <c r="B1396" s="381"/>
      <c r="C1396" s="382"/>
      <c r="D1396" s="369"/>
      <c r="E1396" s="371" t="s">
        <v>1104</v>
      </c>
      <c r="F1396" s="372"/>
      <c r="G1396" s="372"/>
      <c r="H1396" s="372"/>
      <c r="I1396" s="372"/>
      <c r="J1396" s="373"/>
      <c r="K1396" s="319">
        <f>COUNTA(K1353:K1395)</f>
        <v>43</v>
      </c>
      <c r="L1396" s="428"/>
      <c r="M1396" s="372"/>
      <c r="N1396" s="372"/>
      <c r="O1396" s="372"/>
      <c r="P1396" s="372"/>
      <c r="Q1396" s="325">
        <f>SUM(Q1353:Q1395)</f>
        <v>3400273.9200000004</v>
      </c>
      <c r="R1396" s="393"/>
      <c r="S1396" s="394"/>
      <c r="T1396" s="334">
        <f>SUM(T1353:T1395)</f>
        <v>1871093.5599999996</v>
      </c>
    </row>
    <row r="1397" spans="2:20" s="11" customFormat="1" ht="42.75" customHeight="1" thickBot="1" x14ac:dyDescent="0.25">
      <c r="B1397" s="381"/>
      <c r="C1397" s="383"/>
      <c r="D1397" s="374" t="s">
        <v>1479</v>
      </c>
      <c r="E1397" s="375"/>
      <c r="F1397" s="375"/>
      <c r="G1397" s="375"/>
      <c r="H1397" s="375"/>
      <c r="I1397" s="375"/>
      <c r="J1397" s="376"/>
      <c r="K1397" s="320">
        <f>K1345+K1331+K1206+K1195+K1396+K1217+K1352</f>
        <v>263</v>
      </c>
      <c r="L1397" s="406"/>
      <c r="M1397" s="375"/>
      <c r="N1397" s="375"/>
      <c r="O1397" s="375"/>
      <c r="P1397" s="375"/>
      <c r="Q1397" s="324">
        <f>Q1345+Q1331+Q1206+Q1195+Q1396+Q1217+Q1352</f>
        <v>65605320.620000005</v>
      </c>
      <c r="R1397" s="410"/>
      <c r="S1397" s="411"/>
      <c r="T1397" s="45">
        <f>T1345+T1331+T1206+T1195+T1396+T1217+T1352</f>
        <v>48778150.689999998</v>
      </c>
    </row>
    <row r="1398" spans="2:20" s="11" customFormat="1" ht="210" customHeight="1" x14ac:dyDescent="0.2">
      <c r="B1398" s="381"/>
      <c r="C1398" s="382"/>
      <c r="D1398" s="445" t="s">
        <v>1480</v>
      </c>
      <c r="E1398" s="358" t="s">
        <v>798</v>
      </c>
      <c r="F1398" s="342" t="s">
        <v>579</v>
      </c>
      <c r="G1398" s="144" t="s">
        <v>979</v>
      </c>
      <c r="H1398" s="52" t="s">
        <v>590</v>
      </c>
      <c r="I1398" s="54" t="s">
        <v>584</v>
      </c>
      <c r="J1398" s="342" t="s">
        <v>1126</v>
      </c>
      <c r="K1398" s="342" t="s">
        <v>589</v>
      </c>
      <c r="L1398" s="151" t="s">
        <v>3321</v>
      </c>
      <c r="M1398" s="127" t="s">
        <v>308</v>
      </c>
      <c r="N1398" s="202">
        <v>42684</v>
      </c>
      <c r="O1398" s="202">
        <v>42248</v>
      </c>
      <c r="P1398" s="202">
        <v>43343</v>
      </c>
      <c r="Q1398" s="227">
        <v>114536.9</v>
      </c>
      <c r="R1398" s="44">
        <v>0.8</v>
      </c>
      <c r="S1398" s="51" t="s">
        <v>306</v>
      </c>
      <c r="T1398" s="51">
        <v>91629.52</v>
      </c>
    </row>
    <row r="1399" spans="2:20" s="11" customFormat="1" ht="201.75" customHeight="1" x14ac:dyDescent="0.2">
      <c r="B1399" s="381"/>
      <c r="C1399" s="382"/>
      <c r="D1399" s="368"/>
      <c r="E1399" s="359"/>
      <c r="F1399" s="321" t="s">
        <v>579</v>
      </c>
      <c r="G1399" s="145" t="s">
        <v>980</v>
      </c>
      <c r="H1399" s="72" t="s">
        <v>590</v>
      </c>
      <c r="I1399" s="38" t="s">
        <v>585</v>
      </c>
      <c r="J1399" s="321" t="s">
        <v>1126</v>
      </c>
      <c r="K1399" s="321" t="s">
        <v>589</v>
      </c>
      <c r="L1399" s="70" t="s">
        <v>3322</v>
      </c>
      <c r="M1399" s="344" t="s">
        <v>308</v>
      </c>
      <c r="N1399" s="203">
        <v>42684</v>
      </c>
      <c r="O1399" s="203">
        <v>42248</v>
      </c>
      <c r="P1399" s="203">
        <v>43343</v>
      </c>
      <c r="Q1399" s="85">
        <v>237424.8</v>
      </c>
      <c r="R1399" s="29">
        <v>0.8</v>
      </c>
      <c r="S1399" s="31" t="s">
        <v>306</v>
      </c>
      <c r="T1399" s="31">
        <v>189939.84</v>
      </c>
    </row>
    <row r="1400" spans="2:20" s="11" customFormat="1" ht="210.75" customHeight="1" x14ac:dyDescent="0.2">
      <c r="B1400" s="381"/>
      <c r="C1400" s="382"/>
      <c r="D1400" s="368"/>
      <c r="E1400" s="359"/>
      <c r="F1400" s="321" t="s">
        <v>579</v>
      </c>
      <c r="G1400" s="145" t="s">
        <v>981</v>
      </c>
      <c r="H1400" s="72" t="s">
        <v>590</v>
      </c>
      <c r="I1400" s="38" t="s">
        <v>628</v>
      </c>
      <c r="J1400" s="321" t="s">
        <v>1126</v>
      </c>
      <c r="K1400" s="321" t="s">
        <v>589</v>
      </c>
      <c r="L1400" s="70" t="s">
        <v>632</v>
      </c>
      <c r="M1400" s="344" t="s">
        <v>308</v>
      </c>
      <c r="N1400" s="203">
        <v>42727</v>
      </c>
      <c r="O1400" s="203">
        <v>42248</v>
      </c>
      <c r="P1400" s="203">
        <v>43343</v>
      </c>
      <c r="Q1400" s="85">
        <v>239932.24</v>
      </c>
      <c r="R1400" s="29">
        <v>0.8</v>
      </c>
      <c r="S1400" s="31" t="s">
        <v>306</v>
      </c>
      <c r="T1400" s="31">
        <v>191945.79</v>
      </c>
    </row>
    <row r="1401" spans="2:20" s="11" customFormat="1" ht="165.75" customHeight="1" x14ac:dyDescent="0.2">
      <c r="B1401" s="381"/>
      <c r="C1401" s="382"/>
      <c r="D1401" s="368"/>
      <c r="E1401" s="359"/>
      <c r="F1401" s="321" t="s">
        <v>579</v>
      </c>
      <c r="G1401" s="145" t="s">
        <v>982</v>
      </c>
      <c r="H1401" s="72" t="s">
        <v>590</v>
      </c>
      <c r="I1401" s="38" t="s">
        <v>625</v>
      </c>
      <c r="J1401" s="321" t="s">
        <v>1126</v>
      </c>
      <c r="K1401" s="321" t="s">
        <v>589</v>
      </c>
      <c r="L1401" s="70" t="s">
        <v>629</v>
      </c>
      <c r="M1401" s="344" t="s">
        <v>308</v>
      </c>
      <c r="N1401" s="203">
        <v>42727</v>
      </c>
      <c r="O1401" s="203">
        <v>42248</v>
      </c>
      <c r="P1401" s="203">
        <v>43343</v>
      </c>
      <c r="Q1401" s="85">
        <v>429816.62</v>
      </c>
      <c r="R1401" s="29">
        <v>0.8</v>
      </c>
      <c r="S1401" s="31" t="s">
        <v>306</v>
      </c>
      <c r="T1401" s="31">
        <v>343853.29</v>
      </c>
    </row>
    <row r="1402" spans="2:20" s="11" customFormat="1" ht="174" customHeight="1" x14ac:dyDescent="0.2">
      <c r="B1402" s="381"/>
      <c r="C1402" s="382"/>
      <c r="D1402" s="368"/>
      <c r="E1402" s="359"/>
      <c r="F1402" s="321" t="s">
        <v>579</v>
      </c>
      <c r="G1402" s="145" t="s">
        <v>983</v>
      </c>
      <c r="H1402" s="72" t="s">
        <v>590</v>
      </c>
      <c r="I1402" s="38" t="s">
        <v>587</v>
      </c>
      <c r="J1402" s="321" t="s">
        <v>1126</v>
      </c>
      <c r="K1402" s="321" t="s">
        <v>589</v>
      </c>
      <c r="L1402" s="70" t="s">
        <v>582</v>
      </c>
      <c r="M1402" s="344" t="s">
        <v>308</v>
      </c>
      <c r="N1402" s="203">
        <v>42684</v>
      </c>
      <c r="O1402" s="203">
        <v>42248</v>
      </c>
      <c r="P1402" s="203">
        <v>43312</v>
      </c>
      <c r="Q1402" s="85">
        <v>152228.39000000001</v>
      </c>
      <c r="R1402" s="29">
        <v>0.8</v>
      </c>
      <c r="S1402" s="31" t="s">
        <v>306</v>
      </c>
      <c r="T1402" s="31">
        <v>121782.72</v>
      </c>
    </row>
    <row r="1403" spans="2:20" s="11" customFormat="1" ht="253.5" customHeight="1" x14ac:dyDescent="0.2">
      <c r="B1403" s="381"/>
      <c r="C1403" s="382"/>
      <c r="D1403" s="368"/>
      <c r="E1403" s="359"/>
      <c r="F1403" s="321" t="s">
        <v>579</v>
      </c>
      <c r="G1403" s="145" t="s">
        <v>984</v>
      </c>
      <c r="H1403" s="72" t="s">
        <v>590</v>
      </c>
      <c r="I1403" s="38" t="s">
        <v>588</v>
      </c>
      <c r="J1403" s="321" t="s">
        <v>1126</v>
      </c>
      <c r="K1403" s="321" t="s">
        <v>589</v>
      </c>
      <c r="L1403" s="70" t="s">
        <v>583</v>
      </c>
      <c r="M1403" s="344" t="s">
        <v>308</v>
      </c>
      <c r="N1403" s="203">
        <v>42684</v>
      </c>
      <c r="O1403" s="203">
        <v>42248</v>
      </c>
      <c r="P1403" s="203">
        <v>43343</v>
      </c>
      <c r="Q1403" s="85">
        <v>97190.15</v>
      </c>
      <c r="R1403" s="29">
        <v>0.8</v>
      </c>
      <c r="S1403" s="31" t="s">
        <v>306</v>
      </c>
      <c r="T1403" s="31">
        <v>77752.12</v>
      </c>
    </row>
    <row r="1404" spans="2:20" s="11" customFormat="1" ht="107.25" customHeight="1" x14ac:dyDescent="0.2">
      <c r="B1404" s="381"/>
      <c r="C1404" s="382"/>
      <c r="D1404" s="368"/>
      <c r="E1404" s="359"/>
      <c r="F1404" s="321" t="s">
        <v>579</v>
      </c>
      <c r="G1404" s="145" t="s">
        <v>985</v>
      </c>
      <c r="H1404" s="72" t="s">
        <v>590</v>
      </c>
      <c r="I1404" s="38" t="s">
        <v>626</v>
      </c>
      <c r="J1404" s="321" t="s">
        <v>1126</v>
      </c>
      <c r="K1404" s="321" t="s">
        <v>589</v>
      </c>
      <c r="L1404" s="70" t="s">
        <v>630</v>
      </c>
      <c r="M1404" s="344" t="s">
        <v>308</v>
      </c>
      <c r="N1404" s="203">
        <v>42727</v>
      </c>
      <c r="O1404" s="203">
        <v>42248</v>
      </c>
      <c r="P1404" s="203">
        <v>43343</v>
      </c>
      <c r="Q1404" s="85">
        <v>216117.96</v>
      </c>
      <c r="R1404" s="29">
        <v>0.8</v>
      </c>
      <c r="S1404" s="31" t="s">
        <v>306</v>
      </c>
      <c r="T1404" s="31">
        <v>172894.37</v>
      </c>
    </row>
    <row r="1405" spans="2:20" s="11" customFormat="1" ht="224.25" customHeight="1" x14ac:dyDescent="0.2">
      <c r="B1405" s="381"/>
      <c r="C1405" s="382"/>
      <c r="D1405" s="368"/>
      <c r="E1405" s="359"/>
      <c r="F1405" s="321" t="s">
        <v>579</v>
      </c>
      <c r="G1405" s="145" t="s">
        <v>986</v>
      </c>
      <c r="H1405" s="72" t="s">
        <v>590</v>
      </c>
      <c r="I1405" s="38" t="s">
        <v>717</v>
      </c>
      <c r="J1405" s="321" t="s">
        <v>1126</v>
      </c>
      <c r="K1405" s="321" t="s">
        <v>589</v>
      </c>
      <c r="L1405" s="70" t="s">
        <v>580</v>
      </c>
      <c r="M1405" s="344" t="s">
        <v>308</v>
      </c>
      <c r="N1405" s="203">
        <v>42684</v>
      </c>
      <c r="O1405" s="203">
        <v>42248</v>
      </c>
      <c r="P1405" s="203">
        <v>43343</v>
      </c>
      <c r="Q1405" s="85">
        <v>293908.71999999997</v>
      </c>
      <c r="R1405" s="29">
        <v>0.8</v>
      </c>
      <c r="S1405" s="31" t="s">
        <v>306</v>
      </c>
      <c r="T1405" s="31">
        <v>235126.98</v>
      </c>
    </row>
    <row r="1406" spans="2:20" s="11" customFormat="1" ht="224.25" customHeight="1" x14ac:dyDescent="0.2">
      <c r="B1406" s="381"/>
      <c r="C1406" s="382"/>
      <c r="D1406" s="368"/>
      <c r="E1406" s="359"/>
      <c r="F1406" s="321" t="s">
        <v>579</v>
      </c>
      <c r="G1406" s="35" t="s">
        <v>987</v>
      </c>
      <c r="H1406" s="72" t="s">
        <v>590</v>
      </c>
      <c r="I1406" s="38" t="s">
        <v>586</v>
      </c>
      <c r="J1406" s="321" t="s">
        <v>1126</v>
      </c>
      <c r="K1406" s="321" t="s">
        <v>589</v>
      </c>
      <c r="L1406" s="72" t="s">
        <v>581</v>
      </c>
      <c r="M1406" s="344" t="s">
        <v>308</v>
      </c>
      <c r="N1406" s="203">
        <v>42684</v>
      </c>
      <c r="O1406" s="203">
        <v>42248</v>
      </c>
      <c r="P1406" s="203">
        <v>43343</v>
      </c>
      <c r="Q1406" s="85">
        <v>343765.02</v>
      </c>
      <c r="R1406" s="29">
        <v>0.8</v>
      </c>
      <c r="S1406" s="31" t="s">
        <v>306</v>
      </c>
      <c r="T1406" s="31">
        <v>275012.02</v>
      </c>
    </row>
    <row r="1407" spans="2:20" s="11" customFormat="1" ht="222.75" customHeight="1" x14ac:dyDescent="0.2">
      <c r="B1407" s="381"/>
      <c r="C1407" s="382"/>
      <c r="D1407" s="368"/>
      <c r="E1407" s="359"/>
      <c r="F1407" s="321" t="s">
        <v>579</v>
      </c>
      <c r="G1407" s="145" t="s">
        <v>988</v>
      </c>
      <c r="H1407" s="72" t="s">
        <v>590</v>
      </c>
      <c r="I1407" s="38" t="s">
        <v>627</v>
      </c>
      <c r="J1407" s="321" t="s">
        <v>1126</v>
      </c>
      <c r="K1407" s="321" t="s">
        <v>589</v>
      </c>
      <c r="L1407" s="70" t="s">
        <v>631</v>
      </c>
      <c r="M1407" s="344" t="s">
        <v>308</v>
      </c>
      <c r="N1407" s="203">
        <v>42727</v>
      </c>
      <c r="O1407" s="203">
        <v>42248</v>
      </c>
      <c r="P1407" s="203">
        <v>43343</v>
      </c>
      <c r="Q1407" s="85">
        <v>226590.21000000002</v>
      </c>
      <c r="R1407" s="29">
        <v>0.8</v>
      </c>
      <c r="S1407" s="31" t="s">
        <v>306</v>
      </c>
      <c r="T1407" s="31">
        <v>181272.17</v>
      </c>
    </row>
    <row r="1408" spans="2:20" s="11" customFormat="1" ht="175.5" customHeight="1" x14ac:dyDescent="0.2">
      <c r="B1408" s="381"/>
      <c r="C1408" s="382"/>
      <c r="D1408" s="368"/>
      <c r="E1408" s="359"/>
      <c r="F1408" s="126" t="s">
        <v>2212</v>
      </c>
      <c r="G1408" s="146" t="s">
        <v>2337</v>
      </c>
      <c r="H1408" s="47" t="s">
        <v>2213</v>
      </c>
      <c r="I1408" s="49" t="s">
        <v>2210</v>
      </c>
      <c r="J1408" s="126" t="s">
        <v>1126</v>
      </c>
      <c r="K1408" s="126" t="s">
        <v>589</v>
      </c>
      <c r="L1408" s="42" t="s">
        <v>3323</v>
      </c>
      <c r="M1408" s="344" t="s">
        <v>22</v>
      </c>
      <c r="N1408" s="203">
        <v>43515</v>
      </c>
      <c r="O1408" s="203">
        <v>42628</v>
      </c>
      <c r="P1408" s="203">
        <v>43708</v>
      </c>
      <c r="Q1408" s="119">
        <v>320756.27999999997</v>
      </c>
      <c r="R1408" s="41">
        <v>0.8</v>
      </c>
      <c r="S1408" s="46" t="s">
        <v>306</v>
      </c>
      <c r="T1408" s="46">
        <v>256605.02</v>
      </c>
    </row>
    <row r="1409" spans="2:20" s="11" customFormat="1" ht="222.75" customHeight="1" x14ac:dyDescent="0.2">
      <c r="B1409" s="381"/>
      <c r="C1409" s="382"/>
      <c r="D1409" s="368"/>
      <c r="E1409" s="370"/>
      <c r="F1409" s="126" t="s">
        <v>2212</v>
      </c>
      <c r="G1409" s="146" t="s">
        <v>2338</v>
      </c>
      <c r="H1409" s="47" t="s">
        <v>2213</v>
      </c>
      <c r="I1409" s="49" t="s">
        <v>2211</v>
      </c>
      <c r="J1409" s="126" t="s">
        <v>1126</v>
      </c>
      <c r="K1409" s="126" t="s">
        <v>589</v>
      </c>
      <c r="L1409" s="42" t="s">
        <v>2214</v>
      </c>
      <c r="M1409" s="344" t="s">
        <v>29</v>
      </c>
      <c r="N1409" s="203">
        <v>43515</v>
      </c>
      <c r="O1409" s="203">
        <v>42667</v>
      </c>
      <c r="P1409" s="203">
        <v>43708</v>
      </c>
      <c r="Q1409" s="119">
        <v>300028.40000000002</v>
      </c>
      <c r="R1409" s="41">
        <v>0.8</v>
      </c>
      <c r="S1409" s="46" t="s">
        <v>306</v>
      </c>
      <c r="T1409" s="46">
        <v>240022.72</v>
      </c>
    </row>
    <row r="1410" spans="2:20" s="11" customFormat="1" ht="222.75" customHeight="1" x14ac:dyDescent="0.2">
      <c r="B1410" s="381"/>
      <c r="C1410" s="382"/>
      <c r="D1410" s="368"/>
      <c r="E1410" s="73" t="s">
        <v>1564</v>
      </c>
      <c r="F1410" s="126" t="s">
        <v>1123</v>
      </c>
      <c r="G1410" s="147" t="s">
        <v>1124</v>
      </c>
      <c r="H1410" s="47" t="s">
        <v>3324</v>
      </c>
      <c r="I1410" s="49" t="s">
        <v>1125</v>
      </c>
      <c r="J1410" s="126" t="s">
        <v>1126</v>
      </c>
      <c r="K1410" s="126" t="s">
        <v>589</v>
      </c>
      <c r="L1410" s="47" t="s">
        <v>1127</v>
      </c>
      <c r="M1410" s="344" t="s">
        <v>308</v>
      </c>
      <c r="N1410" s="203">
        <v>42873</v>
      </c>
      <c r="O1410" s="203">
        <v>42736</v>
      </c>
      <c r="P1410" s="203">
        <v>43465</v>
      </c>
      <c r="Q1410" s="86">
        <v>1023323.13</v>
      </c>
      <c r="R1410" s="48">
        <v>0.8</v>
      </c>
      <c r="S1410" s="46" t="s">
        <v>306</v>
      </c>
      <c r="T1410" s="46">
        <v>818658.5</v>
      </c>
    </row>
    <row r="1411" spans="2:20" s="11" customFormat="1" ht="222.75" customHeight="1" x14ac:dyDescent="0.2">
      <c r="B1411" s="381"/>
      <c r="C1411" s="382"/>
      <c r="D1411" s="368"/>
      <c r="E1411" s="91" t="s">
        <v>1564</v>
      </c>
      <c r="F1411" s="321" t="s">
        <v>1563</v>
      </c>
      <c r="G1411" s="148" t="s">
        <v>1974</v>
      </c>
      <c r="H1411" s="72" t="s">
        <v>1571</v>
      </c>
      <c r="I1411" s="49" t="s">
        <v>1565</v>
      </c>
      <c r="J1411" s="321" t="s">
        <v>1126</v>
      </c>
      <c r="K1411" s="321" t="s">
        <v>589</v>
      </c>
      <c r="L1411" s="72" t="s">
        <v>1572</v>
      </c>
      <c r="M1411" s="344" t="s">
        <v>5038</v>
      </c>
      <c r="N1411" s="203">
        <v>43482</v>
      </c>
      <c r="O1411" s="203">
        <v>42277</v>
      </c>
      <c r="P1411" s="203">
        <v>43287</v>
      </c>
      <c r="Q1411" s="87">
        <v>97108.87</v>
      </c>
      <c r="R1411" s="34">
        <v>0.8</v>
      </c>
      <c r="S1411" s="31" t="s">
        <v>306</v>
      </c>
      <c r="T1411" s="31">
        <v>77687.100000000006</v>
      </c>
    </row>
    <row r="1412" spans="2:20" s="11" customFormat="1" ht="222.75" customHeight="1" x14ac:dyDescent="0.2">
      <c r="B1412" s="381"/>
      <c r="C1412" s="382"/>
      <c r="D1412" s="368"/>
      <c r="E1412" s="91" t="s">
        <v>1564</v>
      </c>
      <c r="F1412" s="321" t="s">
        <v>1563</v>
      </c>
      <c r="G1412" s="148" t="s">
        <v>1975</v>
      </c>
      <c r="H1412" s="72" t="s">
        <v>1571</v>
      </c>
      <c r="I1412" s="49" t="s">
        <v>1566</v>
      </c>
      <c r="J1412" s="321" t="s">
        <v>1126</v>
      </c>
      <c r="K1412" s="321" t="s">
        <v>589</v>
      </c>
      <c r="L1412" s="72" t="s">
        <v>1573</v>
      </c>
      <c r="M1412" s="344" t="s">
        <v>5037</v>
      </c>
      <c r="N1412" s="203">
        <v>43510</v>
      </c>
      <c r="O1412" s="203">
        <v>42277</v>
      </c>
      <c r="P1412" s="203">
        <v>43308</v>
      </c>
      <c r="Q1412" s="87">
        <v>116821.5</v>
      </c>
      <c r="R1412" s="34">
        <v>0.8</v>
      </c>
      <c r="S1412" s="31" t="s">
        <v>306</v>
      </c>
      <c r="T1412" s="31">
        <v>93457.2</v>
      </c>
    </row>
    <row r="1413" spans="2:20" s="11" customFormat="1" ht="222.75" customHeight="1" x14ac:dyDescent="0.2">
      <c r="B1413" s="381"/>
      <c r="C1413" s="382"/>
      <c r="D1413" s="368"/>
      <c r="E1413" s="91" t="s">
        <v>1564</v>
      </c>
      <c r="F1413" s="321" t="s">
        <v>1563</v>
      </c>
      <c r="G1413" s="148" t="s">
        <v>1124</v>
      </c>
      <c r="H1413" s="72" t="s">
        <v>1571</v>
      </c>
      <c r="I1413" s="49" t="s">
        <v>1738</v>
      </c>
      <c r="J1413" s="321" t="s">
        <v>1126</v>
      </c>
      <c r="K1413" s="321" t="s">
        <v>589</v>
      </c>
      <c r="L1413" s="72" t="s">
        <v>1739</v>
      </c>
      <c r="M1413" s="344" t="s">
        <v>5039</v>
      </c>
      <c r="N1413" s="203">
        <v>43633</v>
      </c>
      <c r="O1413" s="203">
        <v>42420</v>
      </c>
      <c r="P1413" s="203">
        <v>43311</v>
      </c>
      <c r="Q1413" s="87">
        <v>18448.79</v>
      </c>
      <c r="R1413" s="34">
        <v>0.8</v>
      </c>
      <c r="S1413" s="31" t="s">
        <v>306</v>
      </c>
      <c r="T1413" s="31">
        <v>14759.03</v>
      </c>
    </row>
    <row r="1414" spans="2:20" s="11" customFormat="1" ht="222.75" customHeight="1" x14ac:dyDescent="0.2">
      <c r="B1414" s="381"/>
      <c r="C1414" s="382"/>
      <c r="D1414" s="368"/>
      <c r="E1414" s="91" t="s">
        <v>1564</v>
      </c>
      <c r="F1414" s="321" t="s">
        <v>1563</v>
      </c>
      <c r="G1414" s="148" t="s">
        <v>1976</v>
      </c>
      <c r="H1414" s="72" t="s">
        <v>1571</v>
      </c>
      <c r="I1414" s="49" t="s">
        <v>1567</v>
      </c>
      <c r="J1414" s="321" t="s">
        <v>1126</v>
      </c>
      <c r="K1414" s="321" t="s">
        <v>589</v>
      </c>
      <c r="L1414" s="72" t="s">
        <v>1574</v>
      </c>
      <c r="M1414" s="344" t="s">
        <v>5020</v>
      </c>
      <c r="N1414" s="203">
        <v>43489</v>
      </c>
      <c r="O1414" s="203">
        <v>42313</v>
      </c>
      <c r="P1414" s="203">
        <v>43301</v>
      </c>
      <c r="Q1414" s="87">
        <v>63066.3</v>
      </c>
      <c r="R1414" s="34">
        <v>0.8</v>
      </c>
      <c r="S1414" s="31" t="s">
        <v>306</v>
      </c>
      <c r="T1414" s="31">
        <v>50453.05</v>
      </c>
    </row>
    <row r="1415" spans="2:20" s="11" customFormat="1" ht="222.75" customHeight="1" x14ac:dyDescent="0.2">
      <c r="B1415" s="381"/>
      <c r="C1415" s="382"/>
      <c r="D1415" s="368"/>
      <c r="E1415" s="91" t="s">
        <v>1564</v>
      </c>
      <c r="F1415" s="321" t="s">
        <v>1563</v>
      </c>
      <c r="G1415" s="148" t="s">
        <v>1977</v>
      </c>
      <c r="H1415" s="72" t="s">
        <v>1571</v>
      </c>
      <c r="I1415" s="49" t="s">
        <v>1568</v>
      </c>
      <c r="J1415" s="321" t="s">
        <v>1126</v>
      </c>
      <c r="K1415" s="321" t="s">
        <v>589</v>
      </c>
      <c r="L1415" s="72" t="s">
        <v>1575</v>
      </c>
      <c r="M1415" s="344" t="s">
        <v>5040</v>
      </c>
      <c r="N1415" s="203">
        <v>43535</v>
      </c>
      <c r="O1415" s="203">
        <v>42254</v>
      </c>
      <c r="P1415" s="203">
        <v>43311</v>
      </c>
      <c r="Q1415" s="87">
        <v>85173.09</v>
      </c>
      <c r="R1415" s="34">
        <v>0.8</v>
      </c>
      <c r="S1415" s="31" t="s">
        <v>306</v>
      </c>
      <c r="T1415" s="31">
        <v>68138.47</v>
      </c>
    </row>
    <row r="1416" spans="2:20" s="11" customFormat="1" ht="222.75" customHeight="1" x14ac:dyDescent="0.2">
      <c r="B1416" s="381"/>
      <c r="C1416" s="382"/>
      <c r="D1416" s="368"/>
      <c r="E1416" s="276" t="s">
        <v>1564</v>
      </c>
      <c r="F1416" s="126" t="s">
        <v>1563</v>
      </c>
      <c r="G1416" s="147" t="s">
        <v>1978</v>
      </c>
      <c r="H1416" s="47" t="s">
        <v>1571</v>
      </c>
      <c r="I1416" s="49" t="s">
        <v>1569</v>
      </c>
      <c r="J1416" s="126" t="s">
        <v>1126</v>
      </c>
      <c r="K1416" s="126" t="s">
        <v>589</v>
      </c>
      <c r="L1416" s="47" t="s">
        <v>1576</v>
      </c>
      <c r="M1416" s="344" t="s">
        <v>13</v>
      </c>
      <c r="N1416" s="203">
        <v>43718</v>
      </c>
      <c r="O1416" s="203">
        <v>42249</v>
      </c>
      <c r="P1416" s="203">
        <v>43305</v>
      </c>
      <c r="Q1416" s="86">
        <v>155947.1</v>
      </c>
      <c r="R1416" s="48">
        <v>0.8</v>
      </c>
      <c r="S1416" s="46" t="s">
        <v>306</v>
      </c>
      <c r="T1416" s="46">
        <v>124757.68</v>
      </c>
    </row>
    <row r="1417" spans="2:20" s="11" customFormat="1" ht="222.75" customHeight="1" x14ac:dyDescent="0.2">
      <c r="B1417" s="381"/>
      <c r="C1417" s="382"/>
      <c r="D1417" s="368"/>
      <c r="E1417" s="276" t="s">
        <v>1564</v>
      </c>
      <c r="F1417" s="126" t="s">
        <v>1563</v>
      </c>
      <c r="G1417" s="147" t="s">
        <v>1979</v>
      </c>
      <c r="H1417" s="47" t="s">
        <v>1571</v>
      </c>
      <c r="I1417" s="49" t="s">
        <v>1570</v>
      </c>
      <c r="J1417" s="126" t="s">
        <v>1126</v>
      </c>
      <c r="K1417" s="126" t="s">
        <v>589</v>
      </c>
      <c r="L1417" s="47" t="s">
        <v>3325</v>
      </c>
      <c r="M1417" s="343" t="s">
        <v>5041</v>
      </c>
      <c r="N1417" s="204">
        <v>43535</v>
      </c>
      <c r="O1417" s="204">
        <v>42254</v>
      </c>
      <c r="P1417" s="204">
        <v>43287</v>
      </c>
      <c r="Q1417" s="86">
        <v>47020.480000000003</v>
      </c>
      <c r="R1417" s="48">
        <v>0.8</v>
      </c>
      <c r="S1417" s="46" t="s">
        <v>306</v>
      </c>
      <c r="T1417" s="46">
        <v>37616.379999999997</v>
      </c>
    </row>
    <row r="1418" spans="2:20" s="11" customFormat="1" ht="199.5" customHeight="1" x14ac:dyDescent="0.2">
      <c r="B1418" s="381"/>
      <c r="C1418" s="382"/>
      <c r="D1418" s="368"/>
      <c r="E1418" s="276" t="s">
        <v>1564</v>
      </c>
      <c r="F1418" s="126" t="s">
        <v>3687</v>
      </c>
      <c r="G1418" s="147" t="s">
        <v>1975</v>
      </c>
      <c r="H1418" s="47" t="s">
        <v>3688</v>
      </c>
      <c r="I1418" s="38" t="s">
        <v>3695</v>
      </c>
      <c r="J1418" s="126" t="s">
        <v>1126</v>
      </c>
      <c r="K1418" s="126" t="s">
        <v>589</v>
      </c>
      <c r="L1418" s="47" t="s">
        <v>3696</v>
      </c>
      <c r="M1418" s="343" t="s">
        <v>5037</v>
      </c>
      <c r="N1418" s="204">
        <v>44042</v>
      </c>
      <c r="O1418" s="204">
        <v>43726</v>
      </c>
      <c r="P1418" s="204">
        <v>44820</v>
      </c>
      <c r="Q1418" s="86">
        <v>224239.2</v>
      </c>
      <c r="R1418" s="48">
        <v>0.8</v>
      </c>
      <c r="S1418" s="46" t="s">
        <v>306</v>
      </c>
      <c r="T1418" s="46">
        <v>179391.35999999999</v>
      </c>
    </row>
    <row r="1419" spans="2:20" s="11" customFormat="1" ht="199.5" customHeight="1" x14ac:dyDescent="0.2">
      <c r="B1419" s="381"/>
      <c r="C1419" s="382"/>
      <c r="D1419" s="368"/>
      <c r="E1419" s="91" t="s">
        <v>1564</v>
      </c>
      <c r="F1419" s="321" t="s">
        <v>3687</v>
      </c>
      <c r="G1419" s="148" t="s">
        <v>3704</v>
      </c>
      <c r="H1419" s="72" t="s">
        <v>3688</v>
      </c>
      <c r="I1419" s="38" t="s">
        <v>3689</v>
      </c>
      <c r="J1419" s="321" t="s">
        <v>1126</v>
      </c>
      <c r="K1419" s="321" t="s">
        <v>589</v>
      </c>
      <c r="L1419" s="72" t="s">
        <v>3697</v>
      </c>
      <c r="M1419" s="344" t="s">
        <v>5032</v>
      </c>
      <c r="N1419" s="203">
        <v>44048</v>
      </c>
      <c r="O1419" s="203">
        <v>43836</v>
      </c>
      <c r="P1419" s="203">
        <v>44288</v>
      </c>
      <c r="Q1419" s="242">
        <v>24742.65</v>
      </c>
      <c r="R1419" s="34">
        <v>0.8</v>
      </c>
      <c r="S1419" s="31" t="s">
        <v>306</v>
      </c>
      <c r="T1419" s="31">
        <v>19794.12</v>
      </c>
    </row>
    <row r="1420" spans="2:20" s="11" customFormat="1" ht="199.5" customHeight="1" x14ac:dyDescent="0.2">
      <c r="B1420" s="381"/>
      <c r="C1420" s="382"/>
      <c r="D1420" s="368"/>
      <c r="E1420" s="91" t="s">
        <v>1564</v>
      </c>
      <c r="F1420" s="321" t="s">
        <v>3687</v>
      </c>
      <c r="G1420" s="148" t="s">
        <v>1979</v>
      </c>
      <c r="H1420" s="72" t="s">
        <v>3688</v>
      </c>
      <c r="I1420" s="38" t="s">
        <v>3690</v>
      </c>
      <c r="J1420" s="321" t="s">
        <v>1126</v>
      </c>
      <c r="K1420" s="321" t="s">
        <v>589</v>
      </c>
      <c r="L1420" s="72" t="s">
        <v>3698</v>
      </c>
      <c r="M1420" s="344" t="s">
        <v>5041</v>
      </c>
      <c r="N1420" s="203">
        <v>44042</v>
      </c>
      <c r="O1420" s="203">
        <v>43640</v>
      </c>
      <c r="P1420" s="203">
        <v>44712</v>
      </c>
      <c r="Q1420" s="242">
        <v>183618.1</v>
      </c>
      <c r="R1420" s="34">
        <v>0.8</v>
      </c>
      <c r="S1420" s="31" t="s">
        <v>306</v>
      </c>
      <c r="T1420" s="31">
        <v>146894.48000000001</v>
      </c>
    </row>
    <row r="1421" spans="2:20" s="11" customFormat="1" ht="220.5" customHeight="1" x14ac:dyDescent="0.2">
      <c r="B1421" s="381"/>
      <c r="C1421" s="382"/>
      <c r="D1421" s="368"/>
      <c r="E1421" s="91" t="s">
        <v>1564</v>
      </c>
      <c r="F1421" s="321" t="s">
        <v>3687</v>
      </c>
      <c r="G1421" s="148" t="s">
        <v>1124</v>
      </c>
      <c r="H1421" s="72" t="s">
        <v>3688</v>
      </c>
      <c r="I1421" s="38" t="s">
        <v>3691</v>
      </c>
      <c r="J1421" s="321" t="s">
        <v>1126</v>
      </c>
      <c r="K1421" s="321" t="s">
        <v>589</v>
      </c>
      <c r="L1421" s="72" t="s">
        <v>3699</v>
      </c>
      <c r="M1421" s="344" t="s">
        <v>5042</v>
      </c>
      <c r="N1421" s="203">
        <v>44042</v>
      </c>
      <c r="O1421" s="203">
        <v>44131</v>
      </c>
      <c r="P1421" s="203">
        <v>44912</v>
      </c>
      <c r="Q1421" s="242">
        <v>72428.87</v>
      </c>
      <c r="R1421" s="34">
        <v>0.8</v>
      </c>
      <c r="S1421" s="31" t="s">
        <v>306</v>
      </c>
      <c r="T1421" s="31">
        <v>57943.1</v>
      </c>
    </row>
    <row r="1422" spans="2:20" s="11" customFormat="1" ht="256.5" customHeight="1" x14ac:dyDescent="0.2">
      <c r="B1422" s="381"/>
      <c r="C1422" s="382"/>
      <c r="D1422" s="368"/>
      <c r="E1422" s="91" t="s">
        <v>1564</v>
      </c>
      <c r="F1422" s="321" t="s">
        <v>3687</v>
      </c>
      <c r="G1422" s="148" t="s">
        <v>982</v>
      </c>
      <c r="H1422" s="72" t="s">
        <v>3688</v>
      </c>
      <c r="I1422" s="38" t="s">
        <v>3692</v>
      </c>
      <c r="J1422" s="321" t="s">
        <v>1126</v>
      </c>
      <c r="K1422" s="321" t="s">
        <v>589</v>
      </c>
      <c r="L1422" s="72" t="s">
        <v>3700</v>
      </c>
      <c r="M1422" s="344" t="s">
        <v>19</v>
      </c>
      <c r="N1422" s="203">
        <v>44042</v>
      </c>
      <c r="O1422" s="203">
        <v>43747</v>
      </c>
      <c r="P1422" s="203">
        <v>44819</v>
      </c>
      <c r="Q1422" s="242">
        <v>158263.18</v>
      </c>
      <c r="R1422" s="34">
        <v>0.8</v>
      </c>
      <c r="S1422" s="31" t="s">
        <v>306</v>
      </c>
      <c r="T1422" s="31">
        <v>126610.54</v>
      </c>
    </row>
    <row r="1423" spans="2:20" s="11" customFormat="1" ht="212.25" customHeight="1" x14ac:dyDescent="0.2">
      <c r="B1423" s="381"/>
      <c r="C1423" s="382"/>
      <c r="D1423" s="368"/>
      <c r="E1423" s="91" t="s">
        <v>1564</v>
      </c>
      <c r="F1423" s="321" t="s">
        <v>3687</v>
      </c>
      <c r="G1423" s="148" t="s">
        <v>1974</v>
      </c>
      <c r="H1423" s="72" t="s">
        <v>3688</v>
      </c>
      <c r="I1423" s="38" t="s">
        <v>3693</v>
      </c>
      <c r="J1423" s="321" t="s">
        <v>1126</v>
      </c>
      <c r="K1423" s="321" t="s">
        <v>589</v>
      </c>
      <c r="L1423" s="72" t="s">
        <v>3701</v>
      </c>
      <c r="M1423" s="344" t="s">
        <v>5038</v>
      </c>
      <c r="N1423" s="203">
        <v>44057</v>
      </c>
      <c r="O1423" s="203">
        <v>43585</v>
      </c>
      <c r="P1423" s="203">
        <v>44673</v>
      </c>
      <c r="Q1423" s="242">
        <v>212567.81</v>
      </c>
      <c r="R1423" s="34">
        <v>0.8</v>
      </c>
      <c r="S1423" s="31" t="s">
        <v>306</v>
      </c>
      <c r="T1423" s="31">
        <v>170054.25</v>
      </c>
    </row>
    <row r="1424" spans="2:20" s="11" customFormat="1" ht="212.25" customHeight="1" x14ac:dyDescent="0.2">
      <c r="B1424" s="381"/>
      <c r="C1424" s="382"/>
      <c r="D1424" s="368"/>
      <c r="E1424" s="91" t="s">
        <v>1564</v>
      </c>
      <c r="F1424" s="321" t="s">
        <v>3687</v>
      </c>
      <c r="G1424" s="148" t="s">
        <v>1977</v>
      </c>
      <c r="H1424" s="72" t="s">
        <v>3688</v>
      </c>
      <c r="I1424" s="38" t="s">
        <v>3694</v>
      </c>
      <c r="J1424" s="321" t="s">
        <v>1126</v>
      </c>
      <c r="K1424" s="321" t="s">
        <v>589</v>
      </c>
      <c r="L1424" s="72" t="s">
        <v>3702</v>
      </c>
      <c r="M1424" s="344" t="s">
        <v>4835</v>
      </c>
      <c r="N1424" s="203">
        <v>44042</v>
      </c>
      <c r="O1424" s="203">
        <v>43754</v>
      </c>
      <c r="P1424" s="203">
        <v>44749</v>
      </c>
      <c r="Q1424" s="242">
        <v>182703.01</v>
      </c>
      <c r="R1424" s="34">
        <v>0.8</v>
      </c>
      <c r="S1424" s="31" t="s">
        <v>306</v>
      </c>
      <c r="T1424" s="31">
        <v>146162.41</v>
      </c>
    </row>
    <row r="1425" spans="2:20" s="61" customFormat="1" ht="212.25" customHeight="1" x14ac:dyDescent="0.2">
      <c r="B1425" s="381"/>
      <c r="C1425" s="382"/>
      <c r="D1425" s="368"/>
      <c r="E1425" s="91" t="s">
        <v>1564</v>
      </c>
      <c r="F1425" s="321" t="s">
        <v>4903</v>
      </c>
      <c r="G1425" s="148" t="s">
        <v>4904</v>
      </c>
      <c r="H1425" s="72" t="s">
        <v>4920</v>
      </c>
      <c r="I1425" s="38" t="s">
        <v>4886</v>
      </c>
      <c r="J1425" s="321" t="s">
        <v>1126</v>
      </c>
      <c r="K1425" s="321" t="s">
        <v>589</v>
      </c>
      <c r="L1425" s="72" t="s">
        <v>4921</v>
      </c>
      <c r="M1425" s="344" t="s">
        <v>15</v>
      </c>
      <c r="N1425" s="203">
        <v>44281</v>
      </c>
      <c r="O1425" s="203">
        <v>44075</v>
      </c>
      <c r="P1425" s="203">
        <v>44773</v>
      </c>
      <c r="Q1425" s="242">
        <v>20000</v>
      </c>
      <c r="R1425" s="34">
        <v>0.8</v>
      </c>
      <c r="S1425" s="31" t="s">
        <v>306</v>
      </c>
      <c r="T1425" s="31">
        <v>16000</v>
      </c>
    </row>
    <row r="1426" spans="2:20" s="61" customFormat="1" ht="212.25" customHeight="1" x14ac:dyDescent="0.2">
      <c r="B1426" s="381"/>
      <c r="C1426" s="382"/>
      <c r="D1426" s="368"/>
      <c r="E1426" s="91" t="s">
        <v>1564</v>
      </c>
      <c r="F1426" s="321" t="s">
        <v>4903</v>
      </c>
      <c r="G1426" s="148" t="s">
        <v>4905</v>
      </c>
      <c r="H1426" s="72" t="s">
        <v>4920</v>
      </c>
      <c r="I1426" s="38" t="s">
        <v>4887</v>
      </c>
      <c r="J1426" s="321" t="s">
        <v>1126</v>
      </c>
      <c r="K1426" s="321" t="s">
        <v>589</v>
      </c>
      <c r="L1426" s="72" t="s">
        <v>4922</v>
      </c>
      <c r="M1426" s="344" t="s">
        <v>19</v>
      </c>
      <c r="N1426" s="203">
        <v>44281</v>
      </c>
      <c r="O1426" s="203">
        <v>44480</v>
      </c>
      <c r="P1426" s="203">
        <v>45107</v>
      </c>
      <c r="Q1426" s="242">
        <v>20000</v>
      </c>
      <c r="R1426" s="34">
        <v>0.8</v>
      </c>
      <c r="S1426" s="31" t="s">
        <v>306</v>
      </c>
      <c r="T1426" s="31">
        <v>16000</v>
      </c>
    </row>
    <row r="1427" spans="2:20" s="61" customFormat="1" ht="212.25" customHeight="1" x14ac:dyDescent="0.2">
      <c r="B1427" s="381"/>
      <c r="C1427" s="382"/>
      <c r="D1427" s="368"/>
      <c r="E1427" s="91" t="s">
        <v>1564</v>
      </c>
      <c r="F1427" s="321" t="s">
        <v>4903</v>
      </c>
      <c r="G1427" s="148" t="s">
        <v>4906</v>
      </c>
      <c r="H1427" s="72" t="s">
        <v>4920</v>
      </c>
      <c r="I1427" s="38" t="s">
        <v>4888</v>
      </c>
      <c r="J1427" s="321" t="s">
        <v>1126</v>
      </c>
      <c r="K1427" s="321" t="s">
        <v>589</v>
      </c>
      <c r="L1427" s="72" t="s">
        <v>4923</v>
      </c>
      <c r="M1427" s="344" t="s">
        <v>55</v>
      </c>
      <c r="N1427" s="203">
        <v>44281</v>
      </c>
      <c r="O1427" s="203">
        <v>44075</v>
      </c>
      <c r="P1427" s="203">
        <v>45107</v>
      </c>
      <c r="Q1427" s="242">
        <v>15269.36</v>
      </c>
      <c r="R1427" s="34">
        <v>0.8</v>
      </c>
      <c r="S1427" s="31" t="s">
        <v>306</v>
      </c>
      <c r="T1427" s="31">
        <v>12215.49</v>
      </c>
    </row>
    <row r="1428" spans="2:20" s="61" customFormat="1" ht="212.25" customHeight="1" x14ac:dyDescent="0.2">
      <c r="B1428" s="381"/>
      <c r="C1428" s="382"/>
      <c r="D1428" s="368"/>
      <c r="E1428" s="91" t="s">
        <v>1564</v>
      </c>
      <c r="F1428" s="321" t="s">
        <v>4903</v>
      </c>
      <c r="G1428" s="148" t="s">
        <v>4907</v>
      </c>
      <c r="H1428" s="72" t="s">
        <v>4920</v>
      </c>
      <c r="I1428" s="38" t="s">
        <v>4889</v>
      </c>
      <c r="J1428" s="321" t="s">
        <v>1126</v>
      </c>
      <c r="K1428" s="321" t="s">
        <v>589</v>
      </c>
      <c r="L1428" s="72" t="s">
        <v>4924</v>
      </c>
      <c r="M1428" s="344" t="s">
        <v>4826</v>
      </c>
      <c r="N1428" s="203">
        <v>44281</v>
      </c>
      <c r="O1428" s="203">
        <v>44075</v>
      </c>
      <c r="P1428" s="203">
        <v>45107</v>
      </c>
      <c r="Q1428" s="242">
        <v>50000</v>
      </c>
      <c r="R1428" s="34">
        <v>0.8</v>
      </c>
      <c r="S1428" s="31" t="s">
        <v>306</v>
      </c>
      <c r="T1428" s="31">
        <v>40000</v>
      </c>
    </row>
    <row r="1429" spans="2:20" s="61" customFormat="1" ht="114" customHeight="1" x14ac:dyDescent="0.2">
      <c r="B1429" s="381"/>
      <c r="C1429" s="382"/>
      <c r="D1429" s="368"/>
      <c r="E1429" s="91" t="s">
        <v>1564</v>
      </c>
      <c r="F1429" s="321" t="s">
        <v>4903</v>
      </c>
      <c r="G1429" s="148" t="s">
        <v>4908</v>
      </c>
      <c r="H1429" s="72" t="s">
        <v>4920</v>
      </c>
      <c r="I1429" s="38" t="s">
        <v>4890</v>
      </c>
      <c r="J1429" s="321" t="s">
        <v>1126</v>
      </c>
      <c r="K1429" s="321" t="s">
        <v>589</v>
      </c>
      <c r="L1429" s="72" t="s">
        <v>4925</v>
      </c>
      <c r="M1429" s="344" t="s">
        <v>15</v>
      </c>
      <c r="N1429" s="203">
        <v>44281</v>
      </c>
      <c r="O1429" s="203">
        <v>44137</v>
      </c>
      <c r="P1429" s="203">
        <v>45046</v>
      </c>
      <c r="Q1429" s="242">
        <v>20000</v>
      </c>
      <c r="R1429" s="34">
        <v>0.8</v>
      </c>
      <c r="S1429" s="31" t="s">
        <v>306</v>
      </c>
      <c r="T1429" s="31">
        <v>16000</v>
      </c>
    </row>
    <row r="1430" spans="2:20" s="61" customFormat="1" ht="210.75" customHeight="1" x14ac:dyDescent="0.2">
      <c r="B1430" s="381"/>
      <c r="C1430" s="382"/>
      <c r="D1430" s="368"/>
      <c r="E1430" s="91" t="s">
        <v>1564</v>
      </c>
      <c r="F1430" s="321" t="s">
        <v>4903</v>
      </c>
      <c r="G1430" s="148" t="s">
        <v>5165</v>
      </c>
      <c r="H1430" s="72" t="s">
        <v>4920</v>
      </c>
      <c r="I1430" s="38" t="s">
        <v>5157</v>
      </c>
      <c r="J1430" s="321" t="s">
        <v>1126</v>
      </c>
      <c r="K1430" s="321" t="s">
        <v>589</v>
      </c>
      <c r="L1430" s="72" t="s">
        <v>5166</v>
      </c>
      <c r="M1430" s="344" t="s">
        <v>5167</v>
      </c>
      <c r="N1430" s="203">
        <v>44281</v>
      </c>
      <c r="O1430" s="203">
        <v>44075</v>
      </c>
      <c r="P1430" s="203">
        <v>45107</v>
      </c>
      <c r="Q1430" s="242">
        <v>50000</v>
      </c>
      <c r="R1430" s="34">
        <v>0.8</v>
      </c>
      <c r="S1430" s="31" t="s">
        <v>306</v>
      </c>
      <c r="T1430" s="31">
        <v>40000</v>
      </c>
    </row>
    <row r="1431" spans="2:20" s="61" customFormat="1" ht="114" customHeight="1" x14ac:dyDescent="0.2">
      <c r="B1431" s="381"/>
      <c r="C1431" s="382"/>
      <c r="D1431" s="368"/>
      <c r="E1431" s="91" t="s">
        <v>1564</v>
      </c>
      <c r="F1431" s="321" t="s">
        <v>4903</v>
      </c>
      <c r="G1431" s="148" t="s">
        <v>4909</v>
      </c>
      <c r="H1431" s="72" t="s">
        <v>4920</v>
      </c>
      <c r="I1431" s="38" t="s">
        <v>4891</v>
      </c>
      <c r="J1431" s="321" t="s">
        <v>1126</v>
      </c>
      <c r="K1431" s="321" t="s">
        <v>589</v>
      </c>
      <c r="L1431" s="72" t="s">
        <v>4926</v>
      </c>
      <c r="M1431" s="344" t="s">
        <v>15</v>
      </c>
      <c r="N1431" s="203">
        <v>44281</v>
      </c>
      <c r="O1431" s="203">
        <v>44203</v>
      </c>
      <c r="P1431" s="203">
        <v>45107</v>
      </c>
      <c r="Q1431" s="242">
        <v>20000</v>
      </c>
      <c r="R1431" s="34">
        <v>0.8</v>
      </c>
      <c r="S1431" s="31" t="s">
        <v>306</v>
      </c>
      <c r="T1431" s="31">
        <v>16000</v>
      </c>
    </row>
    <row r="1432" spans="2:20" s="61" customFormat="1" ht="232.5" customHeight="1" x14ac:dyDescent="0.2">
      <c r="B1432" s="381"/>
      <c r="C1432" s="382"/>
      <c r="D1432" s="368"/>
      <c r="E1432" s="91" t="s">
        <v>1564</v>
      </c>
      <c r="F1432" s="321" t="s">
        <v>4903</v>
      </c>
      <c r="G1432" s="148" t="s">
        <v>4910</v>
      </c>
      <c r="H1432" s="72" t="s">
        <v>4920</v>
      </c>
      <c r="I1432" s="38" t="s">
        <v>4892</v>
      </c>
      <c r="J1432" s="321" t="s">
        <v>1126</v>
      </c>
      <c r="K1432" s="321" t="s">
        <v>589</v>
      </c>
      <c r="L1432" s="72" t="s">
        <v>4927</v>
      </c>
      <c r="M1432" s="344" t="s">
        <v>13</v>
      </c>
      <c r="N1432" s="203">
        <v>44281</v>
      </c>
      <c r="O1432" s="203">
        <v>44075</v>
      </c>
      <c r="P1432" s="203">
        <v>45107</v>
      </c>
      <c r="Q1432" s="242">
        <v>20000</v>
      </c>
      <c r="R1432" s="34">
        <v>0.8</v>
      </c>
      <c r="S1432" s="31" t="s">
        <v>306</v>
      </c>
      <c r="T1432" s="31">
        <v>16000</v>
      </c>
    </row>
    <row r="1433" spans="2:20" s="61" customFormat="1" ht="232.5" customHeight="1" x14ac:dyDescent="0.2">
      <c r="B1433" s="381"/>
      <c r="C1433" s="382"/>
      <c r="D1433" s="368"/>
      <c r="E1433" s="91" t="s">
        <v>1564</v>
      </c>
      <c r="F1433" s="321" t="s">
        <v>4903</v>
      </c>
      <c r="G1433" s="148" t="s">
        <v>4911</v>
      </c>
      <c r="H1433" s="72" t="s">
        <v>4920</v>
      </c>
      <c r="I1433" s="38" t="s">
        <v>4893</v>
      </c>
      <c r="J1433" s="321" t="s">
        <v>1126</v>
      </c>
      <c r="K1433" s="321" t="s">
        <v>589</v>
      </c>
      <c r="L1433" s="72" t="s">
        <v>4928</v>
      </c>
      <c r="M1433" s="344" t="s">
        <v>27</v>
      </c>
      <c r="N1433" s="203">
        <v>44281</v>
      </c>
      <c r="O1433" s="203">
        <v>44440</v>
      </c>
      <c r="P1433" s="203">
        <v>45107</v>
      </c>
      <c r="Q1433" s="242">
        <v>19904.82</v>
      </c>
      <c r="R1433" s="34">
        <v>0.8</v>
      </c>
      <c r="S1433" s="31" t="s">
        <v>306</v>
      </c>
      <c r="T1433" s="31">
        <v>15923.86</v>
      </c>
    </row>
    <row r="1434" spans="2:20" s="61" customFormat="1" ht="232.5" customHeight="1" x14ac:dyDescent="0.2">
      <c r="B1434" s="381"/>
      <c r="C1434" s="382"/>
      <c r="D1434" s="368"/>
      <c r="E1434" s="91" t="s">
        <v>1564</v>
      </c>
      <c r="F1434" s="321" t="s">
        <v>4903</v>
      </c>
      <c r="G1434" s="148" t="s">
        <v>4912</v>
      </c>
      <c r="H1434" s="72" t="s">
        <v>4920</v>
      </c>
      <c r="I1434" s="38" t="s">
        <v>4894</v>
      </c>
      <c r="J1434" s="321" t="s">
        <v>1126</v>
      </c>
      <c r="K1434" s="321" t="s">
        <v>589</v>
      </c>
      <c r="L1434" s="72" t="s">
        <v>4929</v>
      </c>
      <c r="M1434" s="344" t="s">
        <v>13</v>
      </c>
      <c r="N1434" s="203">
        <v>44281</v>
      </c>
      <c r="O1434" s="203">
        <v>44378</v>
      </c>
      <c r="P1434" s="203">
        <v>45107</v>
      </c>
      <c r="Q1434" s="242">
        <v>20000</v>
      </c>
      <c r="R1434" s="34">
        <v>0.8</v>
      </c>
      <c r="S1434" s="31" t="s">
        <v>306</v>
      </c>
      <c r="T1434" s="31">
        <v>16000</v>
      </c>
    </row>
    <row r="1435" spans="2:20" s="61" customFormat="1" ht="232.5" customHeight="1" x14ac:dyDescent="0.2">
      <c r="B1435" s="381"/>
      <c r="C1435" s="382"/>
      <c r="D1435" s="368"/>
      <c r="E1435" s="91" t="s">
        <v>1564</v>
      </c>
      <c r="F1435" s="321" t="s">
        <v>4903</v>
      </c>
      <c r="G1435" s="148" t="s">
        <v>4913</v>
      </c>
      <c r="H1435" s="72" t="s">
        <v>4920</v>
      </c>
      <c r="I1435" s="38" t="s">
        <v>4895</v>
      </c>
      <c r="J1435" s="321" t="s">
        <v>1126</v>
      </c>
      <c r="K1435" s="321" t="s">
        <v>589</v>
      </c>
      <c r="L1435" s="72" t="s">
        <v>4930</v>
      </c>
      <c r="M1435" s="344" t="s">
        <v>19</v>
      </c>
      <c r="N1435" s="203">
        <v>44281</v>
      </c>
      <c r="O1435" s="203">
        <v>44326</v>
      </c>
      <c r="P1435" s="203">
        <v>45107</v>
      </c>
      <c r="Q1435" s="242">
        <v>19188.78</v>
      </c>
      <c r="R1435" s="34">
        <v>0.8</v>
      </c>
      <c r="S1435" s="31" t="s">
        <v>306</v>
      </c>
      <c r="T1435" s="31">
        <v>15351.02</v>
      </c>
    </row>
    <row r="1436" spans="2:20" s="61" customFormat="1" ht="232.5" customHeight="1" x14ac:dyDescent="0.2">
      <c r="B1436" s="381"/>
      <c r="C1436" s="382"/>
      <c r="D1436" s="368"/>
      <c r="E1436" s="91" t="s">
        <v>1564</v>
      </c>
      <c r="F1436" s="321" t="s">
        <v>4903</v>
      </c>
      <c r="G1436" s="148" t="s">
        <v>4459</v>
      </c>
      <c r="H1436" s="72" t="s">
        <v>4920</v>
      </c>
      <c r="I1436" s="38" t="s">
        <v>4896</v>
      </c>
      <c r="J1436" s="321" t="s">
        <v>1126</v>
      </c>
      <c r="K1436" s="321" t="s">
        <v>589</v>
      </c>
      <c r="L1436" s="72" t="s">
        <v>4931</v>
      </c>
      <c r="M1436" s="344" t="s">
        <v>4932</v>
      </c>
      <c r="N1436" s="203">
        <v>44281</v>
      </c>
      <c r="O1436" s="203">
        <v>44302</v>
      </c>
      <c r="P1436" s="203">
        <v>44972</v>
      </c>
      <c r="Q1436" s="242">
        <v>20000</v>
      </c>
      <c r="R1436" s="34">
        <v>0.8</v>
      </c>
      <c r="S1436" s="31" t="s">
        <v>306</v>
      </c>
      <c r="T1436" s="31">
        <v>16000</v>
      </c>
    </row>
    <row r="1437" spans="2:20" s="61" customFormat="1" ht="232.5" customHeight="1" x14ac:dyDescent="0.2">
      <c r="B1437" s="381"/>
      <c r="C1437" s="382"/>
      <c r="D1437" s="368"/>
      <c r="E1437" s="91" t="s">
        <v>1564</v>
      </c>
      <c r="F1437" s="321" t="s">
        <v>4903</v>
      </c>
      <c r="G1437" s="148" t="s">
        <v>5168</v>
      </c>
      <c r="H1437" s="72" t="s">
        <v>4920</v>
      </c>
      <c r="I1437" s="38" t="s">
        <v>5158</v>
      </c>
      <c r="J1437" s="321" t="s">
        <v>1126</v>
      </c>
      <c r="K1437" s="321" t="s">
        <v>589</v>
      </c>
      <c r="L1437" s="72" t="s">
        <v>5169</v>
      </c>
      <c r="M1437" s="344" t="s">
        <v>1</v>
      </c>
      <c r="N1437" s="203">
        <v>44281</v>
      </c>
      <c r="O1437" s="203">
        <v>44076</v>
      </c>
      <c r="P1437" s="203">
        <v>45107</v>
      </c>
      <c r="Q1437" s="242">
        <v>20000</v>
      </c>
      <c r="R1437" s="34">
        <v>0.8</v>
      </c>
      <c r="S1437" s="31" t="s">
        <v>306</v>
      </c>
      <c r="T1437" s="31">
        <v>16000</v>
      </c>
    </row>
    <row r="1438" spans="2:20" s="61" customFormat="1" ht="232.5" customHeight="1" x14ac:dyDescent="0.2">
      <c r="B1438" s="381"/>
      <c r="C1438" s="382"/>
      <c r="D1438" s="368"/>
      <c r="E1438" s="91" t="s">
        <v>1564</v>
      </c>
      <c r="F1438" s="321" t="s">
        <v>4903</v>
      </c>
      <c r="G1438" s="148" t="s">
        <v>4914</v>
      </c>
      <c r="H1438" s="72" t="s">
        <v>4920</v>
      </c>
      <c r="I1438" s="38" t="s">
        <v>4897</v>
      </c>
      <c r="J1438" s="321" t="s">
        <v>1126</v>
      </c>
      <c r="K1438" s="321" t="s">
        <v>589</v>
      </c>
      <c r="L1438" s="72" t="s">
        <v>4933</v>
      </c>
      <c r="M1438" s="344" t="s">
        <v>7</v>
      </c>
      <c r="N1438" s="203">
        <v>44281</v>
      </c>
      <c r="O1438" s="203">
        <v>44075</v>
      </c>
      <c r="P1438" s="203">
        <v>45107</v>
      </c>
      <c r="Q1438" s="242">
        <v>19807.080000000002</v>
      </c>
      <c r="R1438" s="34">
        <v>0.8</v>
      </c>
      <c r="S1438" s="31" t="s">
        <v>306</v>
      </c>
      <c r="T1438" s="31">
        <v>15845.66</v>
      </c>
    </row>
    <row r="1439" spans="2:20" s="61" customFormat="1" ht="232.5" customHeight="1" x14ac:dyDescent="0.2">
      <c r="B1439" s="381"/>
      <c r="C1439" s="382"/>
      <c r="D1439" s="368"/>
      <c r="E1439" s="91" t="s">
        <v>1564</v>
      </c>
      <c r="F1439" s="321" t="s">
        <v>4903</v>
      </c>
      <c r="G1439" s="148" t="s">
        <v>4915</v>
      </c>
      <c r="H1439" s="72" t="s">
        <v>4920</v>
      </c>
      <c r="I1439" s="38" t="s">
        <v>4898</v>
      </c>
      <c r="J1439" s="321" t="s">
        <v>1126</v>
      </c>
      <c r="K1439" s="321" t="s">
        <v>589</v>
      </c>
      <c r="L1439" s="72" t="s">
        <v>4934</v>
      </c>
      <c r="M1439" s="344" t="s">
        <v>22</v>
      </c>
      <c r="N1439" s="203">
        <v>44281</v>
      </c>
      <c r="O1439" s="203">
        <v>44075</v>
      </c>
      <c r="P1439" s="203">
        <v>45107</v>
      </c>
      <c r="Q1439" s="242">
        <v>20000</v>
      </c>
      <c r="R1439" s="34">
        <v>0.8</v>
      </c>
      <c r="S1439" s="31" t="s">
        <v>306</v>
      </c>
      <c r="T1439" s="31">
        <v>16000</v>
      </c>
    </row>
    <row r="1440" spans="2:20" s="61" customFormat="1" ht="232.5" customHeight="1" x14ac:dyDescent="0.2">
      <c r="B1440" s="381"/>
      <c r="C1440" s="382"/>
      <c r="D1440" s="368"/>
      <c r="E1440" s="91" t="s">
        <v>1564</v>
      </c>
      <c r="F1440" s="321" t="s">
        <v>4903</v>
      </c>
      <c r="G1440" s="148" t="s">
        <v>4916</v>
      </c>
      <c r="H1440" s="72" t="s">
        <v>4920</v>
      </c>
      <c r="I1440" s="38" t="s">
        <v>4899</v>
      </c>
      <c r="J1440" s="321" t="s">
        <v>1126</v>
      </c>
      <c r="K1440" s="321" t="s">
        <v>589</v>
      </c>
      <c r="L1440" s="72" t="s">
        <v>4935</v>
      </c>
      <c r="M1440" s="344" t="s">
        <v>29</v>
      </c>
      <c r="N1440" s="203">
        <v>44281</v>
      </c>
      <c r="O1440" s="203">
        <v>44200</v>
      </c>
      <c r="P1440" s="203">
        <v>45107</v>
      </c>
      <c r="Q1440" s="242">
        <v>20000</v>
      </c>
      <c r="R1440" s="34">
        <v>0.8</v>
      </c>
      <c r="S1440" s="31" t="s">
        <v>306</v>
      </c>
      <c r="T1440" s="31">
        <v>16000</v>
      </c>
    </row>
    <row r="1441" spans="2:20" s="61" customFormat="1" ht="232.5" customHeight="1" x14ac:dyDescent="0.2">
      <c r="B1441" s="381"/>
      <c r="C1441" s="382"/>
      <c r="D1441" s="368"/>
      <c r="E1441" s="91" t="s">
        <v>1564</v>
      </c>
      <c r="F1441" s="321" t="s">
        <v>4903</v>
      </c>
      <c r="G1441" s="148" t="s">
        <v>4917</v>
      </c>
      <c r="H1441" s="72" t="s">
        <v>4920</v>
      </c>
      <c r="I1441" s="38" t="s">
        <v>4900</v>
      </c>
      <c r="J1441" s="321" t="s">
        <v>1126</v>
      </c>
      <c r="K1441" s="321" t="s">
        <v>589</v>
      </c>
      <c r="L1441" s="72" t="s">
        <v>4936</v>
      </c>
      <c r="M1441" s="344" t="s">
        <v>13</v>
      </c>
      <c r="N1441" s="203">
        <v>44281</v>
      </c>
      <c r="O1441" s="203">
        <v>44440</v>
      </c>
      <c r="P1441" s="203">
        <v>45107</v>
      </c>
      <c r="Q1441" s="242">
        <v>20000</v>
      </c>
      <c r="R1441" s="34">
        <v>0.8</v>
      </c>
      <c r="S1441" s="31" t="s">
        <v>306</v>
      </c>
      <c r="T1441" s="31">
        <v>16000</v>
      </c>
    </row>
    <row r="1442" spans="2:20" s="61" customFormat="1" ht="232.5" customHeight="1" x14ac:dyDescent="0.2">
      <c r="B1442" s="381"/>
      <c r="C1442" s="382"/>
      <c r="D1442" s="368"/>
      <c r="E1442" s="91" t="s">
        <v>1564</v>
      </c>
      <c r="F1442" s="321" t="s">
        <v>4903</v>
      </c>
      <c r="G1442" s="148" t="s">
        <v>4918</v>
      </c>
      <c r="H1442" s="72" t="s">
        <v>4920</v>
      </c>
      <c r="I1442" s="38" t="s">
        <v>4901</v>
      </c>
      <c r="J1442" s="321" t="s">
        <v>1126</v>
      </c>
      <c r="K1442" s="321" t="s">
        <v>589</v>
      </c>
      <c r="L1442" s="72" t="s">
        <v>4937</v>
      </c>
      <c r="M1442" s="344" t="s">
        <v>30</v>
      </c>
      <c r="N1442" s="203">
        <v>44281</v>
      </c>
      <c r="O1442" s="203">
        <v>44470</v>
      </c>
      <c r="P1442" s="203">
        <v>45107</v>
      </c>
      <c r="Q1442" s="242">
        <v>16819.88</v>
      </c>
      <c r="R1442" s="34">
        <v>0.8</v>
      </c>
      <c r="S1442" s="31" t="s">
        <v>306</v>
      </c>
      <c r="T1442" s="31">
        <v>13455.9</v>
      </c>
    </row>
    <row r="1443" spans="2:20" s="61" customFormat="1" ht="232.5" customHeight="1" x14ac:dyDescent="0.2">
      <c r="B1443" s="381"/>
      <c r="C1443" s="382"/>
      <c r="D1443" s="368"/>
      <c r="E1443" s="276" t="s">
        <v>1564</v>
      </c>
      <c r="F1443" s="126" t="s">
        <v>4903</v>
      </c>
      <c r="G1443" s="147" t="s">
        <v>4919</v>
      </c>
      <c r="H1443" s="47" t="s">
        <v>4920</v>
      </c>
      <c r="I1443" s="49" t="s">
        <v>4902</v>
      </c>
      <c r="J1443" s="126" t="s">
        <v>1126</v>
      </c>
      <c r="K1443" s="126" t="s">
        <v>589</v>
      </c>
      <c r="L1443" s="47" t="s">
        <v>4938</v>
      </c>
      <c r="M1443" s="343" t="s">
        <v>27</v>
      </c>
      <c r="N1443" s="204">
        <v>44281</v>
      </c>
      <c r="O1443" s="204">
        <v>44470</v>
      </c>
      <c r="P1443" s="204">
        <v>45107</v>
      </c>
      <c r="Q1443" s="286">
        <v>17005</v>
      </c>
      <c r="R1443" s="48">
        <v>0.8</v>
      </c>
      <c r="S1443" s="46" t="s">
        <v>306</v>
      </c>
      <c r="T1443" s="46">
        <v>13604</v>
      </c>
    </row>
    <row r="1444" spans="2:20" s="61" customFormat="1" ht="232.5" customHeight="1" x14ac:dyDescent="0.2">
      <c r="B1444" s="381"/>
      <c r="C1444" s="382"/>
      <c r="D1444" s="368"/>
      <c r="E1444" s="276" t="s">
        <v>1564</v>
      </c>
      <c r="F1444" s="126" t="s">
        <v>5170</v>
      </c>
      <c r="G1444" s="147" t="s">
        <v>5168</v>
      </c>
      <c r="H1444" s="47" t="s">
        <v>5173</v>
      </c>
      <c r="I1444" s="49" t="s">
        <v>5273</v>
      </c>
      <c r="J1444" s="126" t="s">
        <v>1126</v>
      </c>
      <c r="K1444" s="126" t="s">
        <v>589</v>
      </c>
      <c r="L1444" s="47" t="s">
        <v>5276</v>
      </c>
      <c r="M1444" s="343" t="s">
        <v>5041</v>
      </c>
      <c r="N1444" s="204">
        <v>44315</v>
      </c>
      <c r="O1444" s="204">
        <v>44307</v>
      </c>
      <c r="P1444" s="204">
        <v>45107</v>
      </c>
      <c r="Q1444" s="286">
        <v>116160.33</v>
      </c>
      <c r="R1444" s="48">
        <v>0.8</v>
      </c>
      <c r="S1444" s="46" t="s">
        <v>306</v>
      </c>
      <c r="T1444" s="46">
        <v>92928.26</v>
      </c>
    </row>
    <row r="1445" spans="2:20" s="61" customFormat="1" ht="232.5" customHeight="1" x14ac:dyDescent="0.2">
      <c r="B1445" s="381"/>
      <c r="C1445" s="382"/>
      <c r="D1445" s="368"/>
      <c r="E1445" s="91" t="s">
        <v>1564</v>
      </c>
      <c r="F1445" s="321" t="s">
        <v>5170</v>
      </c>
      <c r="G1445" s="148" t="s">
        <v>4910</v>
      </c>
      <c r="H1445" s="72" t="s">
        <v>5173</v>
      </c>
      <c r="I1445" s="38" t="s">
        <v>5159</v>
      </c>
      <c r="J1445" s="321" t="s">
        <v>1126</v>
      </c>
      <c r="K1445" s="321" t="s">
        <v>589</v>
      </c>
      <c r="L1445" s="72" t="s">
        <v>5174</v>
      </c>
      <c r="M1445" s="344" t="s">
        <v>2713</v>
      </c>
      <c r="N1445" s="203">
        <v>44315</v>
      </c>
      <c r="O1445" s="203">
        <v>44235</v>
      </c>
      <c r="P1445" s="203">
        <v>45107</v>
      </c>
      <c r="Q1445" s="242">
        <v>221725.6</v>
      </c>
      <c r="R1445" s="34">
        <v>0.8</v>
      </c>
      <c r="S1445" s="31" t="s">
        <v>306</v>
      </c>
      <c r="T1445" s="31">
        <v>177380.48000000001</v>
      </c>
    </row>
    <row r="1446" spans="2:20" s="61" customFormat="1" ht="232.5" customHeight="1" x14ac:dyDescent="0.2">
      <c r="B1446" s="381"/>
      <c r="C1446" s="382"/>
      <c r="D1446" s="368"/>
      <c r="E1446" s="91" t="s">
        <v>1564</v>
      </c>
      <c r="F1446" s="321" t="s">
        <v>5170</v>
      </c>
      <c r="G1446" s="148" t="s">
        <v>5171</v>
      </c>
      <c r="H1446" s="72" t="s">
        <v>5173</v>
      </c>
      <c r="I1446" s="38" t="s">
        <v>5160</v>
      </c>
      <c r="J1446" s="321" t="s">
        <v>1126</v>
      </c>
      <c r="K1446" s="321" t="s">
        <v>589</v>
      </c>
      <c r="L1446" s="72" t="s">
        <v>5175</v>
      </c>
      <c r="M1446" s="344" t="s">
        <v>4835</v>
      </c>
      <c r="N1446" s="203">
        <v>44315</v>
      </c>
      <c r="O1446" s="203">
        <v>44370</v>
      </c>
      <c r="P1446" s="203">
        <v>45107</v>
      </c>
      <c r="Q1446" s="242">
        <v>100538.23</v>
      </c>
      <c r="R1446" s="34">
        <v>0.8</v>
      </c>
      <c r="S1446" s="31" t="s">
        <v>306</v>
      </c>
      <c r="T1446" s="31">
        <v>80430.58</v>
      </c>
    </row>
    <row r="1447" spans="2:20" s="61" customFormat="1" ht="232.5" customHeight="1" x14ac:dyDescent="0.2">
      <c r="B1447" s="381"/>
      <c r="C1447" s="382"/>
      <c r="D1447" s="368"/>
      <c r="E1447" s="91" t="s">
        <v>1564</v>
      </c>
      <c r="F1447" s="321" t="s">
        <v>5170</v>
      </c>
      <c r="G1447" s="148" t="s">
        <v>4916</v>
      </c>
      <c r="H1447" s="72" t="s">
        <v>5173</v>
      </c>
      <c r="I1447" s="38" t="s">
        <v>5161</v>
      </c>
      <c r="J1447" s="321" t="s">
        <v>1126</v>
      </c>
      <c r="K1447" s="321" t="s">
        <v>589</v>
      </c>
      <c r="L1447" s="72" t="s">
        <v>5176</v>
      </c>
      <c r="M1447" s="344" t="s">
        <v>29</v>
      </c>
      <c r="N1447" s="203">
        <v>44315</v>
      </c>
      <c r="O1447" s="203">
        <v>44342</v>
      </c>
      <c r="P1447" s="203">
        <v>45107</v>
      </c>
      <c r="Q1447" s="242">
        <v>122624</v>
      </c>
      <c r="R1447" s="34">
        <v>0.8</v>
      </c>
      <c r="S1447" s="31" t="s">
        <v>306</v>
      </c>
      <c r="T1447" s="31">
        <v>98099.199999999997</v>
      </c>
    </row>
    <row r="1448" spans="2:20" s="61" customFormat="1" ht="232.5" customHeight="1" x14ac:dyDescent="0.2">
      <c r="B1448" s="381"/>
      <c r="C1448" s="382"/>
      <c r="D1448" s="368"/>
      <c r="E1448" s="91" t="s">
        <v>1564</v>
      </c>
      <c r="F1448" s="321" t="s">
        <v>5170</v>
      </c>
      <c r="G1448" s="148" t="s">
        <v>4915</v>
      </c>
      <c r="H1448" s="72" t="s">
        <v>5173</v>
      </c>
      <c r="I1448" s="38" t="s">
        <v>5162</v>
      </c>
      <c r="J1448" s="321" t="s">
        <v>1126</v>
      </c>
      <c r="K1448" s="321" t="s">
        <v>589</v>
      </c>
      <c r="L1448" s="72" t="s">
        <v>5177</v>
      </c>
      <c r="M1448" s="344" t="s">
        <v>5037</v>
      </c>
      <c r="N1448" s="203">
        <v>44315</v>
      </c>
      <c r="O1448" s="203">
        <v>44319</v>
      </c>
      <c r="P1448" s="203">
        <v>45093</v>
      </c>
      <c r="Q1448" s="242">
        <v>165135.85999999999</v>
      </c>
      <c r="R1448" s="34">
        <v>0.8</v>
      </c>
      <c r="S1448" s="31" t="s">
        <v>306</v>
      </c>
      <c r="T1448" s="31">
        <v>132108.69</v>
      </c>
    </row>
    <row r="1449" spans="2:20" s="61" customFormat="1" ht="232.5" customHeight="1" x14ac:dyDescent="0.2">
      <c r="B1449" s="381"/>
      <c r="C1449" s="382"/>
      <c r="D1449" s="368"/>
      <c r="E1449" s="91" t="s">
        <v>1564</v>
      </c>
      <c r="F1449" s="321" t="s">
        <v>5170</v>
      </c>
      <c r="G1449" s="148" t="s">
        <v>5172</v>
      </c>
      <c r="H1449" s="72" t="s">
        <v>5173</v>
      </c>
      <c r="I1449" s="38" t="s">
        <v>5163</v>
      </c>
      <c r="J1449" s="321" t="s">
        <v>1126</v>
      </c>
      <c r="K1449" s="321" t="s">
        <v>589</v>
      </c>
      <c r="L1449" s="72" t="s">
        <v>5178</v>
      </c>
      <c r="M1449" s="344" t="s">
        <v>13</v>
      </c>
      <c r="N1449" s="203">
        <v>44315</v>
      </c>
      <c r="O1449" s="203">
        <v>44459</v>
      </c>
      <c r="P1449" s="203">
        <v>44694</v>
      </c>
      <c r="Q1449" s="242">
        <v>7162.13</v>
      </c>
      <c r="R1449" s="34">
        <v>0.8</v>
      </c>
      <c r="S1449" s="31" t="s">
        <v>306</v>
      </c>
      <c r="T1449" s="31">
        <v>5729.7</v>
      </c>
    </row>
    <row r="1450" spans="2:20" s="61" customFormat="1" ht="232.5" customHeight="1" x14ac:dyDescent="0.2">
      <c r="B1450" s="381"/>
      <c r="C1450" s="382"/>
      <c r="D1450" s="368"/>
      <c r="E1450" s="91" t="s">
        <v>1564</v>
      </c>
      <c r="F1450" s="321" t="s">
        <v>5170</v>
      </c>
      <c r="G1450" s="148" t="s">
        <v>4913</v>
      </c>
      <c r="H1450" s="72" t="s">
        <v>5173</v>
      </c>
      <c r="I1450" s="38" t="s">
        <v>5164</v>
      </c>
      <c r="J1450" s="321" t="s">
        <v>1126</v>
      </c>
      <c r="K1450" s="321" t="s">
        <v>589</v>
      </c>
      <c r="L1450" s="72" t="s">
        <v>5179</v>
      </c>
      <c r="M1450" s="344" t="s">
        <v>19</v>
      </c>
      <c r="N1450" s="203">
        <v>44315</v>
      </c>
      <c r="O1450" s="203">
        <v>44298</v>
      </c>
      <c r="P1450" s="203">
        <v>45107</v>
      </c>
      <c r="Q1450" s="242">
        <v>77096.31</v>
      </c>
      <c r="R1450" s="34">
        <v>0.8</v>
      </c>
      <c r="S1450" s="31" t="s">
        <v>306</v>
      </c>
      <c r="T1450" s="31">
        <v>61677.05</v>
      </c>
    </row>
    <row r="1451" spans="2:20" s="61" customFormat="1" ht="232.5" customHeight="1" x14ac:dyDescent="0.2">
      <c r="B1451" s="381"/>
      <c r="C1451" s="382"/>
      <c r="D1451" s="368"/>
      <c r="E1451" s="91" t="s">
        <v>1564</v>
      </c>
      <c r="F1451" s="321" t="s">
        <v>5277</v>
      </c>
      <c r="G1451" s="148" t="s">
        <v>4459</v>
      </c>
      <c r="H1451" s="72" t="s">
        <v>5280</v>
      </c>
      <c r="I1451" s="38" t="s">
        <v>5324</v>
      </c>
      <c r="J1451" s="321" t="s">
        <v>1126</v>
      </c>
      <c r="K1451" s="321" t="s">
        <v>589</v>
      </c>
      <c r="L1451" s="72" t="s">
        <v>5328</v>
      </c>
      <c r="M1451" s="344" t="s">
        <v>13</v>
      </c>
      <c r="N1451" s="203">
        <v>44344</v>
      </c>
      <c r="O1451" s="203">
        <v>44378</v>
      </c>
      <c r="P1451" s="203">
        <v>45107</v>
      </c>
      <c r="Q1451" s="242">
        <v>122924.54</v>
      </c>
      <c r="R1451" s="34">
        <v>0.8</v>
      </c>
      <c r="S1451" s="31" t="s">
        <v>306</v>
      </c>
      <c r="T1451" s="31">
        <v>98339.63</v>
      </c>
    </row>
    <row r="1452" spans="2:20" s="61" customFormat="1" ht="232.5" customHeight="1" x14ac:dyDescent="0.2">
      <c r="B1452" s="381"/>
      <c r="C1452" s="382"/>
      <c r="D1452" s="368"/>
      <c r="E1452" s="91" t="s">
        <v>1564</v>
      </c>
      <c r="F1452" s="321" t="s">
        <v>5277</v>
      </c>
      <c r="G1452" s="148" t="s">
        <v>5311</v>
      </c>
      <c r="H1452" s="72" t="s">
        <v>5280</v>
      </c>
      <c r="I1452" s="38" t="s">
        <v>5375</v>
      </c>
      <c r="J1452" s="321" t="s">
        <v>1126</v>
      </c>
      <c r="K1452" s="321" t="s">
        <v>589</v>
      </c>
      <c r="L1452" s="72" t="s">
        <v>5376</v>
      </c>
      <c r="M1452" s="344" t="s">
        <v>13</v>
      </c>
      <c r="N1452" s="203">
        <v>44375</v>
      </c>
      <c r="O1452" s="203">
        <v>44378</v>
      </c>
      <c r="P1452" s="203">
        <v>45107</v>
      </c>
      <c r="Q1452" s="242">
        <v>48365</v>
      </c>
      <c r="R1452" s="34">
        <v>0.8</v>
      </c>
      <c r="S1452" s="31" t="s">
        <v>306</v>
      </c>
      <c r="T1452" s="31">
        <v>38692</v>
      </c>
    </row>
    <row r="1453" spans="2:20" s="61" customFormat="1" ht="232.5" customHeight="1" x14ac:dyDescent="0.2">
      <c r="B1453" s="381"/>
      <c r="C1453" s="382"/>
      <c r="D1453" s="368"/>
      <c r="E1453" s="91" t="s">
        <v>1564</v>
      </c>
      <c r="F1453" s="321" t="s">
        <v>5277</v>
      </c>
      <c r="G1453" s="148" t="s">
        <v>5327</v>
      </c>
      <c r="H1453" s="72" t="s">
        <v>5280</v>
      </c>
      <c r="I1453" s="38" t="s">
        <v>5325</v>
      </c>
      <c r="J1453" s="321" t="s">
        <v>1126</v>
      </c>
      <c r="K1453" s="321" t="s">
        <v>589</v>
      </c>
      <c r="L1453" s="72" t="s">
        <v>5329</v>
      </c>
      <c r="M1453" s="344" t="s">
        <v>5330</v>
      </c>
      <c r="N1453" s="203">
        <v>44344</v>
      </c>
      <c r="O1453" s="203">
        <v>44392</v>
      </c>
      <c r="P1453" s="203">
        <v>45107</v>
      </c>
      <c r="Q1453" s="242">
        <v>292641.76</v>
      </c>
      <c r="R1453" s="34">
        <v>0.8</v>
      </c>
      <c r="S1453" s="31" t="s">
        <v>306</v>
      </c>
      <c r="T1453" s="31">
        <v>234113.41</v>
      </c>
    </row>
    <row r="1454" spans="2:20" s="61" customFormat="1" ht="191.25" customHeight="1" x14ac:dyDescent="0.2">
      <c r="B1454" s="381"/>
      <c r="C1454" s="382"/>
      <c r="D1454" s="368"/>
      <c r="E1454" s="91" t="s">
        <v>1564</v>
      </c>
      <c r="F1454" s="321" t="s">
        <v>5277</v>
      </c>
      <c r="G1454" s="148" t="s">
        <v>5278</v>
      </c>
      <c r="H1454" s="72" t="s">
        <v>5280</v>
      </c>
      <c r="I1454" s="38" t="s">
        <v>5274</v>
      </c>
      <c r="J1454" s="321" t="s">
        <v>1126</v>
      </c>
      <c r="K1454" s="321" t="s">
        <v>589</v>
      </c>
      <c r="L1454" s="72" t="s">
        <v>5281</v>
      </c>
      <c r="M1454" s="344" t="s">
        <v>4119</v>
      </c>
      <c r="N1454" s="203">
        <v>44315</v>
      </c>
      <c r="O1454" s="203">
        <v>44378</v>
      </c>
      <c r="P1454" s="203">
        <v>45107</v>
      </c>
      <c r="Q1454" s="242">
        <v>257330.92</v>
      </c>
      <c r="R1454" s="34">
        <v>0.8</v>
      </c>
      <c r="S1454" s="31" t="s">
        <v>306</v>
      </c>
      <c r="T1454" s="31">
        <v>205864.74</v>
      </c>
    </row>
    <row r="1455" spans="2:20" s="61" customFormat="1" ht="191.25" customHeight="1" x14ac:dyDescent="0.2">
      <c r="B1455" s="381"/>
      <c r="C1455" s="382"/>
      <c r="D1455" s="368"/>
      <c r="E1455" s="276" t="s">
        <v>1564</v>
      </c>
      <c r="F1455" s="126" t="s">
        <v>5277</v>
      </c>
      <c r="G1455" s="147" t="s">
        <v>5279</v>
      </c>
      <c r="H1455" s="47" t="s">
        <v>5280</v>
      </c>
      <c r="I1455" s="49" t="s">
        <v>5275</v>
      </c>
      <c r="J1455" s="126" t="s">
        <v>1126</v>
      </c>
      <c r="K1455" s="126" t="s">
        <v>589</v>
      </c>
      <c r="L1455" s="47" t="s">
        <v>5282</v>
      </c>
      <c r="M1455" s="343" t="s">
        <v>13</v>
      </c>
      <c r="N1455" s="204">
        <v>44315</v>
      </c>
      <c r="O1455" s="204">
        <v>44384</v>
      </c>
      <c r="P1455" s="204">
        <v>45107</v>
      </c>
      <c r="Q1455" s="286">
        <v>260735.66</v>
      </c>
      <c r="R1455" s="48">
        <v>0.8</v>
      </c>
      <c r="S1455" s="46" t="s">
        <v>306</v>
      </c>
      <c r="T1455" s="46">
        <v>208588.53</v>
      </c>
    </row>
    <row r="1456" spans="2:20" s="61" customFormat="1" ht="114" customHeight="1" thickBot="1" x14ac:dyDescent="0.25">
      <c r="B1456" s="381"/>
      <c r="C1456" s="382"/>
      <c r="D1456" s="368"/>
      <c r="E1456" s="71" t="s">
        <v>1564</v>
      </c>
      <c r="F1456" s="64" t="s">
        <v>5277</v>
      </c>
      <c r="G1456" s="295" t="s">
        <v>5331</v>
      </c>
      <c r="H1456" s="74" t="s">
        <v>5280</v>
      </c>
      <c r="I1456" s="296" t="s">
        <v>5326</v>
      </c>
      <c r="J1456" s="64" t="s">
        <v>1126</v>
      </c>
      <c r="K1456" s="64" t="s">
        <v>589</v>
      </c>
      <c r="L1456" s="74" t="s">
        <v>5332</v>
      </c>
      <c r="M1456" s="298" t="s">
        <v>13</v>
      </c>
      <c r="N1456" s="197">
        <v>44344</v>
      </c>
      <c r="O1456" s="197">
        <v>44483</v>
      </c>
      <c r="P1456" s="197">
        <v>45107</v>
      </c>
      <c r="Q1456" s="297">
        <v>187854.47</v>
      </c>
      <c r="R1456" s="66">
        <v>0.8</v>
      </c>
      <c r="S1456" s="65" t="s">
        <v>306</v>
      </c>
      <c r="T1456" s="65">
        <v>150283.57999999999</v>
      </c>
    </row>
    <row r="1457" spans="2:20" s="11" customFormat="1" ht="42.75" customHeight="1" thickBot="1" x14ac:dyDescent="0.25">
      <c r="B1457" s="381"/>
      <c r="C1457" s="382"/>
      <c r="D1457" s="368"/>
      <c r="E1457" s="366" t="s">
        <v>589</v>
      </c>
      <c r="F1457" s="367"/>
      <c r="G1457" s="367"/>
      <c r="H1457" s="367"/>
      <c r="I1457" s="367"/>
      <c r="J1457" s="367"/>
      <c r="K1457" s="319">
        <f>COUNTA(K1398:K1456)</f>
        <v>59</v>
      </c>
      <c r="L1457" s="428"/>
      <c r="M1457" s="372"/>
      <c r="N1457" s="372"/>
      <c r="O1457" s="372"/>
      <c r="P1457" s="372"/>
      <c r="Q1457" s="325">
        <f>SUM(Q1398:Q1456)</f>
        <v>8046057.4999999991</v>
      </c>
      <c r="R1457" s="404"/>
      <c r="S1457" s="405"/>
      <c r="T1457" s="334">
        <f>SUM(T1398:T1456)</f>
        <v>6436846.0100000026</v>
      </c>
    </row>
    <row r="1458" spans="2:20" s="11" customFormat="1" ht="237.75" customHeight="1" x14ac:dyDescent="0.2">
      <c r="B1458" s="381"/>
      <c r="C1458" s="382"/>
      <c r="D1458" s="368"/>
      <c r="E1458" s="127" t="s">
        <v>1578</v>
      </c>
      <c r="F1458" s="127" t="s">
        <v>1579</v>
      </c>
      <c r="G1458" s="134" t="s">
        <v>989</v>
      </c>
      <c r="H1458" s="75" t="s">
        <v>1580</v>
      </c>
      <c r="I1458" s="127" t="s">
        <v>1741</v>
      </c>
      <c r="J1458" s="127" t="s">
        <v>1126</v>
      </c>
      <c r="K1458" s="341" t="s">
        <v>1581</v>
      </c>
      <c r="L1458" s="75" t="s">
        <v>1582</v>
      </c>
      <c r="M1458" s="127" t="s">
        <v>5043</v>
      </c>
      <c r="N1458" s="202">
        <v>43286</v>
      </c>
      <c r="O1458" s="202">
        <v>42425</v>
      </c>
      <c r="P1458" s="202">
        <v>43451</v>
      </c>
      <c r="Q1458" s="83">
        <v>1342648.87</v>
      </c>
      <c r="R1458" s="63">
        <v>0.8</v>
      </c>
      <c r="S1458" s="62" t="s">
        <v>306</v>
      </c>
      <c r="T1458" s="62">
        <v>1074119.1000000001</v>
      </c>
    </row>
    <row r="1459" spans="2:20" s="11" customFormat="1" ht="237.75" customHeight="1" x14ac:dyDescent="0.2">
      <c r="B1459" s="381"/>
      <c r="C1459" s="382"/>
      <c r="D1459" s="368"/>
      <c r="E1459" s="344" t="s">
        <v>1578</v>
      </c>
      <c r="F1459" s="344" t="s">
        <v>1579</v>
      </c>
      <c r="G1459" s="35" t="s">
        <v>1939</v>
      </c>
      <c r="H1459" s="72" t="s">
        <v>1580</v>
      </c>
      <c r="I1459" s="344" t="s">
        <v>1577</v>
      </c>
      <c r="J1459" s="344" t="s">
        <v>1126</v>
      </c>
      <c r="K1459" s="321" t="s">
        <v>1581</v>
      </c>
      <c r="L1459" s="72" t="s">
        <v>1582</v>
      </c>
      <c r="M1459" s="344" t="s">
        <v>1</v>
      </c>
      <c r="N1459" s="203">
        <v>43585</v>
      </c>
      <c r="O1459" s="203">
        <v>43118</v>
      </c>
      <c r="P1459" s="203">
        <v>43644</v>
      </c>
      <c r="Q1459" s="80">
        <v>77195.95</v>
      </c>
      <c r="R1459" s="34">
        <v>0.8</v>
      </c>
      <c r="S1459" s="31" t="s">
        <v>306</v>
      </c>
      <c r="T1459" s="31">
        <v>61756.76</v>
      </c>
    </row>
    <row r="1460" spans="2:20" s="11" customFormat="1" ht="178.5" customHeight="1" x14ac:dyDescent="0.2">
      <c r="B1460" s="381"/>
      <c r="C1460" s="382"/>
      <c r="D1460" s="368"/>
      <c r="E1460" s="344" t="s">
        <v>1578</v>
      </c>
      <c r="F1460" s="344" t="s">
        <v>1740</v>
      </c>
      <c r="G1460" s="35" t="s">
        <v>1975</v>
      </c>
      <c r="H1460" s="72" t="s">
        <v>1742</v>
      </c>
      <c r="I1460" s="344" t="s">
        <v>1743</v>
      </c>
      <c r="J1460" s="344" t="s">
        <v>1126</v>
      </c>
      <c r="K1460" s="321" t="s">
        <v>1581</v>
      </c>
      <c r="L1460" s="72" t="s">
        <v>1753</v>
      </c>
      <c r="M1460" s="344" t="s">
        <v>308</v>
      </c>
      <c r="N1460" s="203">
        <v>43301</v>
      </c>
      <c r="O1460" s="203">
        <v>42887</v>
      </c>
      <c r="P1460" s="203">
        <v>43328</v>
      </c>
      <c r="Q1460" s="80">
        <v>123465.04</v>
      </c>
      <c r="R1460" s="34">
        <v>0.8</v>
      </c>
      <c r="S1460" s="31" t="s">
        <v>306</v>
      </c>
      <c r="T1460" s="31">
        <v>98772.03</v>
      </c>
    </row>
    <row r="1461" spans="2:20" s="11" customFormat="1" ht="237.75" customHeight="1" x14ac:dyDescent="0.2">
      <c r="B1461" s="381"/>
      <c r="C1461" s="382"/>
      <c r="D1461" s="368"/>
      <c r="E1461" s="344" t="s">
        <v>1578</v>
      </c>
      <c r="F1461" s="344" t="s">
        <v>1740</v>
      </c>
      <c r="G1461" s="35" t="s">
        <v>989</v>
      </c>
      <c r="H1461" s="72" t="s">
        <v>1742</v>
      </c>
      <c r="I1461" s="344" t="s">
        <v>1744</v>
      </c>
      <c r="J1461" s="344" t="s">
        <v>1126</v>
      </c>
      <c r="K1461" s="321" t="s">
        <v>1581</v>
      </c>
      <c r="L1461" s="72" t="s">
        <v>1754</v>
      </c>
      <c r="M1461" s="344" t="s">
        <v>308</v>
      </c>
      <c r="N1461" s="203">
        <v>43301</v>
      </c>
      <c r="O1461" s="203">
        <v>42738</v>
      </c>
      <c r="P1461" s="203">
        <v>43373</v>
      </c>
      <c r="Q1461" s="80">
        <v>229968.88</v>
      </c>
      <c r="R1461" s="34">
        <v>0.8</v>
      </c>
      <c r="S1461" s="31" t="s">
        <v>306</v>
      </c>
      <c r="T1461" s="31">
        <v>183975.1</v>
      </c>
    </row>
    <row r="1462" spans="2:20" s="11" customFormat="1" ht="237.75" customHeight="1" x14ac:dyDescent="0.2">
      <c r="B1462" s="381"/>
      <c r="C1462" s="382"/>
      <c r="D1462" s="368"/>
      <c r="E1462" s="344" t="s">
        <v>1578</v>
      </c>
      <c r="F1462" s="344" t="s">
        <v>1740</v>
      </c>
      <c r="G1462" s="35" t="s">
        <v>989</v>
      </c>
      <c r="H1462" s="72" t="s">
        <v>1742</v>
      </c>
      <c r="I1462" s="344" t="s">
        <v>1745</v>
      </c>
      <c r="J1462" s="344" t="s">
        <v>1126</v>
      </c>
      <c r="K1462" s="321" t="s">
        <v>1581</v>
      </c>
      <c r="L1462" s="72" t="s">
        <v>1755</v>
      </c>
      <c r="M1462" s="344" t="s">
        <v>308</v>
      </c>
      <c r="N1462" s="203">
        <v>43301</v>
      </c>
      <c r="O1462" s="203">
        <v>42979</v>
      </c>
      <c r="P1462" s="203">
        <v>43373</v>
      </c>
      <c r="Q1462" s="80">
        <v>61171.519999999997</v>
      </c>
      <c r="R1462" s="34">
        <v>0.8</v>
      </c>
      <c r="S1462" s="31" t="s">
        <v>306</v>
      </c>
      <c r="T1462" s="31">
        <v>48937.22</v>
      </c>
    </row>
    <row r="1463" spans="2:20" s="11" customFormat="1" ht="237.75" customHeight="1" x14ac:dyDescent="0.2">
      <c r="B1463" s="381"/>
      <c r="C1463" s="382"/>
      <c r="D1463" s="368"/>
      <c r="E1463" s="344" t="s">
        <v>1578</v>
      </c>
      <c r="F1463" s="344" t="s">
        <v>1740</v>
      </c>
      <c r="G1463" s="35" t="s">
        <v>1980</v>
      </c>
      <c r="H1463" s="72" t="s">
        <v>1742</v>
      </c>
      <c r="I1463" s="344" t="s">
        <v>1746</v>
      </c>
      <c r="J1463" s="344" t="s">
        <v>1126</v>
      </c>
      <c r="K1463" s="321" t="s">
        <v>1581</v>
      </c>
      <c r="L1463" s="72" t="s">
        <v>3326</v>
      </c>
      <c r="M1463" s="344" t="s">
        <v>308</v>
      </c>
      <c r="N1463" s="203">
        <v>43300</v>
      </c>
      <c r="O1463" s="203">
        <v>43132</v>
      </c>
      <c r="P1463" s="203">
        <v>43373</v>
      </c>
      <c r="Q1463" s="80">
        <v>63830.39</v>
      </c>
      <c r="R1463" s="34">
        <v>0.8</v>
      </c>
      <c r="S1463" s="31" t="s">
        <v>306</v>
      </c>
      <c r="T1463" s="31">
        <v>51064.31</v>
      </c>
    </row>
    <row r="1464" spans="2:20" s="11" customFormat="1" ht="237.75" customHeight="1" x14ac:dyDescent="0.2">
      <c r="B1464" s="381"/>
      <c r="C1464" s="382"/>
      <c r="D1464" s="368"/>
      <c r="E1464" s="344" t="s">
        <v>1578</v>
      </c>
      <c r="F1464" s="344" t="s">
        <v>1740</v>
      </c>
      <c r="G1464" s="35" t="s">
        <v>989</v>
      </c>
      <c r="H1464" s="72" t="s">
        <v>1742</v>
      </c>
      <c r="I1464" s="344" t="s">
        <v>1747</v>
      </c>
      <c r="J1464" s="344" t="s">
        <v>1126</v>
      </c>
      <c r="K1464" s="321" t="s">
        <v>1581</v>
      </c>
      <c r="L1464" s="72" t="s">
        <v>1756</v>
      </c>
      <c r="M1464" s="344" t="s">
        <v>308</v>
      </c>
      <c r="N1464" s="203">
        <v>43301</v>
      </c>
      <c r="O1464" s="203">
        <v>42737</v>
      </c>
      <c r="P1464" s="203">
        <v>43373</v>
      </c>
      <c r="Q1464" s="80">
        <v>166938.68</v>
      </c>
      <c r="R1464" s="34">
        <v>0.8</v>
      </c>
      <c r="S1464" s="31" t="s">
        <v>306</v>
      </c>
      <c r="T1464" s="31">
        <v>133550.94</v>
      </c>
    </row>
    <row r="1465" spans="2:20" s="11" customFormat="1" ht="237.75" customHeight="1" x14ac:dyDescent="0.2">
      <c r="B1465" s="381"/>
      <c r="C1465" s="382"/>
      <c r="D1465" s="368"/>
      <c r="E1465" s="344" t="s">
        <v>1578</v>
      </c>
      <c r="F1465" s="344" t="s">
        <v>1740</v>
      </c>
      <c r="G1465" s="35" t="s">
        <v>1981</v>
      </c>
      <c r="H1465" s="72" t="s">
        <v>1742</v>
      </c>
      <c r="I1465" s="344" t="s">
        <v>1748</v>
      </c>
      <c r="J1465" s="344" t="s">
        <v>1126</v>
      </c>
      <c r="K1465" s="321" t="s">
        <v>1581</v>
      </c>
      <c r="L1465" s="72" t="s">
        <v>1757</v>
      </c>
      <c r="M1465" s="344" t="s">
        <v>308</v>
      </c>
      <c r="N1465" s="203">
        <v>43300</v>
      </c>
      <c r="O1465" s="203">
        <v>42737</v>
      </c>
      <c r="P1465" s="203">
        <v>43373</v>
      </c>
      <c r="Q1465" s="80">
        <v>167554.74</v>
      </c>
      <c r="R1465" s="34">
        <v>0.8</v>
      </c>
      <c r="S1465" s="31" t="s">
        <v>306</v>
      </c>
      <c r="T1465" s="31">
        <v>134043.79</v>
      </c>
    </row>
    <row r="1466" spans="2:20" s="11" customFormat="1" ht="237.75" customHeight="1" x14ac:dyDescent="0.2">
      <c r="B1466" s="381"/>
      <c r="C1466" s="382"/>
      <c r="D1466" s="368"/>
      <c r="E1466" s="344" t="s">
        <v>1578</v>
      </c>
      <c r="F1466" s="344" t="s">
        <v>1740</v>
      </c>
      <c r="G1466" s="35" t="s">
        <v>985</v>
      </c>
      <c r="H1466" s="72" t="s">
        <v>1742</v>
      </c>
      <c r="I1466" s="344" t="s">
        <v>1749</v>
      </c>
      <c r="J1466" s="344" t="s">
        <v>1126</v>
      </c>
      <c r="K1466" s="321" t="s">
        <v>1581</v>
      </c>
      <c r="L1466" s="72" t="s">
        <v>3327</v>
      </c>
      <c r="M1466" s="344" t="s">
        <v>308</v>
      </c>
      <c r="N1466" s="203">
        <v>43300</v>
      </c>
      <c r="O1466" s="203">
        <v>42737</v>
      </c>
      <c r="P1466" s="203">
        <v>43383</v>
      </c>
      <c r="Q1466" s="80">
        <v>167554.74</v>
      </c>
      <c r="R1466" s="34">
        <v>0.8</v>
      </c>
      <c r="S1466" s="31" t="s">
        <v>306</v>
      </c>
      <c r="T1466" s="31">
        <v>134043.79</v>
      </c>
    </row>
    <row r="1467" spans="2:20" s="11" customFormat="1" ht="237.75" customHeight="1" x14ac:dyDescent="0.2">
      <c r="B1467" s="381"/>
      <c r="C1467" s="382"/>
      <c r="D1467" s="368"/>
      <c r="E1467" s="344" t="s">
        <v>1578</v>
      </c>
      <c r="F1467" s="344" t="s">
        <v>1740</v>
      </c>
      <c r="G1467" s="35" t="s">
        <v>2068</v>
      </c>
      <c r="H1467" s="72" t="s">
        <v>1742</v>
      </c>
      <c r="I1467" s="344" t="s">
        <v>1750</v>
      </c>
      <c r="J1467" s="344" t="s">
        <v>1126</v>
      </c>
      <c r="K1467" s="321" t="s">
        <v>1581</v>
      </c>
      <c r="L1467" s="72" t="s">
        <v>1758</v>
      </c>
      <c r="M1467" s="344" t="s">
        <v>308</v>
      </c>
      <c r="N1467" s="203">
        <v>43301</v>
      </c>
      <c r="O1467" s="203">
        <v>43010</v>
      </c>
      <c r="P1467" s="203">
        <v>43373</v>
      </c>
      <c r="Q1467" s="80">
        <v>37414.35</v>
      </c>
      <c r="R1467" s="34">
        <v>0.8</v>
      </c>
      <c r="S1467" s="31" t="s">
        <v>306</v>
      </c>
      <c r="T1467" s="31">
        <v>29931.48</v>
      </c>
    </row>
    <row r="1468" spans="2:20" s="11" customFormat="1" ht="237" customHeight="1" x14ac:dyDescent="0.2">
      <c r="B1468" s="381"/>
      <c r="C1468" s="382"/>
      <c r="D1468" s="368"/>
      <c r="E1468" s="344" t="s">
        <v>1578</v>
      </c>
      <c r="F1468" s="344" t="s">
        <v>1740</v>
      </c>
      <c r="G1468" s="240" t="s">
        <v>1982</v>
      </c>
      <c r="H1468" s="72" t="s">
        <v>1742</v>
      </c>
      <c r="I1468" s="344" t="s">
        <v>1751</v>
      </c>
      <c r="J1468" s="344" t="s">
        <v>1126</v>
      </c>
      <c r="K1468" s="321" t="s">
        <v>1581</v>
      </c>
      <c r="L1468" s="72" t="s">
        <v>3328</v>
      </c>
      <c r="M1468" s="344" t="s">
        <v>308</v>
      </c>
      <c r="N1468" s="203">
        <v>43300</v>
      </c>
      <c r="O1468" s="203">
        <v>42736</v>
      </c>
      <c r="P1468" s="203">
        <v>43373</v>
      </c>
      <c r="Q1468" s="80">
        <v>167364.78</v>
      </c>
      <c r="R1468" s="34">
        <v>0.8</v>
      </c>
      <c r="S1468" s="31" t="s">
        <v>306</v>
      </c>
      <c r="T1468" s="31">
        <v>133891.82</v>
      </c>
    </row>
    <row r="1469" spans="2:20" s="11" customFormat="1" ht="128.25" customHeight="1" x14ac:dyDescent="0.2">
      <c r="B1469" s="381"/>
      <c r="C1469" s="382"/>
      <c r="D1469" s="368"/>
      <c r="E1469" s="343" t="s">
        <v>1578</v>
      </c>
      <c r="F1469" s="343" t="s">
        <v>1740</v>
      </c>
      <c r="G1469" s="241" t="s">
        <v>1983</v>
      </c>
      <c r="H1469" s="47" t="s">
        <v>1742</v>
      </c>
      <c r="I1469" s="343" t="s">
        <v>1752</v>
      </c>
      <c r="J1469" s="343" t="s">
        <v>1126</v>
      </c>
      <c r="K1469" s="126" t="s">
        <v>1581</v>
      </c>
      <c r="L1469" s="47" t="s">
        <v>1759</v>
      </c>
      <c r="M1469" s="344" t="s">
        <v>308</v>
      </c>
      <c r="N1469" s="203">
        <v>43301</v>
      </c>
      <c r="O1469" s="203">
        <v>43101</v>
      </c>
      <c r="P1469" s="203">
        <v>43373</v>
      </c>
      <c r="Q1469" s="82">
        <v>71458.97</v>
      </c>
      <c r="R1469" s="48">
        <v>0.8</v>
      </c>
      <c r="S1469" s="46" t="s">
        <v>306</v>
      </c>
      <c r="T1469" s="46">
        <v>57167.18</v>
      </c>
    </row>
    <row r="1470" spans="2:20" s="11" customFormat="1" ht="202.5" customHeight="1" x14ac:dyDescent="0.2">
      <c r="B1470" s="381"/>
      <c r="C1470" s="382"/>
      <c r="D1470" s="368"/>
      <c r="E1470" s="343" t="s">
        <v>1578</v>
      </c>
      <c r="F1470" s="343" t="s">
        <v>2234</v>
      </c>
      <c r="G1470" s="236" t="s">
        <v>1981</v>
      </c>
      <c r="H1470" s="207" t="s">
        <v>2235</v>
      </c>
      <c r="I1470" s="206" t="s">
        <v>2236</v>
      </c>
      <c r="J1470" s="343" t="s">
        <v>1126</v>
      </c>
      <c r="K1470" s="126" t="s">
        <v>1581</v>
      </c>
      <c r="L1470" s="47" t="s">
        <v>2246</v>
      </c>
      <c r="M1470" s="344" t="s">
        <v>7</v>
      </c>
      <c r="N1470" s="203">
        <v>43537</v>
      </c>
      <c r="O1470" s="203">
        <v>43374</v>
      </c>
      <c r="P1470" s="203">
        <v>44196</v>
      </c>
      <c r="Q1470" s="82">
        <v>215427.52</v>
      </c>
      <c r="R1470" s="48">
        <v>0.8</v>
      </c>
      <c r="S1470" s="46" t="s">
        <v>306</v>
      </c>
      <c r="T1470" s="46">
        <v>172342.02</v>
      </c>
    </row>
    <row r="1471" spans="2:20" s="11" customFormat="1" ht="231.75" customHeight="1" x14ac:dyDescent="0.2">
      <c r="B1471" s="381"/>
      <c r="C1471" s="382"/>
      <c r="D1471" s="368"/>
      <c r="E1471" s="343" t="s">
        <v>1578</v>
      </c>
      <c r="F1471" s="343" t="s">
        <v>2234</v>
      </c>
      <c r="G1471" s="236" t="s">
        <v>1977</v>
      </c>
      <c r="H1471" s="207" t="s">
        <v>2235</v>
      </c>
      <c r="I1471" s="206" t="s">
        <v>2237</v>
      </c>
      <c r="J1471" s="343" t="s">
        <v>1126</v>
      </c>
      <c r="K1471" s="126" t="s">
        <v>1581</v>
      </c>
      <c r="L1471" s="47" t="s">
        <v>2247</v>
      </c>
      <c r="M1471" s="344" t="s">
        <v>4833</v>
      </c>
      <c r="N1471" s="203">
        <v>43537</v>
      </c>
      <c r="O1471" s="203">
        <v>43374</v>
      </c>
      <c r="P1471" s="203">
        <v>44196</v>
      </c>
      <c r="Q1471" s="82">
        <v>215427.52</v>
      </c>
      <c r="R1471" s="48">
        <v>0.8</v>
      </c>
      <c r="S1471" s="46" t="s">
        <v>306</v>
      </c>
      <c r="T1471" s="46">
        <v>172342.02</v>
      </c>
    </row>
    <row r="1472" spans="2:20" s="11" customFormat="1" ht="231.75" customHeight="1" x14ac:dyDescent="0.2">
      <c r="B1472" s="381"/>
      <c r="C1472" s="382"/>
      <c r="D1472" s="368"/>
      <c r="E1472" s="343" t="s">
        <v>1578</v>
      </c>
      <c r="F1472" s="343" t="s">
        <v>2234</v>
      </c>
      <c r="G1472" s="236" t="s">
        <v>982</v>
      </c>
      <c r="H1472" s="207" t="s">
        <v>2235</v>
      </c>
      <c r="I1472" s="206" t="s">
        <v>2238</v>
      </c>
      <c r="J1472" s="343" t="s">
        <v>1126</v>
      </c>
      <c r="K1472" s="126" t="s">
        <v>1581</v>
      </c>
      <c r="L1472" s="47" t="s">
        <v>3329</v>
      </c>
      <c r="M1472" s="344" t="s">
        <v>19</v>
      </c>
      <c r="N1472" s="203">
        <v>43537</v>
      </c>
      <c r="O1472" s="203">
        <v>43374</v>
      </c>
      <c r="P1472" s="203">
        <v>44196</v>
      </c>
      <c r="Q1472" s="82">
        <v>215427.52</v>
      </c>
      <c r="R1472" s="48">
        <v>0.8</v>
      </c>
      <c r="S1472" s="46" t="s">
        <v>306</v>
      </c>
      <c r="T1472" s="46">
        <v>172342.02</v>
      </c>
    </row>
    <row r="1473" spans="2:20" s="11" customFormat="1" ht="265.5" customHeight="1" x14ac:dyDescent="0.2">
      <c r="B1473" s="381"/>
      <c r="C1473" s="382"/>
      <c r="D1473" s="368"/>
      <c r="E1473" s="343" t="s">
        <v>1578</v>
      </c>
      <c r="F1473" s="343" t="s">
        <v>2234</v>
      </c>
      <c r="G1473" s="236" t="s">
        <v>1980</v>
      </c>
      <c r="H1473" s="207" t="s">
        <v>2235</v>
      </c>
      <c r="I1473" s="206" t="s">
        <v>2239</v>
      </c>
      <c r="J1473" s="343" t="s">
        <v>1126</v>
      </c>
      <c r="K1473" s="126" t="s">
        <v>1581</v>
      </c>
      <c r="L1473" s="47" t="s">
        <v>3326</v>
      </c>
      <c r="M1473" s="344" t="s">
        <v>5044</v>
      </c>
      <c r="N1473" s="203">
        <v>43537</v>
      </c>
      <c r="O1473" s="203">
        <v>43374</v>
      </c>
      <c r="P1473" s="203">
        <v>44196</v>
      </c>
      <c r="Q1473" s="82">
        <v>269284.40000000002</v>
      </c>
      <c r="R1473" s="48">
        <v>0.8</v>
      </c>
      <c r="S1473" s="46" t="s">
        <v>306</v>
      </c>
      <c r="T1473" s="46">
        <v>215427.52</v>
      </c>
    </row>
    <row r="1474" spans="2:20" s="11" customFormat="1" ht="160.5" customHeight="1" x14ac:dyDescent="0.2">
      <c r="B1474" s="381"/>
      <c r="C1474" s="382"/>
      <c r="D1474" s="368"/>
      <c r="E1474" s="343" t="s">
        <v>1578</v>
      </c>
      <c r="F1474" s="343" t="s">
        <v>2234</v>
      </c>
      <c r="G1474" s="236" t="s">
        <v>1975</v>
      </c>
      <c r="H1474" s="207" t="s">
        <v>2235</v>
      </c>
      <c r="I1474" s="206" t="s">
        <v>2240</v>
      </c>
      <c r="J1474" s="343" t="s">
        <v>1126</v>
      </c>
      <c r="K1474" s="126" t="s">
        <v>1581</v>
      </c>
      <c r="L1474" s="47" t="s">
        <v>2248</v>
      </c>
      <c r="M1474" s="344" t="s">
        <v>22</v>
      </c>
      <c r="N1474" s="203">
        <v>43537</v>
      </c>
      <c r="O1474" s="203">
        <v>43374</v>
      </c>
      <c r="P1474" s="203">
        <v>44196</v>
      </c>
      <c r="Q1474" s="82">
        <v>208478.24</v>
      </c>
      <c r="R1474" s="48">
        <v>0.8</v>
      </c>
      <c r="S1474" s="46" t="s">
        <v>306</v>
      </c>
      <c r="T1474" s="46">
        <v>166782.59</v>
      </c>
    </row>
    <row r="1475" spans="2:20" s="11" customFormat="1" ht="253.5" customHeight="1" x14ac:dyDescent="0.2">
      <c r="B1475" s="381"/>
      <c r="C1475" s="382"/>
      <c r="D1475" s="368"/>
      <c r="E1475" s="343" t="s">
        <v>1578</v>
      </c>
      <c r="F1475" s="343" t="s">
        <v>2234</v>
      </c>
      <c r="G1475" s="236" t="s">
        <v>985</v>
      </c>
      <c r="H1475" s="207" t="s">
        <v>2235</v>
      </c>
      <c r="I1475" s="206" t="s">
        <v>2241</v>
      </c>
      <c r="J1475" s="343" t="s">
        <v>1126</v>
      </c>
      <c r="K1475" s="126" t="s">
        <v>1581</v>
      </c>
      <c r="L1475" s="47" t="s">
        <v>3327</v>
      </c>
      <c r="M1475" s="344" t="s">
        <v>15</v>
      </c>
      <c r="N1475" s="203">
        <v>43537</v>
      </c>
      <c r="O1475" s="203">
        <v>43375</v>
      </c>
      <c r="P1475" s="203">
        <v>44196</v>
      </c>
      <c r="Q1475" s="82">
        <v>156700.45000000001</v>
      </c>
      <c r="R1475" s="48">
        <v>0.8</v>
      </c>
      <c r="S1475" s="46" t="s">
        <v>306</v>
      </c>
      <c r="T1475" s="46">
        <v>125360.36</v>
      </c>
    </row>
    <row r="1476" spans="2:20" s="11" customFormat="1" ht="253.5" customHeight="1" x14ac:dyDescent="0.2">
      <c r="B1476" s="381"/>
      <c r="C1476" s="382"/>
      <c r="D1476" s="368"/>
      <c r="E1476" s="343" t="s">
        <v>1578</v>
      </c>
      <c r="F1476" s="343" t="s">
        <v>2234</v>
      </c>
      <c r="G1476" s="236" t="s">
        <v>989</v>
      </c>
      <c r="H1476" s="207" t="s">
        <v>2235</v>
      </c>
      <c r="I1476" s="206" t="s">
        <v>2242</v>
      </c>
      <c r="J1476" s="344" t="s">
        <v>1126</v>
      </c>
      <c r="K1476" s="321" t="s">
        <v>1581</v>
      </c>
      <c r="L1476" s="72" t="s">
        <v>2249</v>
      </c>
      <c r="M1476" s="344" t="s">
        <v>13</v>
      </c>
      <c r="N1476" s="203">
        <v>43537</v>
      </c>
      <c r="O1476" s="203">
        <v>43374</v>
      </c>
      <c r="P1476" s="203">
        <v>44196</v>
      </c>
      <c r="Q1476" s="31">
        <v>260597.81</v>
      </c>
      <c r="R1476" s="34">
        <v>0.8</v>
      </c>
      <c r="S1476" s="31" t="s">
        <v>306</v>
      </c>
      <c r="T1476" s="31">
        <v>208478.25</v>
      </c>
    </row>
    <row r="1477" spans="2:20" s="11" customFormat="1" ht="253.5" customHeight="1" x14ac:dyDescent="0.2">
      <c r="B1477" s="381"/>
      <c r="C1477" s="382"/>
      <c r="D1477" s="368"/>
      <c r="E1477" s="343" t="s">
        <v>1578</v>
      </c>
      <c r="F1477" s="343" t="s">
        <v>2234</v>
      </c>
      <c r="G1477" s="236" t="s">
        <v>989</v>
      </c>
      <c r="H1477" s="207" t="s">
        <v>2235</v>
      </c>
      <c r="I1477" s="206" t="s">
        <v>2243</v>
      </c>
      <c r="J1477" s="344" t="s">
        <v>1126</v>
      </c>
      <c r="K1477" s="321" t="s">
        <v>1581</v>
      </c>
      <c r="L1477" s="72" t="s">
        <v>1755</v>
      </c>
      <c r="M1477" s="344" t="s">
        <v>1</v>
      </c>
      <c r="N1477" s="203">
        <v>43537</v>
      </c>
      <c r="O1477" s="203">
        <v>43374</v>
      </c>
      <c r="P1477" s="203">
        <v>44196</v>
      </c>
      <c r="Q1477" s="31">
        <v>208478.24</v>
      </c>
      <c r="R1477" s="34">
        <v>0.8</v>
      </c>
      <c r="S1477" s="31" t="s">
        <v>306</v>
      </c>
      <c r="T1477" s="31">
        <v>166782.59</v>
      </c>
    </row>
    <row r="1478" spans="2:20" s="11" customFormat="1" ht="235.5" customHeight="1" x14ac:dyDescent="0.2">
      <c r="B1478" s="381"/>
      <c r="C1478" s="382"/>
      <c r="D1478" s="368"/>
      <c r="E1478" s="343" t="s">
        <v>1578</v>
      </c>
      <c r="F1478" s="343" t="s">
        <v>2234</v>
      </c>
      <c r="G1478" s="236" t="s">
        <v>2068</v>
      </c>
      <c r="H1478" s="207" t="s">
        <v>2235</v>
      </c>
      <c r="I1478" s="206" t="s">
        <v>2244</v>
      </c>
      <c r="J1478" s="344" t="s">
        <v>1126</v>
      </c>
      <c r="K1478" s="321" t="s">
        <v>1581</v>
      </c>
      <c r="L1478" s="72" t="s">
        <v>1758</v>
      </c>
      <c r="M1478" s="344" t="s">
        <v>5045</v>
      </c>
      <c r="N1478" s="203">
        <v>43537</v>
      </c>
      <c r="O1478" s="203">
        <v>43382</v>
      </c>
      <c r="P1478" s="203">
        <v>44196</v>
      </c>
      <c r="Q1478" s="31">
        <v>121805.25</v>
      </c>
      <c r="R1478" s="34">
        <v>0.8</v>
      </c>
      <c r="S1478" s="31" t="s">
        <v>306</v>
      </c>
      <c r="T1478" s="31">
        <v>97444.2</v>
      </c>
    </row>
    <row r="1479" spans="2:20" s="11" customFormat="1" ht="235.5" customHeight="1" x14ac:dyDescent="0.2">
      <c r="B1479" s="381"/>
      <c r="C1479" s="382"/>
      <c r="D1479" s="368"/>
      <c r="E1479" s="343" t="s">
        <v>1578</v>
      </c>
      <c r="F1479" s="343" t="s">
        <v>2234</v>
      </c>
      <c r="G1479" s="236" t="s">
        <v>2339</v>
      </c>
      <c r="H1479" s="207" t="s">
        <v>2235</v>
      </c>
      <c r="I1479" s="206" t="s">
        <v>2245</v>
      </c>
      <c r="J1479" s="344" t="s">
        <v>1126</v>
      </c>
      <c r="K1479" s="321" t="s">
        <v>1581</v>
      </c>
      <c r="L1479" s="72" t="s">
        <v>2250</v>
      </c>
      <c r="M1479" s="344" t="s">
        <v>13</v>
      </c>
      <c r="N1479" s="203">
        <v>43537</v>
      </c>
      <c r="O1479" s="203">
        <v>43374</v>
      </c>
      <c r="P1479" s="203">
        <v>43852</v>
      </c>
      <c r="Q1479" s="31">
        <v>263269.12</v>
      </c>
      <c r="R1479" s="34">
        <v>0.8</v>
      </c>
      <c r="S1479" s="31" t="s">
        <v>306</v>
      </c>
      <c r="T1479" s="31">
        <v>210615.3</v>
      </c>
    </row>
    <row r="1480" spans="2:20" s="11" customFormat="1" ht="235.5" customHeight="1" x14ac:dyDescent="0.2">
      <c r="B1480" s="381"/>
      <c r="C1480" s="382"/>
      <c r="D1480" s="368"/>
      <c r="E1480" s="343" t="s">
        <v>1578</v>
      </c>
      <c r="F1480" s="343" t="s">
        <v>2234</v>
      </c>
      <c r="G1480" s="235" t="s">
        <v>989</v>
      </c>
      <c r="H1480" s="255" t="s">
        <v>2235</v>
      </c>
      <c r="I1480" s="317" t="s">
        <v>2251</v>
      </c>
      <c r="J1480" s="317" t="s">
        <v>1126</v>
      </c>
      <c r="K1480" s="223" t="s">
        <v>1581</v>
      </c>
      <c r="L1480" s="47" t="s">
        <v>2252</v>
      </c>
      <c r="M1480" s="343" t="s">
        <v>29</v>
      </c>
      <c r="N1480" s="204">
        <v>43537</v>
      </c>
      <c r="O1480" s="204">
        <v>43374</v>
      </c>
      <c r="P1480" s="204">
        <v>44196</v>
      </c>
      <c r="Q1480" s="46">
        <v>215427.52</v>
      </c>
      <c r="R1480" s="48">
        <v>0.8</v>
      </c>
      <c r="S1480" s="46" t="s">
        <v>306</v>
      </c>
      <c r="T1480" s="46">
        <v>172342.02</v>
      </c>
    </row>
    <row r="1481" spans="2:20" s="11" customFormat="1" ht="235.5" customHeight="1" x14ac:dyDescent="0.2">
      <c r="B1481" s="381"/>
      <c r="C1481" s="382"/>
      <c r="D1481" s="368"/>
      <c r="E1481" s="344" t="s">
        <v>1578</v>
      </c>
      <c r="F1481" s="344" t="s">
        <v>4080</v>
      </c>
      <c r="G1481" s="89" t="s">
        <v>989</v>
      </c>
      <c r="H1481" s="72" t="s">
        <v>4081</v>
      </c>
      <c r="I1481" s="344" t="s">
        <v>4078</v>
      </c>
      <c r="J1481" s="344" t="s">
        <v>1126</v>
      </c>
      <c r="K1481" s="321" t="s">
        <v>1581</v>
      </c>
      <c r="L1481" s="72" t="s">
        <v>4082</v>
      </c>
      <c r="M1481" s="344" t="s">
        <v>5043</v>
      </c>
      <c r="N1481" s="203">
        <v>44131</v>
      </c>
      <c r="O1481" s="203">
        <v>43612</v>
      </c>
      <c r="P1481" s="203">
        <v>44696</v>
      </c>
      <c r="Q1481" s="31">
        <v>3710307.23</v>
      </c>
      <c r="R1481" s="34">
        <v>0.8</v>
      </c>
      <c r="S1481" s="31" t="s">
        <v>306</v>
      </c>
      <c r="T1481" s="31">
        <v>2968245.78</v>
      </c>
    </row>
    <row r="1482" spans="2:20" s="11" customFormat="1" ht="270" customHeight="1" x14ac:dyDescent="0.2">
      <c r="B1482" s="381"/>
      <c r="C1482" s="382"/>
      <c r="D1482" s="368"/>
      <c r="E1482" s="343" t="s">
        <v>1578</v>
      </c>
      <c r="F1482" s="343" t="s">
        <v>4080</v>
      </c>
      <c r="G1482" s="90" t="s">
        <v>973</v>
      </c>
      <c r="H1482" s="47" t="s">
        <v>4081</v>
      </c>
      <c r="I1482" s="343" t="s">
        <v>4079</v>
      </c>
      <c r="J1482" s="343" t="s">
        <v>1126</v>
      </c>
      <c r="K1482" s="126" t="s">
        <v>1581</v>
      </c>
      <c r="L1482" s="47" t="s">
        <v>4083</v>
      </c>
      <c r="M1482" s="343" t="s">
        <v>5046</v>
      </c>
      <c r="N1482" s="204">
        <v>44130</v>
      </c>
      <c r="O1482" s="204">
        <v>44305</v>
      </c>
      <c r="P1482" s="204">
        <v>45083</v>
      </c>
      <c r="Q1482" s="46">
        <v>488167.42</v>
      </c>
      <c r="R1482" s="48">
        <v>0.8</v>
      </c>
      <c r="S1482" s="46" t="s">
        <v>306</v>
      </c>
      <c r="T1482" s="46">
        <v>390533.94</v>
      </c>
    </row>
    <row r="1483" spans="2:20" s="11" customFormat="1" ht="270" customHeight="1" x14ac:dyDescent="0.2">
      <c r="B1483" s="381"/>
      <c r="C1483" s="382"/>
      <c r="D1483" s="368"/>
      <c r="E1483" s="344" t="s">
        <v>1578</v>
      </c>
      <c r="F1483" s="344" t="s">
        <v>4254</v>
      </c>
      <c r="G1483" s="89" t="s">
        <v>4012</v>
      </c>
      <c r="H1483" s="72" t="s">
        <v>4255</v>
      </c>
      <c r="I1483" s="344" t="s">
        <v>4253</v>
      </c>
      <c r="J1483" s="344" t="s">
        <v>1126</v>
      </c>
      <c r="K1483" s="321" t="s">
        <v>1581</v>
      </c>
      <c r="L1483" s="72" t="s">
        <v>4256</v>
      </c>
      <c r="M1483" s="344" t="s">
        <v>27</v>
      </c>
      <c r="N1483" s="203">
        <v>44145</v>
      </c>
      <c r="O1483" s="203">
        <v>44105</v>
      </c>
      <c r="P1483" s="203">
        <v>44196</v>
      </c>
      <c r="Q1483" s="31">
        <v>23936.39</v>
      </c>
      <c r="R1483" s="34">
        <v>0.8</v>
      </c>
      <c r="S1483" s="31" t="s">
        <v>306</v>
      </c>
      <c r="T1483" s="31">
        <v>19149.11</v>
      </c>
    </row>
    <row r="1484" spans="2:20" s="11" customFormat="1" ht="270" customHeight="1" x14ac:dyDescent="0.2">
      <c r="B1484" s="381"/>
      <c r="C1484" s="382"/>
      <c r="D1484" s="368"/>
      <c r="E1484" s="343" t="s">
        <v>1578</v>
      </c>
      <c r="F1484" s="343" t="s">
        <v>5284</v>
      </c>
      <c r="G1484" s="90" t="s">
        <v>4913</v>
      </c>
      <c r="H1484" s="47" t="s">
        <v>1742</v>
      </c>
      <c r="I1484" s="343" t="s">
        <v>5333</v>
      </c>
      <c r="J1484" s="343" t="s">
        <v>1126</v>
      </c>
      <c r="K1484" s="126" t="s">
        <v>1581</v>
      </c>
      <c r="L1484" s="47" t="s">
        <v>5342</v>
      </c>
      <c r="M1484" s="343" t="s">
        <v>19</v>
      </c>
      <c r="N1484" s="204">
        <v>44344</v>
      </c>
      <c r="O1484" s="204">
        <v>44197</v>
      </c>
      <c r="P1484" s="204">
        <v>44926</v>
      </c>
      <c r="Q1484" s="46">
        <v>191491.13</v>
      </c>
      <c r="R1484" s="48">
        <v>0.8</v>
      </c>
      <c r="S1484" s="46" t="s">
        <v>306</v>
      </c>
      <c r="T1484" s="46">
        <v>153192.9</v>
      </c>
    </row>
    <row r="1485" spans="2:20" s="11" customFormat="1" ht="270" customHeight="1" x14ac:dyDescent="0.2">
      <c r="B1485" s="381"/>
      <c r="C1485" s="382"/>
      <c r="D1485" s="368"/>
      <c r="E1485" s="343" t="s">
        <v>1578</v>
      </c>
      <c r="F1485" s="343" t="s">
        <v>5284</v>
      </c>
      <c r="G1485" s="90" t="s">
        <v>5331</v>
      </c>
      <c r="H1485" s="47" t="s">
        <v>1742</v>
      </c>
      <c r="I1485" s="343" t="s">
        <v>5334</v>
      </c>
      <c r="J1485" s="343" t="s">
        <v>1126</v>
      </c>
      <c r="K1485" s="126" t="s">
        <v>1581</v>
      </c>
      <c r="L1485" s="47" t="s">
        <v>5343</v>
      </c>
      <c r="M1485" s="343" t="s">
        <v>13</v>
      </c>
      <c r="N1485" s="204">
        <v>44344</v>
      </c>
      <c r="O1485" s="204">
        <v>44197</v>
      </c>
      <c r="P1485" s="204">
        <v>44926</v>
      </c>
      <c r="Q1485" s="46">
        <v>287236.68</v>
      </c>
      <c r="R1485" s="48">
        <v>0.8</v>
      </c>
      <c r="S1485" s="46" t="s">
        <v>306</v>
      </c>
      <c r="T1485" s="46">
        <v>229789.34</v>
      </c>
    </row>
    <row r="1486" spans="2:20" s="11" customFormat="1" ht="270" customHeight="1" x14ac:dyDescent="0.2">
      <c r="B1486" s="381"/>
      <c r="C1486" s="382"/>
      <c r="D1486" s="368"/>
      <c r="E1486" s="343" t="s">
        <v>1578</v>
      </c>
      <c r="F1486" s="343" t="s">
        <v>5284</v>
      </c>
      <c r="G1486" s="90" t="s">
        <v>5331</v>
      </c>
      <c r="H1486" s="47" t="s">
        <v>1742</v>
      </c>
      <c r="I1486" s="343" t="s">
        <v>5335</v>
      </c>
      <c r="J1486" s="343" t="s">
        <v>1126</v>
      </c>
      <c r="K1486" s="126" t="s">
        <v>1581</v>
      </c>
      <c r="L1486" s="47" t="s">
        <v>1755</v>
      </c>
      <c r="M1486" s="343" t="s">
        <v>1</v>
      </c>
      <c r="N1486" s="204">
        <v>44344</v>
      </c>
      <c r="O1486" s="204">
        <v>44197</v>
      </c>
      <c r="P1486" s="204">
        <v>44926</v>
      </c>
      <c r="Q1486" s="46">
        <v>185314</v>
      </c>
      <c r="R1486" s="48">
        <v>0.8</v>
      </c>
      <c r="S1486" s="46" t="s">
        <v>306</v>
      </c>
      <c r="T1486" s="46">
        <v>148251.20000000001</v>
      </c>
    </row>
    <row r="1487" spans="2:20" s="11" customFormat="1" ht="90.75" customHeight="1" x14ac:dyDescent="0.2">
      <c r="B1487" s="381"/>
      <c r="C1487" s="382"/>
      <c r="D1487" s="368"/>
      <c r="E1487" s="343" t="s">
        <v>1578</v>
      </c>
      <c r="F1487" s="343" t="s">
        <v>5284</v>
      </c>
      <c r="G1487" s="90" t="s">
        <v>4915</v>
      </c>
      <c r="H1487" s="47" t="s">
        <v>1742</v>
      </c>
      <c r="I1487" s="343" t="s">
        <v>5336</v>
      </c>
      <c r="J1487" s="343" t="s">
        <v>1126</v>
      </c>
      <c r="K1487" s="126" t="s">
        <v>1581</v>
      </c>
      <c r="L1487" s="47" t="s">
        <v>5344</v>
      </c>
      <c r="M1487" s="343" t="s">
        <v>22</v>
      </c>
      <c r="N1487" s="204">
        <v>44344</v>
      </c>
      <c r="O1487" s="204">
        <v>44197</v>
      </c>
      <c r="P1487" s="204">
        <v>44926</v>
      </c>
      <c r="Q1487" s="46">
        <v>185314</v>
      </c>
      <c r="R1487" s="48">
        <v>0.8</v>
      </c>
      <c r="S1487" s="46" t="s">
        <v>306</v>
      </c>
      <c r="T1487" s="46">
        <v>148251.20000000001</v>
      </c>
    </row>
    <row r="1488" spans="2:20" s="11" customFormat="1" ht="246" customHeight="1" x14ac:dyDescent="0.2">
      <c r="B1488" s="381"/>
      <c r="C1488" s="382"/>
      <c r="D1488" s="368"/>
      <c r="E1488" s="343" t="s">
        <v>1578</v>
      </c>
      <c r="F1488" s="343" t="s">
        <v>5284</v>
      </c>
      <c r="G1488" s="90" t="s">
        <v>4012</v>
      </c>
      <c r="H1488" s="47" t="s">
        <v>1742</v>
      </c>
      <c r="I1488" s="343" t="s">
        <v>5337</v>
      </c>
      <c r="J1488" s="343" t="s">
        <v>1126</v>
      </c>
      <c r="K1488" s="126" t="s">
        <v>1581</v>
      </c>
      <c r="L1488" s="47" t="s">
        <v>4256</v>
      </c>
      <c r="M1488" s="343" t="s">
        <v>27</v>
      </c>
      <c r="N1488" s="204">
        <v>44344</v>
      </c>
      <c r="O1488" s="204">
        <v>44200</v>
      </c>
      <c r="P1488" s="204">
        <v>44926</v>
      </c>
      <c r="Q1488" s="46">
        <v>191491.13</v>
      </c>
      <c r="R1488" s="48">
        <v>0.8</v>
      </c>
      <c r="S1488" s="46" t="s">
        <v>306</v>
      </c>
      <c r="T1488" s="46">
        <v>153192.9</v>
      </c>
    </row>
    <row r="1489" spans="2:20" s="11" customFormat="1" ht="246" customHeight="1" x14ac:dyDescent="0.2">
      <c r="B1489" s="381"/>
      <c r="C1489" s="382"/>
      <c r="D1489" s="368"/>
      <c r="E1489" s="343" t="s">
        <v>1578</v>
      </c>
      <c r="F1489" s="343" t="s">
        <v>5284</v>
      </c>
      <c r="G1489" s="90" t="s">
        <v>5331</v>
      </c>
      <c r="H1489" s="47" t="s">
        <v>1742</v>
      </c>
      <c r="I1489" s="343" t="s">
        <v>5338</v>
      </c>
      <c r="J1489" s="343" t="s">
        <v>1126</v>
      </c>
      <c r="K1489" s="126" t="s">
        <v>1581</v>
      </c>
      <c r="L1489" s="47" t="s">
        <v>5343</v>
      </c>
      <c r="M1489" s="343" t="s">
        <v>29</v>
      </c>
      <c r="N1489" s="204">
        <v>44344</v>
      </c>
      <c r="O1489" s="204">
        <v>44197</v>
      </c>
      <c r="P1489" s="204">
        <v>44926</v>
      </c>
      <c r="Q1489" s="46">
        <v>191491.13</v>
      </c>
      <c r="R1489" s="48">
        <v>0.8</v>
      </c>
      <c r="S1489" s="46" t="s">
        <v>306</v>
      </c>
      <c r="T1489" s="46">
        <v>153192.9</v>
      </c>
    </row>
    <row r="1490" spans="2:20" s="11" customFormat="1" ht="246" customHeight="1" x14ac:dyDescent="0.2">
      <c r="B1490" s="381"/>
      <c r="C1490" s="382"/>
      <c r="D1490" s="368"/>
      <c r="E1490" s="343" t="s">
        <v>1578</v>
      </c>
      <c r="F1490" s="343" t="s">
        <v>5284</v>
      </c>
      <c r="G1490" s="90" t="s">
        <v>4908</v>
      </c>
      <c r="H1490" s="47" t="s">
        <v>1742</v>
      </c>
      <c r="I1490" s="343" t="s">
        <v>5339</v>
      </c>
      <c r="J1490" s="343" t="s">
        <v>1126</v>
      </c>
      <c r="K1490" s="126" t="s">
        <v>1581</v>
      </c>
      <c r="L1490" s="47" t="s">
        <v>5345</v>
      </c>
      <c r="M1490" s="343" t="s">
        <v>15</v>
      </c>
      <c r="N1490" s="204">
        <v>44344</v>
      </c>
      <c r="O1490" s="204">
        <v>44197</v>
      </c>
      <c r="P1490" s="204">
        <v>44926</v>
      </c>
      <c r="Q1490" s="46">
        <v>215427.52</v>
      </c>
      <c r="R1490" s="48">
        <v>0.8</v>
      </c>
      <c r="S1490" s="46" t="s">
        <v>306</v>
      </c>
      <c r="T1490" s="46">
        <v>172342.02</v>
      </c>
    </row>
    <row r="1491" spans="2:20" s="11" customFormat="1" ht="246" customHeight="1" x14ac:dyDescent="0.2">
      <c r="B1491" s="381"/>
      <c r="C1491" s="382"/>
      <c r="D1491" s="368"/>
      <c r="E1491" s="343" t="s">
        <v>1578</v>
      </c>
      <c r="F1491" s="343" t="s">
        <v>5284</v>
      </c>
      <c r="G1491" s="90" t="s">
        <v>5285</v>
      </c>
      <c r="H1491" s="47" t="s">
        <v>1742</v>
      </c>
      <c r="I1491" s="343" t="s">
        <v>5283</v>
      </c>
      <c r="J1491" s="343" t="s">
        <v>1126</v>
      </c>
      <c r="K1491" s="126" t="s">
        <v>1581</v>
      </c>
      <c r="L1491" s="47" t="s">
        <v>5286</v>
      </c>
      <c r="M1491" s="343" t="s">
        <v>5031</v>
      </c>
      <c r="N1491" s="204">
        <v>44344</v>
      </c>
      <c r="O1491" s="204">
        <v>44197</v>
      </c>
      <c r="P1491" s="204">
        <v>44926</v>
      </c>
      <c r="Q1491" s="46">
        <v>191491.13</v>
      </c>
      <c r="R1491" s="48">
        <v>0.8</v>
      </c>
      <c r="S1491" s="46" t="s">
        <v>306</v>
      </c>
      <c r="T1491" s="46">
        <v>153192.9</v>
      </c>
    </row>
    <row r="1492" spans="2:20" s="11" customFormat="1" ht="246" customHeight="1" x14ac:dyDescent="0.2">
      <c r="B1492" s="381"/>
      <c r="C1492" s="382"/>
      <c r="D1492" s="368"/>
      <c r="E1492" s="344" t="s">
        <v>1578</v>
      </c>
      <c r="F1492" s="344" t="s">
        <v>5284</v>
      </c>
      <c r="G1492" s="89" t="s">
        <v>4914</v>
      </c>
      <c r="H1492" s="72" t="s">
        <v>1742</v>
      </c>
      <c r="I1492" s="344" t="s">
        <v>5340</v>
      </c>
      <c r="J1492" s="344" t="s">
        <v>1126</v>
      </c>
      <c r="K1492" s="321" t="s">
        <v>1581</v>
      </c>
      <c r="L1492" s="72" t="s">
        <v>2246</v>
      </c>
      <c r="M1492" s="344" t="s">
        <v>7</v>
      </c>
      <c r="N1492" s="203">
        <v>44344</v>
      </c>
      <c r="O1492" s="203">
        <v>44197</v>
      </c>
      <c r="P1492" s="203">
        <v>44926</v>
      </c>
      <c r="Q1492" s="31">
        <v>191491.13</v>
      </c>
      <c r="R1492" s="34">
        <v>0.8</v>
      </c>
      <c r="S1492" s="31" t="s">
        <v>306</v>
      </c>
      <c r="T1492" s="31">
        <v>153192.9</v>
      </c>
    </row>
    <row r="1493" spans="2:20" s="11" customFormat="1" ht="246" customHeight="1" thickBot="1" x14ac:dyDescent="0.25">
      <c r="B1493" s="381"/>
      <c r="C1493" s="382"/>
      <c r="D1493" s="368"/>
      <c r="E1493" s="298" t="s">
        <v>1578</v>
      </c>
      <c r="F1493" s="298" t="s">
        <v>5284</v>
      </c>
      <c r="G1493" s="106" t="s">
        <v>4912</v>
      </c>
      <c r="H1493" s="74" t="s">
        <v>1742</v>
      </c>
      <c r="I1493" s="298" t="s">
        <v>5341</v>
      </c>
      <c r="J1493" s="298" t="s">
        <v>1126</v>
      </c>
      <c r="K1493" s="64" t="s">
        <v>1581</v>
      </c>
      <c r="L1493" s="74" t="s">
        <v>2250</v>
      </c>
      <c r="M1493" s="298" t="s">
        <v>13</v>
      </c>
      <c r="N1493" s="197">
        <v>44344</v>
      </c>
      <c r="O1493" s="197">
        <v>44197</v>
      </c>
      <c r="P1493" s="197">
        <v>44926</v>
      </c>
      <c r="Q1493" s="65">
        <v>191491.13</v>
      </c>
      <c r="R1493" s="66">
        <v>0.8</v>
      </c>
      <c r="S1493" s="65" t="s">
        <v>306</v>
      </c>
      <c r="T1493" s="65">
        <v>153192.9</v>
      </c>
    </row>
    <row r="1494" spans="2:20" s="11" customFormat="1" ht="42.75" customHeight="1" thickBot="1" x14ac:dyDescent="0.25">
      <c r="B1494" s="381"/>
      <c r="C1494" s="382"/>
      <c r="D1494" s="368"/>
      <c r="E1494" s="366" t="s">
        <v>1581</v>
      </c>
      <c r="F1494" s="367"/>
      <c r="G1494" s="367"/>
      <c r="H1494" s="367"/>
      <c r="I1494" s="367"/>
      <c r="J1494" s="367"/>
      <c r="K1494" s="319">
        <f>COUNTA(K1458:K1493)</f>
        <v>36</v>
      </c>
      <c r="L1494" s="428"/>
      <c r="M1494" s="372"/>
      <c r="N1494" s="372"/>
      <c r="O1494" s="372"/>
      <c r="P1494" s="372"/>
      <c r="Q1494" s="325">
        <f>SUM(Q1458:Q1493)</f>
        <v>11271540.520000005</v>
      </c>
      <c r="R1494" s="404"/>
      <c r="S1494" s="405"/>
      <c r="T1494" s="334">
        <f>SUM(T1458:T1493)</f>
        <v>9017232.4000000022</v>
      </c>
    </row>
    <row r="1495" spans="2:20" s="11" customFormat="1" ht="138" customHeight="1" x14ac:dyDescent="0.2">
      <c r="B1495" s="381"/>
      <c r="C1495" s="382"/>
      <c r="D1495" s="368"/>
      <c r="E1495" s="355" t="s">
        <v>797</v>
      </c>
      <c r="F1495" s="127" t="s">
        <v>795</v>
      </c>
      <c r="G1495" s="134" t="s">
        <v>989</v>
      </c>
      <c r="H1495" s="75" t="s">
        <v>799</v>
      </c>
      <c r="I1495" s="127" t="s">
        <v>800</v>
      </c>
      <c r="J1495" s="127" t="s">
        <v>1126</v>
      </c>
      <c r="K1495" s="341" t="s">
        <v>796</v>
      </c>
      <c r="L1495" s="75" t="s">
        <v>3330</v>
      </c>
      <c r="M1495" s="127" t="s">
        <v>5019</v>
      </c>
      <c r="N1495" s="202">
        <v>43508</v>
      </c>
      <c r="O1495" s="202">
        <v>42345</v>
      </c>
      <c r="P1495" s="202">
        <v>42874</v>
      </c>
      <c r="Q1495" s="83">
        <v>167977.66</v>
      </c>
      <c r="R1495" s="76">
        <v>0.8</v>
      </c>
      <c r="S1495" s="62" t="s">
        <v>306</v>
      </c>
      <c r="T1495" s="62">
        <v>134382.13</v>
      </c>
    </row>
    <row r="1496" spans="2:20" s="11" customFormat="1" ht="174" customHeight="1" x14ac:dyDescent="0.2">
      <c r="B1496" s="381"/>
      <c r="C1496" s="382"/>
      <c r="D1496" s="368"/>
      <c r="E1496" s="356"/>
      <c r="F1496" s="344" t="s">
        <v>795</v>
      </c>
      <c r="G1496" s="35" t="s">
        <v>990</v>
      </c>
      <c r="H1496" s="72" t="s">
        <v>799</v>
      </c>
      <c r="I1496" s="344" t="s">
        <v>801</v>
      </c>
      <c r="J1496" s="344" t="s">
        <v>1126</v>
      </c>
      <c r="K1496" s="321" t="s">
        <v>796</v>
      </c>
      <c r="L1496" s="72" t="s">
        <v>3330</v>
      </c>
      <c r="M1496" s="344" t="s">
        <v>4932</v>
      </c>
      <c r="N1496" s="203">
        <v>42748</v>
      </c>
      <c r="O1496" s="203">
        <v>42277</v>
      </c>
      <c r="P1496" s="203">
        <v>42765</v>
      </c>
      <c r="Q1496" s="243">
        <v>547541.41</v>
      </c>
      <c r="R1496" s="48">
        <v>0.8</v>
      </c>
      <c r="S1496" s="31" t="s">
        <v>306</v>
      </c>
      <c r="T1496" s="31">
        <v>438033.13</v>
      </c>
    </row>
    <row r="1497" spans="2:20" s="11" customFormat="1" ht="197.25" customHeight="1" thickBot="1" x14ac:dyDescent="0.25">
      <c r="B1497" s="381"/>
      <c r="C1497" s="382"/>
      <c r="D1497" s="368"/>
      <c r="E1497" s="356"/>
      <c r="F1497" s="298" t="s">
        <v>1760</v>
      </c>
      <c r="G1497" s="55" t="s">
        <v>990</v>
      </c>
      <c r="H1497" s="47" t="s">
        <v>1761</v>
      </c>
      <c r="I1497" s="343" t="s">
        <v>1762</v>
      </c>
      <c r="J1497" s="343" t="s">
        <v>1126</v>
      </c>
      <c r="K1497" s="126" t="s">
        <v>796</v>
      </c>
      <c r="L1497" s="47" t="s">
        <v>3331</v>
      </c>
      <c r="M1497" s="343" t="s">
        <v>5019</v>
      </c>
      <c r="N1497" s="204">
        <v>43325</v>
      </c>
      <c r="O1497" s="204">
        <v>43375</v>
      </c>
      <c r="P1497" s="204">
        <v>43902</v>
      </c>
      <c r="Q1497" s="244">
        <v>940318.12</v>
      </c>
      <c r="R1497" s="48">
        <v>0.8</v>
      </c>
      <c r="S1497" s="46" t="s">
        <v>306</v>
      </c>
      <c r="T1497" s="46">
        <v>752254.5</v>
      </c>
    </row>
    <row r="1498" spans="2:20" s="11" customFormat="1" ht="232.5" customHeight="1" thickBot="1" x14ac:dyDescent="0.25">
      <c r="B1498" s="381"/>
      <c r="C1498" s="382"/>
      <c r="D1498" s="368"/>
      <c r="E1498" s="356"/>
      <c r="F1498" s="318" t="s">
        <v>2900</v>
      </c>
      <c r="G1498" s="35" t="s">
        <v>990</v>
      </c>
      <c r="H1498" s="72" t="s">
        <v>2901</v>
      </c>
      <c r="I1498" s="344" t="s">
        <v>2902</v>
      </c>
      <c r="J1498" s="344" t="s">
        <v>1126</v>
      </c>
      <c r="K1498" s="321" t="s">
        <v>796</v>
      </c>
      <c r="L1498" s="72" t="s">
        <v>3332</v>
      </c>
      <c r="M1498" s="344" t="s">
        <v>29</v>
      </c>
      <c r="N1498" s="203">
        <v>43922</v>
      </c>
      <c r="O1498" s="203">
        <v>43739</v>
      </c>
      <c r="P1498" s="203">
        <v>44439</v>
      </c>
      <c r="Q1498" s="123">
        <v>168444.19</v>
      </c>
      <c r="R1498" s="34">
        <v>0.8</v>
      </c>
      <c r="S1498" s="31" t="s">
        <v>306</v>
      </c>
      <c r="T1498" s="31">
        <v>134755.35</v>
      </c>
    </row>
    <row r="1499" spans="2:20" s="11" customFormat="1" ht="232.5" customHeight="1" thickBot="1" x14ac:dyDescent="0.25">
      <c r="B1499" s="381"/>
      <c r="C1499" s="382"/>
      <c r="D1499" s="368"/>
      <c r="E1499" s="356"/>
      <c r="F1499" s="318" t="s">
        <v>2900</v>
      </c>
      <c r="G1499" s="35" t="s">
        <v>990</v>
      </c>
      <c r="H1499" s="72" t="s">
        <v>2901</v>
      </c>
      <c r="I1499" s="344" t="s">
        <v>2903</v>
      </c>
      <c r="J1499" s="344" t="s">
        <v>1126</v>
      </c>
      <c r="K1499" s="321" t="s">
        <v>796</v>
      </c>
      <c r="L1499" s="72" t="s">
        <v>3333</v>
      </c>
      <c r="M1499" s="344" t="s">
        <v>55</v>
      </c>
      <c r="N1499" s="203">
        <v>43922</v>
      </c>
      <c r="O1499" s="203">
        <v>43739</v>
      </c>
      <c r="P1499" s="203">
        <v>44439</v>
      </c>
      <c r="Q1499" s="123">
        <v>104845.39</v>
      </c>
      <c r="R1499" s="34">
        <v>0.8</v>
      </c>
      <c r="S1499" s="31" t="s">
        <v>306</v>
      </c>
      <c r="T1499" s="31">
        <v>83876.31</v>
      </c>
    </row>
    <row r="1500" spans="2:20" s="11" customFormat="1" ht="232.5" customHeight="1" x14ac:dyDescent="0.2">
      <c r="B1500" s="381"/>
      <c r="C1500" s="382"/>
      <c r="D1500" s="368"/>
      <c r="E1500" s="356"/>
      <c r="F1500" s="317" t="s">
        <v>2900</v>
      </c>
      <c r="G1500" s="55" t="s">
        <v>990</v>
      </c>
      <c r="H1500" s="47" t="s">
        <v>2901</v>
      </c>
      <c r="I1500" s="343" t="s">
        <v>2904</v>
      </c>
      <c r="J1500" s="343" t="s">
        <v>1126</v>
      </c>
      <c r="K1500" s="126" t="s">
        <v>796</v>
      </c>
      <c r="L1500" s="47" t="s">
        <v>3334</v>
      </c>
      <c r="M1500" s="343" t="s">
        <v>13</v>
      </c>
      <c r="N1500" s="204">
        <v>43922</v>
      </c>
      <c r="O1500" s="204">
        <v>43741</v>
      </c>
      <c r="P1500" s="204">
        <v>44439</v>
      </c>
      <c r="Q1500" s="196">
        <v>540726.71</v>
      </c>
      <c r="R1500" s="48">
        <v>0.8</v>
      </c>
      <c r="S1500" s="46" t="s">
        <v>306</v>
      </c>
      <c r="T1500" s="46">
        <v>432581.37</v>
      </c>
    </row>
    <row r="1501" spans="2:20" s="11" customFormat="1" ht="232.5" customHeight="1" x14ac:dyDescent="0.2">
      <c r="B1501" s="381"/>
      <c r="C1501" s="382"/>
      <c r="D1501" s="368"/>
      <c r="E1501" s="344" t="s">
        <v>797</v>
      </c>
      <c r="F1501" s="344" t="s">
        <v>4458</v>
      </c>
      <c r="G1501" s="35" t="s">
        <v>4459</v>
      </c>
      <c r="H1501" s="72" t="s">
        <v>4460</v>
      </c>
      <c r="I1501" s="344" t="s">
        <v>4455</v>
      </c>
      <c r="J1501" s="344" t="s">
        <v>1126</v>
      </c>
      <c r="K1501" s="321" t="s">
        <v>796</v>
      </c>
      <c r="L1501" s="72" t="s">
        <v>4461</v>
      </c>
      <c r="M1501" s="344" t="s">
        <v>13</v>
      </c>
      <c r="N1501" s="203">
        <v>44176</v>
      </c>
      <c r="O1501" s="203">
        <v>44256</v>
      </c>
      <c r="P1501" s="203">
        <v>44957</v>
      </c>
      <c r="Q1501" s="123">
        <v>1198647.24</v>
      </c>
      <c r="R1501" s="34">
        <v>0.8</v>
      </c>
      <c r="S1501" s="31" t="s">
        <v>306</v>
      </c>
      <c r="T1501" s="31">
        <v>958917.79</v>
      </c>
    </row>
    <row r="1502" spans="2:20" s="11" customFormat="1" ht="232.5" customHeight="1" x14ac:dyDescent="0.2">
      <c r="B1502" s="381"/>
      <c r="C1502" s="382"/>
      <c r="D1502" s="368"/>
      <c r="E1502" s="344" t="s">
        <v>797</v>
      </c>
      <c r="F1502" s="344" t="s">
        <v>4458</v>
      </c>
      <c r="G1502" s="35" t="s">
        <v>4459</v>
      </c>
      <c r="H1502" s="72" t="s">
        <v>4460</v>
      </c>
      <c r="I1502" s="344" t="s">
        <v>4456</v>
      </c>
      <c r="J1502" s="344" t="s">
        <v>1126</v>
      </c>
      <c r="K1502" s="321" t="s">
        <v>796</v>
      </c>
      <c r="L1502" s="72" t="s">
        <v>4462</v>
      </c>
      <c r="M1502" s="344" t="s">
        <v>29</v>
      </c>
      <c r="N1502" s="203">
        <v>44181</v>
      </c>
      <c r="O1502" s="203">
        <v>44245</v>
      </c>
      <c r="P1502" s="203">
        <v>44957</v>
      </c>
      <c r="Q1502" s="123">
        <v>467219.21</v>
      </c>
      <c r="R1502" s="34">
        <v>0.8</v>
      </c>
      <c r="S1502" s="31" t="s">
        <v>306</v>
      </c>
      <c r="T1502" s="31">
        <v>373775.37</v>
      </c>
    </row>
    <row r="1503" spans="2:20" s="11" customFormat="1" ht="232.5" customHeight="1" thickBot="1" x14ac:dyDescent="0.25">
      <c r="B1503" s="381"/>
      <c r="C1503" s="382"/>
      <c r="D1503" s="368"/>
      <c r="E1503" s="298" t="s">
        <v>797</v>
      </c>
      <c r="F1503" s="298" t="s">
        <v>4458</v>
      </c>
      <c r="G1503" s="139" t="s">
        <v>4459</v>
      </c>
      <c r="H1503" s="74" t="s">
        <v>4460</v>
      </c>
      <c r="I1503" s="298" t="s">
        <v>4457</v>
      </c>
      <c r="J1503" s="298" t="s">
        <v>1126</v>
      </c>
      <c r="K1503" s="64" t="s">
        <v>796</v>
      </c>
      <c r="L1503" s="74" t="s">
        <v>4463</v>
      </c>
      <c r="M1503" s="298" t="s">
        <v>55</v>
      </c>
      <c r="N1503" s="197">
        <v>44181</v>
      </c>
      <c r="O1503" s="197">
        <v>44256</v>
      </c>
      <c r="P1503" s="197">
        <v>44957</v>
      </c>
      <c r="Q1503" s="212">
        <v>378343.54</v>
      </c>
      <c r="R1503" s="66">
        <v>0.8</v>
      </c>
      <c r="S1503" s="65" t="s">
        <v>306</v>
      </c>
      <c r="T1503" s="65">
        <v>302674.83</v>
      </c>
    </row>
    <row r="1504" spans="2:20" s="11" customFormat="1" ht="42.75" customHeight="1" thickBot="1" x14ac:dyDescent="0.25">
      <c r="B1504" s="381"/>
      <c r="C1504" s="382"/>
      <c r="D1504" s="446"/>
      <c r="E1504" s="366" t="s">
        <v>796</v>
      </c>
      <c r="F1504" s="367"/>
      <c r="G1504" s="367"/>
      <c r="H1504" s="367"/>
      <c r="I1504" s="367"/>
      <c r="J1504" s="367"/>
      <c r="K1504" s="319">
        <f>COUNTA(K1495:K1503)</f>
        <v>9</v>
      </c>
      <c r="L1504" s="367"/>
      <c r="M1504" s="367"/>
      <c r="N1504" s="367"/>
      <c r="O1504" s="367"/>
      <c r="P1504" s="367"/>
      <c r="Q1504" s="325">
        <f t="shared" ref="Q1504" si="5">SUM(Q1495:Q1503)</f>
        <v>4514063.47</v>
      </c>
      <c r="R1504" s="404"/>
      <c r="S1504" s="405"/>
      <c r="T1504" s="334">
        <f t="shared" ref="T1504" si="6">SUM(T1495:T1503)</f>
        <v>3611250.7800000003</v>
      </c>
    </row>
    <row r="1505" spans="2:20" s="11" customFormat="1" ht="305.25" customHeight="1" x14ac:dyDescent="0.2">
      <c r="B1505" s="381"/>
      <c r="C1505" s="382"/>
      <c r="D1505" s="361" t="s">
        <v>1480</v>
      </c>
      <c r="E1505" s="50" t="s">
        <v>604</v>
      </c>
      <c r="F1505" s="342" t="s">
        <v>606</v>
      </c>
      <c r="G1505" s="138" t="s">
        <v>565</v>
      </c>
      <c r="H1505" s="52" t="s">
        <v>607</v>
      </c>
      <c r="I1505" s="188" t="s">
        <v>609</v>
      </c>
      <c r="J1505" s="342" t="s">
        <v>1126</v>
      </c>
      <c r="K1505" s="342" t="s">
        <v>603</v>
      </c>
      <c r="L1505" s="172" t="s">
        <v>610</v>
      </c>
      <c r="M1505" s="127" t="s">
        <v>22</v>
      </c>
      <c r="N1505" s="202">
        <v>42717</v>
      </c>
      <c r="O1505" s="202">
        <v>43160</v>
      </c>
      <c r="P1505" s="202">
        <v>44561</v>
      </c>
      <c r="Q1505" s="84">
        <v>4988796</v>
      </c>
      <c r="R1505" s="44">
        <v>0.7</v>
      </c>
      <c r="S1505" s="51" t="s">
        <v>228</v>
      </c>
      <c r="T1505" s="51">
        <v>3492157.2</v>
      </c>
    </row>
    <row r="1506" spans="2:20" s="11" customFormat="1" ht="366" customHeight="1" x14ac:dyDescent="0.2">
      <c r="B1506" s="381"/>
      <c r="C1506" s="382"/>
      <c r="D1506" s="361"/>
      <c r="E1506" s="36" t="s">
        <v>605</v>
      </c>
      <c r="F1506" s="321" t="s">
        <v>606</v>
      </c>
      <c r="G1506" s="35" t="s">
        <v>572</v>
      </c>
      <c r="H1506" s="72" t="s">
        <v>608</v>
      </c>
      <c r="I1506" s="182" t="s">
        <v>753</v>
      </c>
      <c r="J1506" s="321" t="s">
        <v>1126</v>
      </c>
      <c r="K1506" s="321" t="s">
        <v>603</v>
      </c>
      <c r="L1506" s="173" t="s">
        <v>3335</v>
      </c>
      <c r="M1506" s="344" t="s">
        <v>15</v>
      </c>
      <c r="N1506" s="203">
        <v>42738</v>
      </c>
      <c r="O1506" s="203">
        <v>42339</v>
      </c>
      <c r="P1506" s="203">
        <v>44469</v>
      </c>
      <c r="Q1506" s="80">
        <v>1903666</v>
      </c>
      <c r="R1506" s="29">
        <v>0.6</v>
      </c>
      <c r="S1506" s="31" t="s">
        <v>228</v>
      </c>
      <c r="T1506" s="31">
        <v>1142199.6000000001</v>
      </c>
    </row>
    <row r="1507" spans="2:20" s="11" customFormat="1" ht="164.25" customHeight="1" x14ac:dyDescent="0.2">
      <c r="B1507" s="381"/>
      <c r="C1507" s="382"/>
      <c r="D1507" s="361"/>
      <c r="E1507" s="36" t="s">
        <v>605</v>
      </c>
      <c r="F1507" s="321" t="s">
        <v>1294</v>
      </c>
      <c r="G1507" s="35" t="s">
        <v>571</v>
      </c>
      <c r="H1507" s="72" t="s">
        <v>1295</v>
      </c>
      <c r="I1507" s="182" t="s">
        <v>1296</v>
      </c>
      <c r="J1507" s="321" t="s">
        <v>1126</v>
      </c>
      <c r="K1507" s="321" t="s">
        <v>603</v>
      </c>
      <c r="L1507" s="173" t="s">
        <v>1297</v>
      </c>
      <c r="M1507" s="344" t="s">
        <v>29</v>
      </c>
      <c r="N1507" s="203">
        <v>43063</v>
      </c>
      <c r="O1507" s="203">
        <v>42878</v>
      </c>
      <c r="P1507" s="203">
        <v>44561</v>
      </c>
      <c r="Q1507" s="80">
        <v>2754231.6</v>
      </c>
      <c r="R1507" s="29">
        <v>0.7</v>
      </c>
      <c r="S1507" s="31" t="s">
        <v>228</v>
      </c>
      <c r="T1507" s="31">
        <v>1927962.12</v>
      </c>
    </row>
    <row r="1508" spans="2:20" s="11" customFormat="1" ht="164.25" customHeight="1" x14ac:dyDescent="0.2">
      <c r="B1508" s="381"/>
      <c r="C1508" s="382"/>
      <c r="D1508" s="362"/>
      <c r="E1508" s="36" t="s">
        <v>605</v>
      </c>
      <c r="F1508" s="321" t="s">
        <v>1294</v>
      </c>
      <c r="G1508" s="35" t="s">
        <v>571</v>
      </c>
      <c r="H1508" s="72" t="s">
        <v>2155</v>
      </c>
      <c r="I1508" s="182" t="s">
        <v>2156</v>
      </c>
      <c r="J1508" s="321" t="s">
        <v>1126</v>
      </c>
      <c r="K1508" s="321" t="s">
        <v>603</v>
      </c>
      <c r="L1508" s="173" t="s">
        <v>2157</v>
      </c>
      <c r="M1508" s="344" t="s">
        <v>29</v>
      </c>
      <c r="N1508" s="203">
        <v>43430</v>
      </c>
      <c r="O1508" s="203">
        <v>43307</v>
      </c>
      <c r="P1508" s="203">
        <v>43555</v>
      </c>
      <c r="Q1508" s="80">
        <v>401695.37</v>
      </c>
      <c r="R1508" s="29">
        <v>0.5</v>
      </c>
      <c r="S1508" s="31" t="s">
        <v>228</v>
      </c>
      <c r="T1508" s="31">
        <v>200847.69</v>
      </c>
    </row>
    <row r="1509" spans="2:20" s="11" customFormat="1" ht="243" customHeight="1" x14ac:dyDescent="0.2">
      <c r="B1509" s="381"/>
      <c r="C1509" s="382"/>
      <c r="D1509" s="362"/>
      <c r="E1509" s="36" t="s">
        <v>605</v>
      </c>
      <c r="F1509" s="321" t="s">
        <v>1294</v>
      </c>
      <c r="G1509" s="89" t="s">
        <v>568</v>
      </c>
      <c r="H1509" s="70" t="s">
        <v>1784</v>
      </c>
      <c r="I1509" s="329" t="s">
        <v>1785</v>
      </c>
      <c r="J1509" s="321" t="s">
        <v>1126</v>
      </c>
      <c r="K1509" s="321" t="s">
        <v>603</v>
      </c>
      <c r="L1509" s="171" t="s">
        <v>1786</v>
      </c>
      <c r="M1509" s="329" t="s">
        <v>10</v>
      </c>
      <c r="N1509" s="203">
        <v>43370</v>
      </c>
      <c r="O1509" s="203">
        <v>43307</v>
      </c>
      <c r="P1509" s="203">
        <v>43555</v>
      </c>
      <c r="Q1509" s="231">
        <v>249293.12</v>
      </c>
      <c r="R1509" s="113">
        <v>0.5</v>
      </c>
      <c r="S1509" s="329" t="s">
        <v>228</v>
      </c>
      <c r="T1509" s="104">
        <v>124646.55</v>
      </c>
    </row>
    <row r="1510" spans="2:20" s="11" customFormat="1" ht="216.75" customHeight="1" x14ac:dyDescent="0.2">
      <c r="B1510" s="381"/>
      <c r="C1510" s="382"/>
      <c r="D1510" s="362"/>
      <c r="E1510" s="36" t="s">
        <v>605</v>
      </c>
      <c r="F1510" s="321" t="s">
        <v>1294</v>
      </c>
      <c r="G1510" s="89" t="s">
        <v>567</v>
      </c>
      <c r="H1510" s="70" t="s">
        <v>1787</v>
      </c>
      <c r="I1510" s="329" t="s">
        <v>1788</v>
      </c>
      <c r="J1510" s="321" t="s">
        <v>1126</v>
      </c>
      <c r="K1510" s="321" t="s">
        <v>603</v>
      </c>
      <c r="L1510" s="171" t="s">
        <v>1789</v>
      </c>
      <c r="M1510" s="329" t="s">
        <v>13</v>
      </c>
      <c r="N1510" s="203">
        <v>43370</v>
      </c>
      <c r="O1510" s="203">
        <v>43196</v>
      </c>
      <c r="P1510" s="203">
        <v>43465</v>
      </c>
      <c r="Q1510" s="231">
        <v>160831.29999999999</v>
      </c>
      <c r="R1510" s="113">
        <v>0.5</v>
      </c>
      <c r="S1510" s="329" t="s">
        <v>228</v>
      </c>
      <c r="T1510" s="104">
        <v>80415.66</v>
      </c>
    </row>
    <row r="1511" spans="2:20" s="11" customFormat="1" ht="243" customHeight="1" x14ac:dyDescent="0.2">
      <c r="B1511" s="381"/>
      <c r="C1511" s="382"/>
      <c r="D1511" s="362"/>
      <c r="E1511" s="73" t="s">
        <v>605</v>
      </c>
      <c r="F1511" s="126" t="s">
        <v>1294</v>
      </c>
      <c r="G1511" s="90" t="s">
        <v>959</v>
      </c>
      <c r="H1511" s="42" t="s">
        <v>1790</v>
      </c>
      <c r="I1511" s="315" t="s">
        <v>1791</v>
      </c>
      <c r="J1511" s="126" t="s">
        <v>1126</v>
      </c>
      <c r="K1511" s="126" t="s">
        <v>603</v>
      </c>
      <c r="L1511" s="177" t="s">
        <v>1792</v>
      </c>
      <c r="M1511" s="329" t="s">
        <v>822</v>
      </c>
      <c r="N1511" s="203">
        <v>43370</v>
      </c>
      <c r="O1511" s="203">
        <v>43313</v>
      </c>
      <c r="P1511" s="203">
        <v>43465</v>
      </c>
      <c r="Q1511" s="114">
        <v>103951.2</v>
      </c>
      <c r="R1511" s="115">
        <v>0.6</v>
      </c>
      <c r="S1511" s="315" t="s">
        <v>228</v>
      </c>
      <c r="T1511" s="116">
        <v>62370.720000000001</v>
      </c>
    </row>
    <row r="1512" spans="2:20" s="11" customFormat="1" ht="264.75" customHeight="1" x14ac:dyDescent="0.2">
      <c r="B1512" s="381"/>
      <c r="C1512" s="382"/>
      <c r="D1512" s="362"/>
      <c r="E1512" s="73" t="s">
        <v>605</v>
      </c>
      <c r="F1512" s="126" t="s">
        <v>1294</v>
      </c>
      <c r="G1512" s="90" t="s">
        <v>958</v>
      </c>
      <c r="H1512" s="42" t="s">
        <v>1816</v>
      </c>
      <c r="I1512" s="315" t="s">
        <v>1817</v>
      </c>
      <c r="J1512" s="126" t="s">
        <v>1126</v>
      </c>
      <c r="K1512" s="126" t="s">
        <v>603</v>
      </c>
      <c r="L1512" s="177" t="s">
        <v>3336</v>
      </c>
      <c r="M1512" s="329" t="s">
        <v>30</v>
      </c>
      <c r="N1512" s="203">
        <v>43370</v>
      </c>
      <c r="O1512" s="203">
        <v>43307</v>
      </c>
      <c r="P1512" s="203">
        <v>43555</v>
      </c>
      <c r="Q1512" s="116">
        <v>157322.85999999999</v>
      </c>
      <c r="R1512" s="115">
        <v>0.5</v>
      </c>
      <c r="S1512" s="315" t="s">
        <v>228</v>
      </c>
      <c r="T1512" s="116">
        <v>78661.429999999993</v>
      </c>
    </row>
    <row r="1513" spans="2:20" s="11" customFormat="1" ht="164.25" customHeight="1" x14ac:dyDescent="0.2">
      <c r="B1513" s="381"/>
      <c r="C1513" s="382"/>
      <c r="D1513" s="362"/>
      <c r="E1513" s="36" t="s">
        <v>605</v>
      </c>
      <c r="F1513" s="321" t="s">
        <v>1294</v>
      </c>
      <c r="G1513" s="89" t="s">
        <v>564</v>
      </c>
      <c r="H1513" s="70" t="s">
        <v>2158</v>
      </c>
      <c r="I1513" s="329" t="s">
        <v>2159</v>
      </c>
      <c r="J1513" s="321" t="s">
        <v>1126</v>
      </c>
      <c r="K1513" s="321" t="s">
        <v>603</v>
      </c>
      <c r="L1513" s="171" t="s">
        <v>2160</v>
      </c>
      <c r="M1513" s="329" t="s">
        <v>1</v>
      </c>
      <c r="N1513" s="203">
        <v>43431</v>
      </c>
      <c r="O1513" s="203">
        <v>43307</v>
      </c>
      <c r="P1513" s="203">
        <v>43555</v>
      </c>
      <c r="Q1513" s="104">
        <v>442546.71</v>
      </c>
      <c r="R1513" s="113">
        <v>0.5</v>
      </c>
      <c r="S1513" s="329" t="s">
        <v>228</v>
      </c>
      <c r="T1513" s="104">
        <v>221273.34</v>
      </c>
    </row>
    <row r="1514" spans="2:20" s="11" customFormat="1" ht="164.25" customHeight="1" x14ac:dyDescent="0.2">
      <c r="B1514" s="381"/>
      <c r="C1514" s="382"/>
      <c r="D1514" s="362"/>
      <c r="E1514" s="36" t="s">
        <v>605</v>
      </c>
      <c r="F1514" s="321" t="s">
        <v>1294</v>
      </c>
      <c r="G1514" s="89" t="s">
        <v>564</v>
      </c>
      <c r="H1514" s="70" t="s">
        <v>2161</v>
      </c>
      <c r="I1514" s="329" t="s">
        <v>2162</v>
      </c>
      <c r="J1514" s="321" t="s">
        <v>1126</v>
      </c>
      <c r="K1514" s="321" t="s">
        <v>603</v>
      </c>
      <c r="L1514" s="171" t="s">
        <v>2163</v>
      </c>
      <c r="M1514" s="329" t="s">
        <v>1</v>
      </c>
      <c r="N1514" s="203">
        <v>43431</v>
      </c>
      <c r="O1514" s="203">
        <v>43270</v>
      </c>
      <c r="P1514" s="203">
        <v>43555</v>
      </c>
      <c r="Q1514" s="104">
        <v>252929.07</v>
      </c>
      <c r="R1514" s="113">
        <v>0.6</v>
      </c>
      <c r="S1514" s="329" t="s">
        <v>228</v>
      </c>
      <c r="T1514" s="104">
        <v>151757.44</v>
      </c>
    </row>
    <row r="1515" spans="2:20" s="11" customFormat="1" ht="189.75" customHeight="1" x14ac:dyDescent="0.2">
      <c r="B1515" s="381"/>
      <c r="C1515" s="382"/>
      <c r="D1515" s="362"/>
      <c r="E1515" s="36" t="s">
        <v>605</v>
      </c>
      <c r="F1515" s="321" t="s">
        <v>1294</v>
      </c>
      <c r="G1515" s="89" t="s">
        <v>572</v>
      </c>
      <c r="H1515" s="70" t="s">
        <v>2164</v>
      </c>
      <c r="I1515" s="329" t="s">
        <v>2165</v>
      </c>
      <c r="J1515" s="321" t="s">
        <v>1126</v>
      </c>
      <c r="K1515" s="321" t="s">
        <v>603</v>
      </c>
      <c r="L1515" s="171" t="s">
        <v>2166</v>
      </c>
      <c r="M1515" s="329" t="s">
        <v>15</v>
      </c>
      <c r="N1515" s="203">
        <v>43431</v>
      </c>
      <c r="O1515" s="203">
        <v>43307</v>
      </c>
      <c r="P1515" s="203">
        <v>43555</v>
      </c>
      <c r="Q1515" s="104">
        <v>108699.28</v>
      </c>
      <c r="R1515" s="113">
        <v>0.5</v>
      </c>
      <c r="S1515" s="329" t="s">
        <v>228</v>
      </c>
      <c r="T1515" s="104">
        <v>54349.63</v>
      </c>
    </row>
    <row r="1516" spans="2:20" s="11" customFormat="1" ht="164.25" customHeight="1" x14ac:dyDescent="0.2">
      <c r="B1516" s="381"/>
      <c r="C1516" s="382"/>
      <c r="D1516" s="362"/>
      <c r="E1516" s="36" t="s">
        <v>605</v>
      </c>
      <c r="F1516" s="321" t="s">
        <v>1294</v>
      </c>
      <c r="G1516" s="89" t="s">
        <v>566</v>
      </c>
      <c r="H1516" s="70" t="s">
        <v>2167</v>
      </c>
      <c r="I1516" s="329" t="s">
        <v>2168</v>
      </c>
      <c r="J1516" s="321" t="s">
        <v>1126</v>
      </c>
      <c r="K1516" s="321" t="s">
        <v>603</v>
      </c>
      <c r="L1516" s="177" t="s">
        <v>2169</v>
      </c>
      <c r="M1516" s="315" t="s">
        <v>16</v>
      </c>
      <c r="N1516" s="204">
        <v>43431</v>
      </c>
      <c r="O1516" s="204">
        <v>43312</v>
      </c>
      <c r="P1516" s="204">
        <v>43555</v>
      </c>
      <c r="Q1516" s="116">
        <v>120263.56</v>
      </c>
      <c r="R1516" s="115">
        <v>0.5</v>
      </c>
      <c r="S1516" s="315" t="s">
        <v>228</v>
      </c>
      <c r="T1516" s="116">
        <v>60131.78</v>
      </c>
    </row>
    <row r="1517" spans="2:20" s="11" customFormat="1" ht="245.25" customHeight="1" x14ac:dyDescent="0.2">
      <c r="B1517" s="381"/>
      <c r="C1517" s="382"/>
      <c r="D1517" s="362"/>
      <c r="E1517" s="73" t="s">
        <v>605</v>
      </c>
      <c r="F1517" s="223" t="s">
        <v>1294</v>
      </c>
      <c r="G1517" s="142" t="s">
        <v>572</v>
      </c>
      <c r="H1517" s="153" t="s">
        <v>2704</v>
      </c>
      <c r="I1517" s="316" t="s">
        <v>2703</v>
      </c>
      <c r="J1517" s="223" t="s">
        <v>1126</v>
      </c>
      <c r="K1517" s="223" t="s">
        <v>603</v>
      </c>
      <c r="L1517" s="42" t="s">
        <v>2705</v>
      </c>
      <c r="M1517" s="315" t="s">
        <v>15</v>
      </c>
      <c r="N1517" s="204">
        <v>43829</v>
      </c>
      <c r="O1517" s="204">
        <v>42866</v>
      </c>
      <c r="P1517" s="204">
        <v>44926</v>
      </c>
      <c r="Q1517" s="116">
        <v>2828399.32</v>
      </c>
      <c r="R1517" s="115">
        <v>0.7</v>
      </c>
      <c r="S1517" s="315" t="s">
        <v>228</v>
      </c>
      <c r="T1517" s="116">
        <v>1979879.52</v>
      </c>
    </row>
    <row r="1518" spans="2:20" s="11" customFormat="1" ht="245.25" customHeight="1" x14ac:dyDescent="0.2">
      <c r="B1518" s="381"/>
      <c r="C1518" s="382"/>
      <c r="D1518" s="362"/>
      <c r="E1518" s="36" t="s">
        <v>605</v>
      </c>
      <c r="F1518" s="321" t="s">
        <v>1294</v>
      </c>
      <c r="G1518" s="89" t="s">
        <v>570</v>
      </c>
      <c r="H1518" s="70" t="s">
        <v>2768</v>
      </c>
      <c r="I1518" s="329" t="s">
        <v>2746</v>
      </c>
      <c r="J1518" s="321" t="s">
        <v>1126</v>
      </c>
      <c r="K1518" s="321" t="s">
        <v>603</v>
      </c>
      <c r="L1518" s="70" t="s">
        <v>2772</v>
      </c>
      <c r="M1518" s="329" t="s">
        <v>7</v>
      </c>
      <c r="N1518" s="203">
        <v>43916</v>
      </c>
      <c r="O1518" s="203">
        <v>43048</v>
      </c>
      <c r="P1518" s="203">
        <v>44530</v>
      </c>
      <c r="Q1518" s="104">
        <v>1735808.08</v>
      </c>
      <c r="R1518" s="113">
        <v>0.6</v>
      </c>
      <c r="S1518" s="329" t="s">
        <v>228</v>
      </c>
      <c r="T1518" s="104">
        <v>1041484.85</v>
      </c>
    </row>
    <row r="1519" spans="2:20" s="11" customFormat="1" ht="245.25" customHeight="1" x14ac:dyDescent="0.2">
      <c r="B1519" s="381"/>
      <c r="C1519" s="382"/>
      <c r="D1519" s="362"/>
      <c r="E1519" s="36" t="s">
        <v>605</v>
      </c>
      <c r="F1519" s="321" t="s">
        <v>1294</v>
      </c>
      <c r="G1519" s="89" t="s">
        <v>570</v>
      </c>
      <c r="H1519" s="70" t="s">
        <v>2769</v>
      </c>
      <c r="I1519" s="329" t="s">
        <v>2747</v>
      </c>
      <c r="J1519" s="321" t="s">
        <v>1126</v>
      </c>
      <c r="K1519" s="321" t="s">
        <v>603</v>
      </c>
      <c r="L1519" s="70" t="s">
        <v>2773</v>
      </c>
      <c r="M1519" s="329" t="s">
        <v>7</v>
      </c>
      <c r="N1519" s="203">
        <v>43916</v>
      </c>
      <c r="O1519" s="203">
        <v>43049</v>
      </c>
      <c r="P1519" s="203">
        <v>44834</v>
      </c>
      <c r="Q1519" s="104">
        <v>761050</v>
      </c>
      <c r="R1519" s="113">
        <v>0.6</v>
      </c>
      <c r="S1519" s="329" t="s">
        <v>228</v>
      </c>
      <c r="T1519" s="104">
        <v>456630</v>
      </c>
    </row>
    <row r="1520" spans="2:20" s="11" customFormat="1" ht="228.75" customHeight="1" x14ac:dyDescent="0.2">
      <c r="B1520" s="381"/>
      <c r="C1520" s="382"/>
      <c r="D1520" s="362"/>
      <c r="E1520" s="36" t="s">
        <v>605</v>
      </c>
      <c r="F1520" s="321" t="s">
        <v>1294</v>
      </c>
      <c r="G1520" s="89" t="s">
        <v>568</v>
      </c>
      <c r="H1520" s="70" t="s">
        <v>2770</v>
      </c>
      <c r="I1520" s="329" t="s">
        <v>2748</v>
      </c>
      <c r="J1520" s="321" t="s">
        <v>1126</v>
      </c>
      <c r="K1520" s="321" t="s">
        <v>603</v>
      </c>
      <c r="L1520" s="70" t="s">
        <v>2774</v>
      </c>
      <c r="M1520" s="329" t="s">
        <v>10</v>
      </c>
      <c r="N1520" s="203">
        <v>43916</v>
      </c>
      <c r="O1520" s="203">
        <v>42900</v>
      </c>
      <c r="P1520" s="203">
        <v>44439</v>
      </c>
      <c r="Q1520" s="104">
        <v>631125.06000000006</v>
      </c>
      <c r="R1520" s="113">
        <v>0.6</v>
      </c>
      <c r="S1520" s="329" t="s">
        <v>228</v>
      </c>
      <c r="T1520" s="104">
        <v>378675.04</v>
      </c>
    </row>
    <row r="1521" spans="2:20" s="11" customFormat="1" ht="164.25" customHeight="1" x14ac:dyDescent="0.2">
      <c r="B1521" s="381"/>
      <c r="C1521" s="382"/>
      <c r="D1521" s="362"/>
      <c r="E1521" s="73" t="s">
        <v>605</v>
      </c>
      <c r="F1521" s="126" t="s">
        <v>1294</v>
      </c>
      <c r="G1521" s="90" t="s">
        <v>571</v>
      </c>
      <c r="H1521" s="42" t="s">
        <v>2771</v>
      </c>
      <c r="I1521" s="315" t="s">
        <v>2749</v>
      </c>
      <c r="J1521" s="126" t="s">
        <v>1126</v>
      </c>
      <c r="K1521" s="126" t="s">
        <v>603</v>
      </c>
      <c r="L1521" s="42" t="s">
        <v>2775</v>
      </c>
      <c r="M1521" s="315" t="s">
        <v>29</v>
      </c>
      <c r="N1521" s="204">
        <v>43916</v>
      </c>
      <c r="O1521" s="204">
        <v>43091</v>
      </c>
      <c r="P1521" s="204">
        <v>44118</v>
      </c>
      <c r="Q1521" s="116">
        <v>444621.76</v>
      </c>
      <c r="R1521" s="115">
        <v>0.6</v>
      </c>
      <c r="S1521" s="315" t="s">
        <v>228</v>
      </c>
      <c r="T1521" s="116">
        <v>266773.06</v>
      </c>
    </row>
    <row r="1522" spans="2:20" s="11" customFormat="1" ht="197.25" customHeight="1" x14ac:dyDescent="0.2">
      <c r="B1522" s="381"/>
      <c r="C1522" s="382"/>
      <c r="D1522" s="362"/>
      <c r="E1522" s="36" t="s">
        <v>605</v>
      </c>
      <c r="F1522" s="321" t="s">
        <v>1294</v>
      </c>
      <c r="G1522" s="89" t="s">
        <v>4262</v>
      </c>
      <c r="H1522" s="70" t="s">
        <v>4263</v>
      </c>
      <c r="I1522" s="329" t="s">
        <v>4257</v>
      </c>
      <c r="J1522" s="321" t="s">
        <v>1126</v>
      </c>
      <c r="K1522" s="321" t="s">
        <v>603</v>
      </c>
      <c r="L1522" s="70" t="s">
        <v>4268</v>
      </c>
      <c r="M1522" s="329" t="s">
        <v>19</v>
      </c>
      <c r="N1522" s="203">
        <v>44092</v>
      </c>
      <c r="O1522" s="203">
        <v>43546</v>
      </c>
      <c r="P1522" s="203">
        <v>44561</v>
      </c>
      <c r="Q1522" s="104">
        <v>1865813.26</v>
      </c>
      <c r="R1522" s="113">
        <v>0.6</v>
      </c>
      <c r="S1522" s="329" t="s">
        <v>228</v>
      </c>
      <c r="T1522" s="104">
        <v>1119487.96</v>
      </c>
    </row>
    <row r="1523" spans="2:20" s="11" customFormat="1" ht="164.25" customHeight="1" x14ac:dyDescent="0.2">
      <c r="B1523" s="381"/>
      <c r="C1523" s="382"/>
      <c r="D1523" s="362"/>
      <c r="E1523" s="36" t="s">
        <v>605</v>
      </c>
      <c r="F1523" s="321" t="s">
        <v>1294</v>
      </c>
      <c r="G1523" s="89" t="s">
        <v>4219</v>
      </c>
      <c r="H1523" s="70" t="s">
        <v>4264</v>
      </c>
      <c r="I1523" s="329" t="s">
        <v>4258</v>
      </c>
      <c r="J1523" s="321" t="s">
        <v>1126</v>
      </c>
      <c r="K1523" s="321" t="s">
        <v>603</v>
      </c>
      <c r="L1523" s="70" t="s">
        <v>4269</v>
      </c>
      <c r="M1523" s="329" t="s">
        <v>15</v>
      </c>
      <c r="N1523" s="203">
        <v>44092</v>
      </c>
      <c r="O1523" s="203">
        <v>43462</v>
      </c>
      <c r="P1523" s="203">
        <v>45199</v>
      </c>
      <c r="Q1523" s="104">
        <v>1393883.2</v>
      </c>
      <c r="R1523" s="113">
        <v>0.6</v>
      </c>
      <c r="S1523" s="329" t="s">
        <v>228</v>
      </c>
      <c r="T1523" s="104">
        <v>836329.92</v>
      </c>
    </row>
    <row r="1524" spans="2:20" s="11" customFormat="1" ht="164.25" customHeight="1" x14ac:dyDescent="0.2">
      <c r="B1524" s="381"/>
      <c r="C1524" s="382"/>
      <c r="D1524" s="362"/>
      <c r="E1524" s="36" t="s">
        <v>605</v>
      </c>
      <c r="F1524" s="321" t="s">
        <v>1294</v>
      </c>
      <c r="G1524" s="89" t="s">
        <v>4218</v>
      </c>
      <c r="H1524" s="70" t="s">
        <v>4265</v>
      </c>
      <c r="I1524" s="329" t="s">
        <v>4259</v>
      </c>
      <c r="J1524" s="321" t="s">
        <v>1126</v>
      </c>
      <c r="K1524" s="321" t="s">
        <v>603</v>
      </c>
      <c r="L1524" s="70" t="s">
        <v>4270</v>
      </c>
      <c r="M1524" s="329" t="s">
        <v>1</v>
      </c>
      <c r="N1524" s="203">
        <v>44092</v>
      </c>
      <c r="O1524" s="203">
        <v>43876</v>
      </c>
      <c r="P1524" s="203">
        <v>44316</v>
      </c>
      <c r="Q1524" s="104">
        <v>1444250</v>
      </c>
      <c r="R1524" s="113">
        <v>0.7</v>
      </c>
      <c r="S1524" s="329" t="s">
        <v>228</v>
      </c>
      <c r="T1524" s="104">
        <v>1010975</v>
      </c>
    </row>
    <row r="1525" spans="2:20" s="11" customFormat="1" ht="164.25" customHeight="1" x14ac:dyDescent="0.2">
      <c r="B1525" s="381"/>
      <c r="C1525" s="382"/>
      <c r="D1525" s="362"/>
      <c r="E1525" s="36" t="s">
        <v>605</v>
      </c>
      <c r="F1525" s="321" t="s">
        <v>1294</v>
      </c>
      <c r="G1525" s="89" t="s">
        <v>4218</v>
      </c>
      <c r="H1525" s="70" t="s">
        <v>4266</v>
      </c>
      <c r="I1525" s="329" t="s">
        <v>4260</v>
      </c>
      <c r="J1525" s="321" t="s">
        <v>1126</v>
      </c>
      <c r="K1525" s="321" t="s">
        <v>603</v>
      </c>
      <c r="L1525" s="70" t="s">
        <v>4271</v>
      </c>
      <c r="M1525" s="329" t="s">
        <v>1</v>
      </c>
      <c r="N1525" s="203">
        <v>44092</v>
      </c>
      <c r="O1525" s="203">
        <v>43905</v>
      </c>
      <c r="P1525" s="203">
        <v>44196</v>
      </c>
      <c r="Q1525" s="104">
        <v>133560</v>
      </c>
      <c r="R1525" s="113">
        <v>0.6</v>
      </c>
      <c r="S1525" s="329" t="s">
        <v>228</v>
      </c>
      <c r="T1525" s="104">
        <v>80136</v>
      </c>
    </row>
    <row r="1526" spans="2:20" s="11" customFormat="1" ht="220.5" customHeight="1" x14ac:dyDescent="0.2">
      <c r="B1526" s="381"/>
      <c r="C1526" s="382"/>
      <c r="D1526" s="362"/>
      <c r="E1526" s="73" t="s">
        <v>605</v>
      </c>
      <c r="F1526" s="126" t="s">
        <v>1294</v>
      </c>
      <c r="G1526" s="90" t="s">
        <v>4219</v>
      </c>
      <c r="H1526" s="42" t="s">
        <v>4267</v>
      </c>
      <c r="I1526" s="315" t="s">
        <v>4261</v>
      </c>
      <c r="J1526" s="126" t="s">
        <v>1126</v>
      </c>
      <c r="K1526" s="126" t="s">
        <v>603</v>
      </c>
      <c r="L1526" s="42" t="s">
        <v>4272</v>
      </c>
      <c r="M1526" s="315" t="s">
        <v>15</v>
      </c>
      <c r="N1526" s="204">
        <v>44092</v>
      </c>
      <c r="O1526" s="204">
        <v>42493</v>
      </c>
      <c r="P1526" s="204">
        <v>44742</v>
      </c>
      <c r="Q1526" s="116">
        <v>596035</v>
      </c>
      <c r="R1526" s="115">
        <v>0.6</v>
      </c>
      <c r="S1526" s="315" t="s">
        <v>228</v>
      </c>
      <c r="T1526" s="116">
        <v>357621</v>
      </c>
    </row>
    <row r="1527" spans="2:20" s="11" customFormat="1" ht="220.5" customHeight="1" x14ac:dyDescent="0.2">
      <c r="B1527" s="381"/>
      <c r="C1527" s="382"/>
      <c r="D1527" s="362"/>
      <c r="E1527" s="36" t="s">
        <v>605</v>
      </c>
      <c r="F1527" s="321" t="s">
        <v>4466</v>
      </c>
      <c r="G1527" s="89" t="s">
        <v>4467</v>
      </c>
      <c r="H1527" s="70" t="s">
        <v>4468</v>
      </c>
      <c r="I1527" s="329" t="s">
        <v>4464</v>
      </c>
      <c r="J1527" s="321" t="s">
        <v>1126</v>
      </c>
      <c r="K1527" s="321" t="s">
        <v>603</v>
      </c>
      <c r="L1527" s="70" t="s">
        <v>4470</v>
      </c>
      <c r="M1527" s="329" t="s">
        <v>16</v>
      </c>
      <c r="N1527" s="203">
        <v>44162</v>
      </c>
      <c r="O1527" s="203">
        <v>44032</v>
      </c>
      <c r="P1527" s="203">
        <v>44286</v>
      </c>
      <c r="Q1527" s="104">
        <v>155065.35</v>
      </c>
      <c r="R1527" s="113">
        <v>1</v>
      </c>
      <c r="S1527" s="329" t="s">
        <v>228</v>
      </c>
      <c r="T1527" s="104">
        <v>155065.35</v>
      </c>
    </row>
    <row r="1528" spans="2:20" s="11" customFormat="1" ht="201" customHeight="1" x14ac:dyDescent="0.2">
      <c r="B1528" s="381"/>
      <c r="C1528" s="382"/>
      <c r="D1528" s="362"/>
      <c r="E1528" s="73" t="s">
        <v>605</v>
      </c>
      <c r="F1528" s="126" t="s">
        <v>4466</v>
      </c>
      <c r="G1528" s="90" t="s">
        <v>4467</v>
      </c>
      <c r="H1528" s="42" t="s">
        <v>4469</v>
      </c>
      <c r="I1528" s="315" t="s">
        <v>4465</v>
      </c>
      <c r="J1528" s="126" t="s">
        <v>1126</v>
      </c>
      <c r="K1528" s="126" t="s">
        <v>603</v>
      </c>
      <c r="L1528" s="42" t="s">
        <v>4471</v>
      </c>
      <c r="M1528" s="315" t="s">
        <v>16</v>
      </c>
      <c r="N1528" s="204">
        <v>44162</v>
      </c>
      <c r="O1528" s="204">
        <v>44043</v>
      </c>
      <c r="P1528" s="204">
        <v>44286</v>
      </c>
      <c r="Q1528" s="116">
        <v>18132.12</v>
      </c>
      <c r="R1528" s="115">
        <v>1</v>
      </c>
      <c r="S1528" s="315" t="s">
        <v>228</v>
      </c>
      <c r="T1528" s="116">
        <v>18132.12</v>
      </c>
    </row>
    <row r="1529" spans="2:20" s="61" customFormat="1" ht="201" customHeight="1" x14ac:dyDescent="0.2">
      <c r="B1529" s="381"/>
      <c r="C1529" s="382"/>
      <c r="D1529" s="362"/>
      <c r="E1529" s="36" t="s">
        <v>605</v>
      </c>
      <c r="F1529" s="321" t="s">
        <v>4466</v>
      </c>
      <c r="G1529" s="89" t="s">
        <v>4526</v>
      </c>
      <c r="H1529" s="70" t="s">
        <v>4963</v>
      </c>
      <c r="I1529" s="329" t="s">
        <v>4939</v>
      </c>
      <c r="J1529" s="321" t="s">
        <v>1126</v>
      </c>
      <c r="K1529" s="321" t="s">
        <v>603</v>
      </c>
      <c r="L1529" s="70" t="s">
        <v>4976</v>
      </c>
      <c r="M1529" s="329" t="s">
        <v>13</v>
      </c>
      <c r="N1529" s="203">
        <v>44242</v>
      </c>
      <c r="O1529" s="203">
        <v>44256</v>
      </c>
      <c r="P1529" s="203">
        <v>44439</v>
      </c>
      <c r="Q1529" s="104">
        <v>209035.7</v>
      </c>
      <c r="R1529" s="113">
        <v>1</v>
      </c>
      <c r="S1529" s="329" t="s">
        <v>228</v>
      </c>
      <c r="T1529" s="104">
        <v>209035.7</v>
      </c>
    </row>
    <row r="1530" spans="2:20" s="61" customFormat="1" ht="222" customHeight="1" x14ac:dyDescent="0.2">
      <c r="B1530" s="381"/>
      <c r="C1530" s="382"/>
      <c r="D1530" s="362"/>
      <c r="E1530" s="36" t="s">
        <v>605</v>
      </c>
      <c r="F1530" s="321" t="s">
        <v>4466</v>
      </c>
      <c r="G1530" s="89" t="s">
        <v>4526</v>
      </c>
      <c r="H1530" s="70" t="s">
        <v>4964</v>
      </c>
      <c r="I1530" s="329" t="s">
        <v>4940</v>
      </c>
      <c r="J1530" s="321" t="s">
        <v>1126</v>
      </c>
      <c r="K1530" s="321" t="s">
        <v>603</v>
      </c>
      <c r="L1530" s="70" t="s">
        <v>4977</v>
      </c>
      <c r="M1530" s="329" t="s">
        <v>13</v>
      </c>
      <c r="N1530" s="203">
        <v>44246</v>
      </c>
      <c r="O1530" s="203">
        <v>44256</v>
      </c>
      <c r="P1530" s="203">
        <v>44439</v>
      </c>
      <c r="Q1530" s="104">
        <v>150269.96</v>
      </c>
      <c r="R1530" s="113">
        <v>1</v>
      </c>
      <c r="S1530" s="329" t="s">
        <v>228</v>
      </c>
      <c r="T1530" s="104">
        <v>150269.96</v>
      </c>
    </row>
    <row r="1531" spans="2:20" s="61" customFormat="1" ht="234.75" customHeight="1" x14ac:dyDescent="0.2">
      <c r="B1531" s="381"/>
      <c r="C1531" s="382"/>
      <c r="D1531" s="362"/>
      <c r="E1531" s="36" t="s">
        <v>605</v>
      </c>
      <c r="F1531" s="321" t="s">
        <v>4466</v>
      </c>
      <c r="G1531" s="89" t="s">
        <v>4526</v>
      </c>
      <c r="H1531" s="70" t="s">
        <v>4965</v>
      </c>
      <c r="I1531" s="329" t="s">
        <v>4941</v>
      </c>
      <c r="J1531" s="321" t="s">
        <v>1126</v>
      </c>
      <c r="K1531" s="321" t="s">
        <v>603</v>
      </c>
      <c r="L1531" s="70" t="s">
        <v>4978</v>
      </c>
      <c r="M1531" s="329" t="s">
        <v>13</v>
      </c>
      <c r="N1531" s="203">
        <v>44246</v>
      </c>
      <c r="O1531" s="203">
        <v>44256</v>
      </c>
      <c r="P1531" s="203">
        <v>44439</v>
      </c>
      <c r="Q1531" s="104">
        <v>163457.85</v>
      </c>
      <c r="R1531" s="113">
        <v>1</v>
      </c>
      <c r="S1531" s="329" t="s">
        <v>228</v>
      </c>
      <c r="T1531" s="104">
        <v>163457.85</v>
      </c>
    </row>
    <row r="1532" spans="2:20" s="61" customFormat="1" ht="234.75" customHeight="1" x14ac:dyDescent="0.2">
      <c r="B1532" s="381"/>
      <c r="C1532" s="382"/>
      <c r="D1532" s="362"/>
      <c r="E1532" s="36" t="s">
        <v>605</v>
      </c>
      <c r="F1532" s="321" t="s">
        <v>4466</v>
      </c>
      <c r="G1532" s="89" t="s">
        <v>4526</v>
      </c>
      <c r="H1532" s="70" t="s">
        <v>4966</v>
      </c>
      <c r="I1532" s="329" t="s">
        <v>4942</v>
      </c>
      <c r="J1532" s="321" t="s">
        <v>1126</v>
      </c>
      <c r="K1532" s="321" t="s">
        <v>603</v>
      </c>
      <c r="L1532" s="70" t="s">
        <v>4979</v>
      </c>
      <c r="M1532" s="329" t="s">
        <v>13</v>
      </c>
      <c r="N1532" s="203">
        <v>44246</v>
      </c>
      <c r="O1532" s="203">
        <v>44256</v>
      </c>
      <c r="P1532" s="203">
        <v>44439</v>
      </c>
      <c r="Q1532" s="104">
        <v>160082.13</v>
      </c>
      <c r="R1532" s="113">
        <v>1</v>
      </c>
      <c r="S1532" s="329" t="s">
        <v>228</v>
      </c>
      <c r="T1532" s="104">
        <v>160082.13</v>
      </c>
    </row>
    <row r="1533" spans="2:20" s="61" customFormat="1" ht="234.75" customHeight="1" x14ac:dyDescent="0.2">
      <c r="B1533" s="381"/>
      <c r="C1533" s="382"/>
      <c r="D1533" s="362"/>
      <c r="E1533" s="36" t="s">
        <v>605</v>
      </c>
      <c r="F1533" s="321" t="s">
        <v>4466</v>
      </c>
      <c r="G1533" s="89" t="s">
        <v>4219</v>
      </c>
      <c r="H1533" s="70" t="s">
        <v>4967</v>
      </c>
      <c r="I1533" s="329" t="s">
        <v>4943</v>
      </c>
      <c r="J1533" s="321" t="s">
        <v>1126</v>
      </c>
      <c r="K1533" s="321" t="s">
        <v>603</v>
      </c>
      <c r="L1533" s="70" t="s">
        <v>4980</v>
      </c>
      <c r="M1533" s="329" t="s">
        <v>15</v>
      </c>
      <c r="N1533" s="203">
        <v>44239</v>
      </c>
      <c r="O1533" s="203">
        <v>44104</v>
      </c>
      <c r="P1533" s="203">
        <v>44439</v>
      </c>
      <c r="Q1533" s="104">
        <v>118130.26</v>
      </c>
      <c r="R1533" s="113">
        <v>1</v>
      </c>
      <c r="S1533" s="329" t="s">
        <v>228</v>
      </c>
      <c r="T1533" s="104">
        <v>118130.26</v>
      </c>
    </row>
    <row r="1534" spans="2:20" s="61" customFormat="1" ht="234.75" customHeight="1" x14ac:dyDescent="0.2">
      <c r="B1534" s="381"/>
      <c r="C1534" s="382"/>
      <c r="D1534" s="362"/>
      <c r="E1534" s="36" t="s">
        <v>605</v>
      </c>
      <c r="F1534" s="321" t="s">
        <v>4466</v>
      </c>
      <c r="G1534" s="89" t="s">
        <v>4219</v>
      </c>
      <c r="H1534" s="70" t="s">
        <v>4968</v>
      </c>
      <c r="I1534" s="329" t="s">
        <v>4944</v>
      </c>
      <c r="J1534" s="321" t="s">
        <v>1126</v>
      </c>
      <c r="K1534" s="321" t="s">
        <v>603</v>
      </c>
      <c r="L1534" s="70" t="s">
        <v>4981</v>
      </c>
      <c r="M1534" s="329" t="s">
        <v>15</v>
      </c>
      <c r="N1534" s="203">
        <v>44239</v>
      </c>
      <c r="O1534" s="203">
        <v>44104</v>
      </c>
      <c r="P1534" s="203">
        <v>44439</v>
      </c>
      <c r="Q1534" s="104">
        <v>221873.1</v>
      </c>
      <c r="R1534" s="113">
        <v>1</v>
      </c>
      <c r="S1534" s="329" t="s">
        <v>228</v>
      </c>
      <c r="T1534" s="104">
        <v>221873.1</v>
      </c>
    </row>
    <row r="1535" spans="2:20" s="61" customFormat="1" ht="198" customHeight="1" x14ac:dyDescent="0.2">
      <c r="B1535" s="381"/>
      <c r="C1535" s="382"/>
      <c r="D1535" s="362"/>
      <c r="E1535" s="36" t="s">
        <v>605</v>
      </c>
      <c r="F1535" s="321" t="s">
        <v>4466</v>
      </c>
      <c r="G1535" s="89" t="s">
        <v>4219</v>
      </c>
      <c r="H1535" s="70" t="s">
        <v>4969</v>
      </c>
      <c r="I1535" s="329" t="s">
        <v>4945</v>
      </c>
      <c r="J1535" s="321" t="s">
        <v>1126</v>
      </c>
      <c r="K1535" s="321" t="s">
        <v>603</v>
      </c>
      <c r="L1535" s="70" t="s">
        <v>4982</v>
      </c>
      <c r="M1535" s="329" t="s">
        <v>15</v>
      </c>
      <c r="N1535" s="203">
        <v>44239</v>
      </c>
      <c r="O1535" s="203">
        <v>44104</v>
      </c>
      <c r="P1535" s="203">
        <v>44439</v>
      </c>
      <c r="Q1535" s="104">
        <v>98303.18</v>
      </c>
      <c r="R1535" s="113">
        <v>1</v>
      </c>
      <c r="S1535" s="329" t="s">
        <v>228</v>
      </c>
      <c r="T1535" s="104">
        <v>98303.18</v>
      </c>
    </row>
    <row r="1536" spans="2:20" s="61" customFormat="1" ht="164.25" customHeight="1" x14ac:dyDescent="0.2">
      <c r="B1536" s="381"/>
      <c r="C1536" s="382"/>
      <c r="D1536" s="362"/>
      <c r="E1536" s="36" t="s">
        <v>605</v>
      </c>
      <c r="F1536" s="321" t="s">
        <v>4466</v>
      </c>
      <c r="G1536" s="89" t="s">
        <v>4316</v>
      </c>
      <c r="H1536" s="70" t="s">
        <v>4970</v>
      </c>
      <c r="I1536" s="329" t="s">
        <v>4946</v>
      </c>
      <c r="J1536" s="321" t="s">
        <v>1126</v>
      </c>
      <c r="K1536" s="321" t="s">
        <v>603</v>
      </c>
      <c r="L1536" s="70" t="s">
        <v>4983</v>
      </c>
      <c r="M1536" s="329" t="s">
        <v>22</v>
      </c>
      <c r="N1536" s="203">
        <v>44232</v>
      </c>
      <c r="O1536" s="203">
        <v>44123</v>
      </c>
      <c r="P1536" s="203">
        <v>44439</v>
      </c>
      <c r="Q1536" s="104">
        <v>154197.85999999999</v>
      </c>
      <c r="R1536" s="113">
        <v>1</v>
      </c>
      <c r="S1536" s="329" t="s">
        <v>228</v>
      </c>
      <c r="T1536" s="104">
        <v>154197.85999999999</v>
      </c>
    </row>
    <row r="1537" spans="2:20" s="61" customFormat="1" ht="164.25" customHeight="1" x14ac:dyDescent="0.2">
      <c r="B1537" s="381"/>
      <c r="C1537" s="382"/>
      <c r="D1537" s="362"/>
      <c r="E1537" s="36" t="s">
        <v>605</v>
      </c>
      <c r="F1537" s="321" t="s">
        <v>4466</v>
      </c>
      <c r="G1537" s="89" t="s">
        <v>4316</v>
      </c>
      <c r="H1537" s="70" t="s">
        <v>4971</v>
      </c>
      <c r="I1537" s="329" t="s">
        <v>4947</v>
      </c>
      <c r="J1537" s="321" t="s">
        <v>1126</v>
      </c>
      <c r="K1537" s="321" t="s">
        <v>603</v>
      </c>
      <c r="L1537" s="70" t="s">
        <v>4984</v>
      </c>
      <c r="M1537" s="329" t="s">
        <v>22</v>
      </c>
      <c r="N1537" s="203">
        <v>44232</v>
      </c>
      <c r="O1537" s="203">
        <v>44123</v>
      </c>
      <c r="P1537" s="203">
        <v>44439</v>
      </c>
      <c r="Q1537" s="104">
        <v>179016.18</v>
      </c>
      <c r="R1537" s="113">
        <v>1</v>
      </c>
      <c r="S1537" s="329" t="s">
        <v>228</v>
      </c>
      <c r="T1537" s="104">
        <v>179016.18</v>
      </c>
    </row>
    <row r="1538" spans="2:20" s="61" customFormat="1" ht="164.25" customHeight="1" x14ac:dyDescent="0.2">
      <c r="B1538" s="381"/>
      <c r="C1538" s="382"/>
      <c r="D1538" s="362"/>
      <c r="E1538" s="36" t="s">
        <v>605</v>
      </c>
      <c r="F1538" s="321" t="s">
        <v>4466</v>
      </c>
      <c r="G1538" s="89" t="s">
        <v>4316</v>
      </c>
      <c r="H1538" s="70" t="s">
        <v>4972</v>
      </c>
      <c r="I1538" s="329" t="s">
        <v>4948</v>
      </c>
      <c r="J1538" s="321" t="s">
        <v>1126</v>
      </c>
      <c r="K1538" s="321" t="s">
        <v>603</v>
      </c>
      <c r="L1538" s="70" t="s">
        <v>4985</v>
      </c>
      <c r="M1538" s="329" t="s">
        <v>22</v>
      </c>
      <c r="N1538" s="203">
        <v>44232</v>
      </c>
      <c r="O1538" s="203">
        <v>44123</v>
      </c>
      <c r="P1538" s="203">
        <v>44439</v>
      </c>
      <c r="Q1538" s="104">
        <v>23001.88</v>
      </c>
      <c r="R1538" s="113">
        <v>1</v>
      </c>
      <c r="S1538" s="329" t="s">
        <v>228</v>
      </c>
      <c r="T1538" s="104">
        <v>23001.88</v>
      </c>
    </row>
    <row r="1539" spans="2:20" s="61" customFormat="1" ht="164.25" customHeight="1" x14ac:dyDescent="0.2">
      <c r="B1539" s="381"/>
      <c r="C1539" s="382"/>
      <c r="D1539" s="362"/>
      <c r="E1539" s="36" t="s">
        <v>605</v>
      </c>
      <c r="F1539" s="321" t="s">
        <v>4466</v>
      </c>
      <c r="G1539" s="89" t="s">
        <v>4316</v>
      </c>
      <c r="H1539" s="70" t="s">
        <v>4973</v>
      </c>
      <c r="I1539" s="329" t="s">
        <v>4949</v>
      </c>
      <c r="J1539" s="321" t="s">
        <v>1126</v>
      </c>
      <c r="K1539" s="321" t="s">
        <v>603</v>
      </c>
      <c r="L1539" s="70" t="s">
        <v>4986</v>
      </c>
      <c r="M1539" s="329" t="s">
        <v>22</v>
      </c>
      <c r="N1539" s="203">
        <v>44232</v>
      </c>
      <c r="O1539" s="203">
        <v>44123</v>
      </c>
      <c r="P1539" s="203">
        <v>44439</v>
      </c>
      <c r="Q1539" s="104">
        <v>21331.48</v>
      </c>
      <c r="R1539" s="113">
        <v>1</v>
      </c>
      <c r="S1539" s="329" t="s">
        <v>228</v>
      </c>
      <c r="T1539" s="104">
        <v>21331.48</v>
      </c>
    </row>
    <row r="1540" spans="2:20" s="61" customFormat="1" ht="164.25" customHeight="1" x14ac:dyDescent="0.2">
      <c r="B1540" s="381"/>
      <c r="C1540" s="382"/>
      <c r="D1540" s="362"/>
      <c r="E1540" s="36" t="s">
        <v>605</v>
      </c>
      <c r="F1540" s="321" t="s">
        <v>4466</v>
      </c>
      <c r="G1540" s="89" t="s">
        <v>4962</v>
      </c>
      <c r="H1540" s="70" t="s">
        <v>4974</v>
      </c>
      <c r="I1540" s="329" t="s">
        <v>4950</v>
      </c>
      <c r="J1540" s="321" t="s">
        <v>1126</v>
      </c>
      <c r="K1540" s="321" t="s">
        <v>603</v>
      </c>
      <c r="L1540" s="70" t="s">
        <v>4987</v>
      </c>
      <c r="M1540" s="329" t="s">
        <v>7</v>
      </c>
      <c r="N1540" s="203">
        <v>44238</v>
      </c>
      <c r="O1540" s="203">
        <v>44277</v>
      </c>
      <c r="P1540" s="203">
        <v>44428</v>
      </c>
      <c r="Q1540" s="104">
        <v>134432.91</v>
      </c>
      <c r="R1540" s="113">
        <v>1</v>
      </c>
      <c r="S1540" s="329" t="s">
        <v>228</v>
      </c>
      <c r="T1540" s="104">
        <v>134432.91</v>
      </c>
    </row>
    <row r="1541" spans="2:20" s="61" customFormat="1" ht="164.25" customHeight="1" x14ac:dyDescent="0.2">
      <c r="B1541" s="381"/>
      <c r="C1541" s="382"/>
      <c r="D1541" s="362"/>
      <c r="E1541" s="36" t="s">
        <v>605</v>
      </c>
      <c r="F1541" s="321" t="s">
        <v>4466</v>
      </c>
      <c r="G1541" s="89" t="s">
        <v>4962</v>
      </c>
      <c r="H1541" s="70" t="s">
        <v>4975</v>
      </c>
      <c r="I1541" s="329" t="s">
        <v>4951</v>
      </c>
      <c r="J1541" s="321" t="s">
        <v>1126</v>
      </c>
      <c r="K1541" s="321" t="s">
        <v>603</v>
      </c>
      <c r="L1541" s="70" t="s">
        <v>4987</v>
      </c>
      <c r="M1541" s="329" t="s">
        <v>7</v>
      </c>
      <c r="N1541" s="203">
        <v>44238</v>
      </c>
      <c r="O1541" s="203">
        <v>44277</v>
      </c>
      <c r="P1541" s="203">
        <v>44428</v>
      </c>
      <c r="Q1541" s="104">
        <v>141807.01</v>
      </c>
      <c r="R1541" s="113">
        <v>1</v>
      </c>
      <c r="S1541" s="329" t="s">
        <v>228</v>
      </c>
      <c r="T1541" s="104">
        <v>141807.01</v>
      </c>
    </row>
    <row r="1542" spans="2:20" s="11" customFormat="1" ht="181.5" customHeight="1" x14ac:dyDescent="0.2">
      <c r="B1542" s="381"/>
      <c r="C1542" s="382"/>
      <c r="D1542" s="362"/>
      <c r="E1542" s="36" t="s">
        <v>605</v>
      </c>
      <c r="F1542" s="321" t="s">
        <v>4466</v>
      </c>
      <c r="G1542" s="89" t="s">
        <v>4343</v>
      </c>
      <c r="H1542" s="70" t="s">
        <v>4739</v>
      </c>
      <c r="I1542" s="329" t="s">
        <v>4740</v>
      </c>
      <c r="J1542" s="321" t="s">
        <v>1126</v>
      </c>
      <c r="K1542" s="321" t="s">
        <v>603</v>
      </c>
      <c r="L1542" s="70" t="s">
        <v>4790</v>
      </c>
      <c r="M1542" s="329" t="s">
        <v>10</v>
      </c>
      <c r="N1542" s="203">
        <v>44229</v>
      </c>
      <c r="O1542" s="203">
        <v>44228</v>
      </c>
      <c r="P1542" s="203">
        <v>44439</v>
      </c>
      <c r="Q1542" s="104">
        <v>1966.97</v>
      </c>
      <c r="R1542" s="113">
        <v>1</v>
      </c>
      <c r="S1542" s="329" t="s">
        <v>228</v>
      </c>
      <c r="T1542" s="104">
        <v>1966.97</v>
      </c>
    </row>
    <row r="1543" spans="2:20" s="11" customFormat="1" ht="243" customHeight="1" x14ac:dyDescent="0.2">
      <c r="B1543" s="381"/>
      <c r="C1543" s="382"/>
      <c r="D1543" s="362"/>
      <c r="E1543" s="36" t="s">
        <v>605</v>
      </c>
      <c r="F1543" s="321" t="s">
        <v>4466</v>
      </c>
      <c r="G1543" s="89" t="s">
        <v>4343</v>
      </c>
      <c r="H1543" s="70" t="s">
        <v>4741</v>
      </c>
      <c r="I1543" s="329" t="s">
        <v>4742</v>
      </c>
      <c r="J1543" s="321" t="s">
        <v>1126</v>
      </c>
      <c r="K1543" s="321" t="s">
        <v>603</v>
      </c>
      <c r="L1543" s="70" t="s">
        <v>4791</v>
      </c>
      <c r="M1543" s="329" t="s">
        <v>10</v>
      </c>
      <c r="N1543" s="203">
        <v>44229</v>
      </c>
      <c r="O1543" s="203">
        <v>44228</v>
      </c>
      <c r="P1543" s="203">
        <v>44439</v>
      </c>
      <c r="Q1543" s="104">
        <v>160042.74</v>
      </c>
      <c r="R1543" s="113">
        <v>1</v>
      </c>
      <c r="S1543" s="329" t="s">
        <v>228</v>
      </c>
      <c r="T1543" s="104">
        <v>160042.74</v>
      </c>
    </row>
    <row r="1544" spans="2:20" s="11" customFormat="1" ht="249" customHeight="1" x14ac:dyDescent="0.2">
      <c r="B1544" s="381"/>
      <c r="C1544" s="382"/>
      <c r="D1544" s="362"/>
      <c r="E1544" s="36" t="s">
        <v>605</v>
      </c>
      <c r="F1544" s="321" t="s">
        <v>4466</v>
      </c>
      <c r="G1544" s="89" t="s">
        <v>4012</v>
      </c>
      <c r="H1544" s="70" t="s">
        <v>4989</v>
      </c>
      <c r="I1544" s="329" t="s">
        <v>4952</v>
      </c>
      <c r="J1544" s="321" t="s">
        <v>1126</v>
      </c>
      <c r="K1544" s="321" t="s">
        <v>603</v>
      </c>
      <c r="L1544" s="70" t="s">
        <v>4999</v>
      </c>
      <c r="M1544" s="329" t="s">
        <v>27</v>
      </c>
      <c r="N1544" s="203">
        <v>44246</v>
      </c>
      <c r="O1544" s="203">
        <v>44228</v>
      </c>
      <c r="P1544" s="203">
        <v>44439</v>
      </c>
      <c r="Q1544" s="104">
        <v>150650.5</v>
      </c>
      <c r="R1544" s="113">
        <v>1</v>
      </c>
      <c r="S1544" s="329" t="s">
        <v>228</v>
      </c>
      <c r="T1544" s="104">
        <v>150650.5</v>
      </c>
    </row>
    <row r="1545" spans="2:20" s="11" customFormat="1" ht="205.5" customHeight="1" x14ac:dyDescent="0.2">
      <c r="B1545" s="381"/>
      <c r="C1545" s="382"/>
      <c r="D1545" s="362"/>
      <c r="E1545" s="36" t="s">
        <v>605</v>
      </c>
      <c r="F1545" s="321" t="s">
        <v>4466</v>
      </c>
      <c r="G1545" s="89" t="s">
        <v>4012</v>
      </c>
      <c r="H1545" s="70" t="s">
        <v>4990</v>
      </c>
      <c r="I1545" s="329" t="s">
        <v>4953</v>
      </c>
      <c r="J1545" s="321" t="s">
        <v>1126</v>
      </c>
      <c r="K1545" s="321" t="s">
        <v>603</v>
      </c>
      <c r="L1545" s="70" t="s">
        <v>5000</v>
      </c>
      <c r="M1545" s="329" t="s">
        <v>27</v>
      </c>
      <c r="N1545" s="203">
        <v>44246</v>
      </c>
      <c r="O1545" s="203">
        <v>44228</v>
      </c>
      <c r="P1545" s="203">
        <v>44439</v>
      </c>
      <c r="Q1545" s="104">
        <v>169897.59</v>
      </c>
      <c r="R1545" s="113">
        <v>1</v>
      </c>
      <c r="S1545" s="329" t="s">
        <v>228</v>
      </c>
      <c r="T1545" s="104">
        <v>169897.59</v>
      </c>
    </row>
    <row r="1546" spans="2:20" s="11" customFormat="1" ht="195" customHeight="1" x14ac:dyDescent="0.2">
      <c r="B1546" s="381"/>
      <c r="C1546" s="382"/>
      <c r="D1546" s="362"/>
      <c r="E1546" s="36" t="s">
        <v>605</v>
      </c>
      <c r="F1546" s="321" t="s">
        <v>4466</v>
      </c>
      <c r="G1546" s="89" t="s">
        <v>4012</v>
      </c>
      <c r="H1546" s="70" t="s">
        <v>4991</v>
      </c>
      <c r="I1546" s="329" t="s">
        <v>4954</v>
      </c>
      <c r="J1546" s="321" t="s">
        <v>1126</v>
      </c>
      <c r="K1546" s="321" t="s">
        <v>603</v>
      </c>
      <c r="L1546" s="70" t="s">
        <v>5001</v>
      </c>
      <c r="M1546" s="329" t="s">
        <v>27</v>
      </c>
      <c r="N1546" s="203">
        <v>44246</v>
      </c>
      <c r="O1546" s="203">
        <v>44228</v>
      </c>
      <c r="P1546" s="203">
        <v>44439</v>
      </c>
      <c r="Q1546" s="104">
        <v>15309.58</v>
      </c>
      <c r="R1546" s="113">
        <v>1</v>
      </c>
      <c r="S1546" s="329" t="s">
        <v>228</v>
      </c>
      <c r="T1546" s="104">
        <v>15309.58</v>
      </c>
    </row>
    <row r="1547" spans="2:20" s="11" customFormat="1" ht="164.25" customHeight="1" x14ac:dyDescent="0.2">
      <c r="B1547" s="381"/>
      <c r="C1547" s="382"/>
      <c r="D1547" s="362"/>
      <c r="E1547" s="36" t="s">
        <v>605</v>
      </c>
      <c r="F1547" s="321" t="s">
        <v>4466</v>
      </c>
      <c r="G1547" s="89" t="s">
        <v>4988</v>
      </c>
      <c r="H1547" s="70" t="s">
        <v>4992</v>
      </c>
      <c r="I1547" s="329" t="s">
        <v>4955</v>
      </c>
      <c r="J1547" s="321" t="s">
        <v>1126</v>
      </c>
      <c r="K1547" s="321" t="s">
        <v>603</v>
      </c>
      <c r="L1547" s="70" t="s">
        <v>5002</v>
      </c>
      <c r="M1547" s="329" t="s">
        <v>97</v>
      </c>
      <c r="N1547" s="203">
        <v>44246</v>
      </c>
      <c r="O1547" s="203">
        <v>44075</v>
      </c>
      <c r="P1547" s="203">
        <v>44439</v>
      </c>
      <c r="Q1547" s="104">
        <v>30030</v>
      </c>
      <c r="R1547" s="113">
        <v>1</v>
      </c>
      <c r="S1547" s="329" t="s">
        <v>228</v>
      </c>
      <c r="T1547" s="104">
        <v>30030</v>
      </c>
    </row>
    <row r="1548" spans="2:20" s="11" customFormat="1" ht="164.25" customHeight="1" x14ac:dyDescent="0.2">
      <c r="B1548" s="381"/>
      <c r="C1548" s="382"/>
      <c r="D1548" s="362"/>
      <c r="E1548" s="36" t="s">
        <v>605</v>
      </c>
      <c r="F1548" s="321" t="s">
        <v>4466</v>
      </c>
      <c r="G1548" s="89" t="s">
        <v>4988</v>
      </c>
      <c r="H1548" s="70" t="s">
        <v>4993</v>
      </c>
      <c r="I1548" s="329" t="s">
        <v>4956</v>
      </c>
      <c r="J1548" s="321" t="s">
        <v>1126</v>
      </c>
      <c r="K1548" s="321" t="s">
        <v>603</v>
      </c>
      <c r="L1548" s="70" t="s">
        <v>5003</v>
      </c>
      <c r="M1548" s="329" t="s">
        <v>97</v>
      </c>
      <c r="N1548" s="203">
        <v>44246</v>
      </c>
      <c r="O1548" s="203">
        <v>43983</v>
      </c>
      <c r="P1548" s="203">
        <v>44439</v>
      </c>
      <c r="Q1548" s="104">
        <v>62766.28</v>
      </c>
      <c r="R1548" s="113">
        <v>1</v>
      </c>
      <c r="S1548" s="329" t="s">
        <v>228</v>
      </c>
      <c r="T1548" s="104">
        <v>62766.28</v>
      </c>
    </row>
    <row r="1549" spans="2:20" s="11" customFormat="1" ht="164.25" customHeight="1" x14ac:dyDescent="0.2">
      <c r="B1549" s="381"/>
      <c r="C1549" s="382"/>
      <c r="D1549" s="362"/>
      <c r="E1549" s="36" t="s">
        <v>605</v>
      </c>
      <c r="F1549" s="321" t="s">
        <v>4466</v>
      </c>
      <c r="G1549" s="89" t="s">
        <v>4512</v>
      </c>
      <c r="H1549" s="70" t="s">
        <v>4994</v>
      </c>
      <c r="I1549" s="329" t="s">
        <v>4957</v>
      </c>
      <c r="J1549" s="321" t="s">
        <v>1126</v>
      </c>
      <c r="K1549" s="321" t="s">
        <v>603</v>
      </c>
      <c r="L1549" s="70" t="s">
        <v>5004</v>
      </c>
      <c r="M1549" s="329" t="s">
        <v>29</v>
      </c>
      <c r="N1549" s="203">
        <v>44246</v>
      </c>
      <c r="O1549" s="203">
        <v>44348</v>
      </c>
      <c r="P1549" s="203">
        <v>44439</v>
      </c>
      <c r="Q1549" s="104">
        <v>144633.06</v>
      </c>
      <c r="R1549" s="113">
        <v>1</v>
      </c>
      <c r="S1549" s="329" t="s">
        <v>228</v>
      </c>
      <c r="T1549" s="104">
        <v>144633.06</v>
      </c>
    </row>
    <row r="1550" spans="2:20" s="11" customFormat="1" ht="164.25" customHeight="1" x14ac:dyDescent="0.2">
      <c r="B1550" s="381"/>
      <c r="C1550" s="382"/>
      <c r="D1550" s="362"/>
      <c r="E1550" s="36" t="s">
        <v>605</v>
      </c>
      <c r="F1550" s="321" t="s">
        <v>4466</v>
      </c>
      <c r="G1550" s="89" t="s">
        <v>4512</v>
      </c>
      <c r="H1550" s="70" t="s">
        <v>4995</v>
      </c>
      <c r="I1550" s="329" t="s">
        <v>4958</v>
      </c>
      <c r="J1550" s="321" t="s">
        <v>1126</v>
      </c>
      <c r="K1550" s="321" t="s">
        <v>603</v>
      </c>
      <c r="L1550" s="70" t="s">
        <v>5005</v>
      </c>
      <c r="M1550" s="329" t="s">
        <v>29</v>
      </c>
      <c r="N1550" s="203">
        <v>44246</v>
      </c>
      <c r="O1550" s="203">
        <v>44348</v>
      </c>
      <c r="P1550" s="203">
        <v>44439</v>
      </c>
      <c r="Q1550" s="104">
        <v>355829.05</v>
      </c>
      <c r="R1550" s="113">
        <v>1</v>
      </c>
      <c r="S1550" s="329" t="s">
        <v>228</v>
      </c>
      <c r="T1550" s="104">
        <v>355829.05</v>
      </c>
    </row>
    <row r="1551" spans="2:20" s="11" customFormat="1" ht="164.25" customHeight="1" x14ac:dyDescent="0.2">
      <c r="B1551" s="381"/>
      <c r="C1551" s="382"/>
      <c r="D1551" s="362"/>
      <c r="E1551" s="36" t="s">
        <v>605</v>
      </c>
      <c r="F1551" s="321" t="s">
        <v>4466</v>
      </c>
      <c r="G1551" s="89" t="s">
        <v>4512</v>
      </c>
      <c r="H1551" s="70" t="s">
        <v>4996</v>
      </c>
      <c r="I1551" s="329" t="s">
        <v>4959</v>
      </c>
      <c r="J1551" s="321" t="s">
        <v>1126</v>
      </c>
      <c r="K1551" s="321" t="s">
        <v>603</v>
      </c>
      <c r="L1551" s="70" t="s">
        <v>5006</v>
      </c>
      <c r="M1551" s="329" t="s">
        <v>29</v>
      </c>
      <c r="N1551" s="203">
        <v>44246</v>
      </c>
      <c r="O1551" s="203">
        <v>44348</v>
      </c>
      <c r="P1551" s="203">
        <v>44439</v>
      </c>
      <c r="Q1551" s="104">
        <v>117874.9</v>
      </c>
      <c r="R1551" s="113">
        <v>1</v>
      </c>
      <c r="S1551" s="329" t="s">
        <v>228</v>
      </c>
      <c r="T1551" s="104">
        <v>117874.9</v>
      </c>
    </row>
    <row r="1552" spans="2:20" s="11" customFormat="1" ht="164.25" customHeight="1" x14ac:dyDescent="0.2">
      <c r="B1552" s="381"/>
      <c r="C1552" s="382"/>
      <c r="D1552" s="362"/>
      <c r="E1552" s="36" t="s">
        <v>605</v>
      </c>
      <c r="F1552" s="321" t="s">
        <v>4466</v>
      </c>
      <c r="G1552" s="89" t="s">
        <v>4218</v>
      </c>
      <c r="H1552" s="70" t="s">
        <v>4997</v>
      </c>
      <c r="I1552" s="329" t="s">
        <v>4960</v>
      </c>
      <c r="J1552" s="321" t="s">
        <v>1126</v>
      </c>
      <c r="K1552" s="321" t="s">
        <v>603</v>
      </c>
      <c r="L1552" s="70" t="s">
        <v>5007</v>
      </c>
      <c r="M1552" s="329" t="s">
        <v>1</v>
      </c>
      <c r="N1552" s="203">
        <v>44260</v>
      </c>
      <c r="O1552" s="203">
        <v>44197</v>
      </c>
      <c r="P1552" s="203">
        <v>44439</v>
      </c>
      <c r="Q1552" s="104">
        <v>130988</v>
      </c>
      <c r="R1552" s="113">
        <v>1</v>
      </c>
      <c r="S1552" s="329" t="s">
        <v>228</v>
      </c>
      <c r="T1552" s="104">
        <v>130988</v>
      </c>
    </row>
    <row r="1553" spans="2:20" s="11" customFormat="1" ht="164.25" customHeight="1" x14ac:dyDescent="0.2">
      <c r="B1553" s="381"/>
      <c r="C1553" s="382"/>
      <c r="D1553" s="362"/>
      <c r="E1553" s="73" t="s">
        <v>605</v>
      </c>
      <c r="F1553" s="126" t="s">
        <v>4466</v>
      </c>
      <c r="G1553" s="90" t="s">
        <v>4218</v>
      </c>
      <c r="H1553" s="42" t="s">
        <v>4998</v>
      </c>
      <c r="I1553" s="315" t="s">
        <v>4961</v>
      </c>
      <c r="J1553" s="126" t="s">
        <v>1126</v>
      </c>
      <c r="K1553" s="126" t="s">
        <v>603</v>
      </c>
      <c r="L1553" s="42" t="s">
        <v>5008</v>
      </c>
      <c r="M1553" s="315" t="s">
        <v>1</v>
      </c>
      <c r="N1553" s="204">
        <v>44260</v>
      </c>
      <c r="O1553" s="204">
        <v>44197</v>
      </c>
      <c r="P1553" s="204">
        <v>44439</v>
      </c>
      <c r="Q1553" s="116">
        <v>198484</v>
      </c>
      <c r="R1553" s="115">
        <v>1</v>
      </c>
      <c r="S1553" s="315" t="s">
        <v>228</v>
      </c>
      <c r="T1553" s="116">
        <v>198484</v>
      </c>
    </row>
    <row r="1554" spans="2:20" s="11" customFormat="1" ht="202.5" customHeight="1" x14ac:dyDescent="0.2">
      <c r="B1554" s="381"/>
      <c r="C1554" s="382"/>
      <c r="D1554" s="362"/>
      <c r="E1554" s="73" t="s">
        <v>605</v>
      </c>
      <c r="F1554" s="126" t="s">
        <v>4466</v>
      </c>
      <c r="G1554" s="90" t="s">
        <v>4511</v>
      </c>
      <c r="H1554" s="42" t="s">
        <v>5181</v>
      </c>
      <c r="I1554" s="315" t="s">
        <v>5180</v>
      </c>
      <c r="J1554" s="126" t="s">
        <v>1126</v>
      </c>
      <c r="K1554" s="126" t="s">
        <v>603</v>
      </c>
      <c r="L1554" s="42" t="s">
        <v>5182</v>
      </c>
      <c r="M1554" s="315" t="s">
        <v>30</v>
      </c>
      <c r="N1554" s="204">
        <v>44300</v>
      </c>
      <c r="O1554" s="204">
        <v>44097</v>
      </c>
      <c r="P1554" s="204">
        <v>44439</v>
      </c>
      <c r="Q1554" s="116">
        <v>80902.25</v>
      </c>
      <c r="R1554" s="115">
        <v>1</v>
      </c>
      <c r="S1554" s="315" t="s">
        <v>228</v>
      </c>
      <c r="T1554" s="116">
        <v>80902.25</v>
      </c>
    </row>
    <row r="1555" spans="2:20" s="11" customFormat="1" ht="164.25" customHeight="1" x14ac:dyDescent="0.2">
      <c r="B1555" s="381"/>
      <c r="C1555" s="382"/>
      <c r="D1555" s="362"/>
      <c r="E1555" s="301" t="s">
        <v>605</v>
      </c>
      <c r="F1555" s="302" t="s">
        <v>5525</v>
      </c>
      <c r="G1555" s="190" t="s">
        <v>5526</v>
      </c>
      <c r="H1555" s="207" t="s">
        <v>5527</v>
      </c>
      <c r="I1555" s="206" t="s">
        <v>5523</v>
      </c>
      <c r="J1555" s="302" t="s">
        <v>1126</v>
      </c>
      <c r="K1555" s="302" t="s">
        <v>603</v>
      </c>
      <c r="L1555" s="207" t="s">
        <v>5529</v>
      </c>
      <c r="M1555" s="206" t="s">
        <v>55</v>
      </c>
      <c r="N1555" s="257">
        <v>44386</v>
      </c>
      <c r="O1555" s="257">
        <v>44388</v>
      </c>
      <c r="P1555" s="257">
        <v>44439</v>
      </c>
      <c r="Q1555" s="258">
        <v>143142.39999999999</v>
      </c>
      <c r="R1555" s="259">
        <v>1</v>
      </c>
      <c r="S1555" s="206" t="s">
        <v>228</v>
      </c>
      <c r="T1555" s="258">
        <v>143142.39999999999</v>
      </c>
    </row>
    <row r="1556" spans="2:20" s="11" customFormat="1" ht="164.25" customHeight="1" thickBot="1" x14ac:dyDescent="0.25">
      <c r="B1556" s="381"/>
      <c r="C1556" s="382"/>
      <c r="D1556" s="362"/>
      <c r="E1556" s="303" t="s">
        <v>605</v>
      </c>
      <c r="F1556" s="304" t="s">
        <v>5525</v>
      </c>
      <c r="G1556" s="305" t="s">
        <v>5526</v>
      </c>
      <c r="H1556" s="306" t="s">
        <v>5528</v>
      </c>
      <c r="I1556" s="307" t="s">
        <v>5524</v>
      </c>
      <c r="J1556" s="304" t="s">
        <v>1126</v>
      </c>
      <c r="K1556" s="304" t="s">
        <v>603</v>
      </c>
      <c r="L1556" s="306" t="s">
        <v>5530</v>
      </c>
      <c r="M1556" s="307" t="s">
        <v>55</v>
      </c>
      <c r="N1556" s="308">
        <v>44386</v>
      </c>
      <c r="O1556" s="308">
        <v>44388</v>
      </c>
      <c r="P1556" s="308">
        <v>44439</v>
      </c>
      <c r="Q1556" s="309">
        <v>114400.5</v>
      </c>
      <c r="R1556" s="310">
        <v>1</v>
      </c>
      <c r="S1556" s="307" t="s">
        <v>228</v>
      </c>
      <c r="T1556" s="309">
        <v>114400.5</v>
      </c>
    </row>
    <row r="1557" spans="2:20" s="11" customFormat="1" ht="42.75" customHeight="1" thickBot="1" x14ac:dyDescent="0.25">
      <c r="B1557" s="381"/>
      <c r="C1557" s="382"/>
      <c r="D1557" s="362"/>
      <c r="E1557" s="366" t="s">
        <v>603</v>
      </c>
      <c r="F1557" s="367"/>
      <c r="G1557" s="367"/>
      <c r="H1557" s="367"/>
      <c r="I1557" s="367"/>
      <c r="J1557" s="367"/>
      <c r="K1557" s="319">
        <f>COUNTA(K1505:K1556)</f>
        <v>52</v>
      </c>
      <c r="L1557" s="428"/>
      <c r="M1557" s="372"/>
      <c r="N1557" s="372"/>
      <c r="O1557" s="372"/>
      <c r="P1557" s="372"/>
      <c r="Q1557" s="325">
        <f>SUM(Q1505:Q1556)</f>
        <v>27303826.539999999</v>
      </c>
      <c r="R1557" s="393"/>
      <c r="S1557" s="394"/>
      <c r="T1557" s="334">
        <f>SUM(T1505:T1556)</f>
        <v>18949820.299999993</v>
      </c>
    </row>
    <row r="1558" spans="2:20" s="11" customFormat="1" ht="42.75" customHeight="1" thickBot="1" x14ac:dyDescent="0.25">
      <c r="B1558" s="381"/>
      <c r="C1558" s="383"/>
      <c r="D1558" s="345" t="s">
        <v>1480</v>
      </c>
      <c r="E1558" s="346"/>
      <c r="F1558" s="346"/>
      <c r="G1558" s="346"/>
      <c r="H1558" s="346"/>
      <c r="I1558" s="346"/>
      <c r="J1558" s="346"/>
      <c r="K1558" s="320">
        <f>K1557+K1457+K1494+K1504</f>
        <v>156</v>
      </c>
      <c r="L1558" s="406"/>
      <c r="M1558" s="375"/>
      <c r="N1558" s="375"/>
      <c r="O1558" s="375"/>
      <c r="P1558" s="375"/>
      <c r="Q1558" s="324">
        <f>Q1557+Q1457+Q1494+Q1504</f>
        <v>51135488.030000001</v>
      </c>
      <c r="R1558" s="408"/>
      <c r="S1558" s="409"/>
      <c r="T1558" s="45">
        <f>T1557+T1457+T1494+T1504</f>
        <v>38015149.489999995</v>
      </c>
    </row>
    <row r="1559" spans="2:20" s="124" customFormat="1" ht="237" customHeight="1" x14ac:dyDescent="0.2">
      <c r="B1559" s="381"/>
      <c r="C1559" s="382"/>
      <c r="D1559" s="450" t="s">
        <v>1481</v>
      </c>
      <c r="E1559" s="429" t="s">
        <v>561</v>
      </c>
      <c r="F1559" s="342" t="s">
        <v>562</v>
      </c>
      <c r="G1559" s="57" t="s">
        <v>289</v>
      </c>
      <c r="H1559" s="151" t="s">
        <v>563</v>
      </c>
      <c r="I1559" s="337" t="s">
        <v>559</v>
      </c>
      <c r="J1559" s="335" t="s">
        <v>2340</v>
      </c>
      <c r="K1559" s="335" t="s">
        <v>696</v>
      </c>
      <c r="L1559" s="151" t="s">
        <v>560</v>
      </c>
      <c r="M1559" s="328" t="s">
        <v>13</v>
      </c>
      <c r="N1559" s="202">
        <v>42662</v>
      </c>
      <c r="O1559" s="202">
        <v>42736</v>
      </c>
      <c r="P1559" s="202">
        <v>44196</v>
      </c>
      <c r="Q1559" s="77">
        <v>296607</v>
      </c>
      <c r="R1559" s="44">
        <v>0.8</v>
      </c>
      <c r="S1559" s="43" t="s">
        <v>228</v>
      </c>
      <c r="T1559" s="43">
        <v>237285.6</v>
      </c>
    </row>
    <row r="1560" spans="2:20" s="124" customFormat="1" ht="160.5" customHeight="1" x14ac:dyDescent="0.2">
      <c r="B1560" s="381"/>
      <c r="C1560" s="382"/>
      <c r="D1560" s="363"/>
      <c r="E1560" s="452"/>
      <c r="F1560" s="321" t="s">
        <v>562</v>
      </c>
      <c r="G1560" s="89" t="s">
        <v>725</v>
      </c>
      <c r="H1560" s="70" t="s">
        <v>697</v>
      </c>
      <c r="I1560" s="344" t="s">
        <v>677</v>
      </c>
      <c r="J1560" s="332" t="s">
        <v>2340</v>
      </c>
      <c r="K1560" s="332" t="s">
        <v>696</v>
      </c>
      <c r="L1560" s="70" t="s">
        <v>720</v>
      </c>
      <c r="M1560" s="329" t="s">
        <v>13</v>
      </c>
      <c r="N1560" s="203">
        <v>42788</v>
      </c>
      <c r="O1560" s="203">
        <v>42646</v>
      </c>
      <c r="P1560" s="203">
        <v>43646</v>
      </c>
      <c r="Q1560" s="78">
        <v>1721997.85</v>
      </c>
      <c r="R1560" s="29">
        <v>0.8</v>
      </c>
      <c r="S1560" s="28" t="s">
        <v>228</v>
      </c>
      <c r="T1560" s="28">
        <v>1377598.27</v>
      </c>
    </row>
    <row r="1561" spans="2:20" s="124" customFormat="1" ht="198" customHeight="1" x14ac:dyDescent="0.2">
      <c r="B1561" s="381"/>
      <c r="C1561" s="382"/>
      <c r="D1561" s="363"/>
      <c r="E1561" s="452"/>
      <c r="F1561" s="321" t="s">
        <v>562</v>
      </c>
      <c r="G1561" s="89" t="s">
        <v>724</v>
      </c>
      <c r="H1561" s="70" t="s">
        <v>698</v>
      </c>
      <c r="I1561" s="344" t="s">
        <v>678</v>
      </c>
      <c r="J1561" s="332" t="s">
        <v>2340</v>
      </c>
      <c r="K1561" s="332" t="s">
        <v>696</v>
      </c>
      <c r="L1561" s="70" t="s">
        <v>3337</v>
      </c>
      <c r="M1561" s="329" t="s">
        <v>13</v>
      </c>
      <c r="N1561" s="203">
        <v>42744</v>
      </c>
      <c r="O1561" s="203">
        <v>42766</v>
      </c>
      <c r="P1561" s="203">
        <v>43190</v>
      </c>
      <c r="Q1561" s="78">
        <v>201470.31</v>
      </c>
      <c r="R1561" s="29">
        <v>0.8</v>
      </c>
      <c r="S1561" s="28" t="s">
        <v>228</v>
      </c>
      <c r="T1561" s="28">
        <v>161176.25</v>
      </c>
    </row>
    <row r="1562" spans="2:20" s="124" customFormat="1" ht="184.5" customHeight="1" x14ac:dyDescent="0.2">
      <c r="B1562" s="381"/>
      <c r="C1562" s="382"/>
      <c r="D1562" s="363"/>
      <c r="E1562" s="452"/>
      <c r="F1562" s="321" t="s">
        <v>562</v>
      </c>
      <c r="G1562" s="89" t="s">
        <v>724</v>
      </c>
      <c r="H1562" s="70" t="s">
        <v>699</v>
      </c>
      <c r="I1562" s="344" t="s">
        <v>679</v>
      </c>
      <c r="J1562" s="332" t="s">
        <v>2340</v>
      </c>
      <c r="K1562" s="332" t="s">
        <v>696</v>
      </c>
      <c r="L1562" s="70" t="s">
        <v>721</v>
      </c>
      <c r="M1562" s="329" t="s">
        <v>13</v>
      </c>
      <c r="N1562" s="203">
        <v>42744</v>
      </c>
      <c r="O1562" s="203">
        <v>42491</v>
      </c>
      <c r="P1562" s="203">
        <v>43312</v>
      </c>
      <c r="Q1562" s="123">
        <v>105161.36</v>
      </c>
      <c r="R1562" s="29">
        <v>0.8</v>
      </c>
      <c r="S1562" s="28" t="s">
        <v>228</v>
      </c>
      <c r="T1562" s="28">
        <v>84129.09</v>
      </c>
    </row>
    <row r="1563" spans="2:20" s="124" customFormat="1" ht="193.5" customHeight="1" x14ac:dyDescent="0.2">
      <c r="B1563" s="381"/>
      <c r="C1563" s="382"/>
      <c r="D1563" s="363"/>
      <c r="E1563" s="452"/>
      <c r="F1563" s="321" t="s">
        <v>562</v>
      </c>
      <c r="G1563" s="89" t="s">
        <v>723</v>
      </c>
      <c r="H1563" s="70" t="s">
        <v>3983</v>
      </c>
      <c r="I1563" s="344" t="s">
        <v>680</v>
      </c>
      <c r="J1563" s="332" t="s">
        <v>2340</v>
      </c>
      <c r="K1563" s="332" t="s">
        <v>696</v>
      </c>
      <c r="L1563" s="70" t="s">
        <v>722</v>
      </c>
      <c r="M1563" s="329" t="s">
        <v>4141</v>
      </c>
      <c r="N1563" s="203">
        <v>42788</v>
      </c>
      <c r="O1563" s="203">
        <v>42831</v>
      </c>
      <c r="P1563" s="203">
        <v>44834</v>
      </c>
      <c r="Q1563" s="78">
        <v>2210533.27</v>
      </c>
      <c r="R1563" s="29">
        <v>0.8</v>
      </c>
      <c r="S1563" s="28" t="s">
        <v>228</v>
      </c>
      <c r="T1563" s="28">
        <v>1768426.62</v>
      </c>
    </row>
    <row r="1564" spans="2:20" s="124" customFormat="1" ht="165.75" customHeight="1" x14ac:dyDescent="0.2">
      <c r="B1564" s="381"/>
      <c r="C1564" s="382"/>
      <c r="D1564" s="363"/>
      <c r="E1564" s="452"/>
      <c r="F1564" s="321" t="s">
        <v>562</v>
      </c>
      <c r="G1564" s="89" t="s">
        <v>2080</v>
      </c>
      <c r="H1564" s="70" t="s">
        <v>700</v>
      </c>
      <c r="I1564" s="344" t="s">
        <v>681</v>
      </c>
      <c r="J1564" s="332" t="s">
        <v>2340</v>
      </c>
      <c r="K1564" s="332" t="s">
        <v>696</v>
      </c>
      <c r="L1564" s="70" t="s">
        <v>733</v>
      </c>
      <c r="M1564" s="329" t="s">
        <v>15</v>
      </c>
      <c r="N1564" s="203">
        <v>42744</v>
      </c>
      <c r="O1564" s="203">
        <v>42979</v>
      </c>
      <c r="P1564" s="203">
        <v>44196</v>
      </c>
      <c r="Q1564" s="78">
        <v>332400</v>
      </c>
      <c r="R1564" s="29">
        <v>0.8</v>
      </c>
      <c r="S1564" s="28" t="s">
        <v>228</v>
      </c>
      <c r="T1564" s="28">
        <v>265920</v>
      </c>
    </row>
    <row r="1565" spans="2:20" s="124" customFormat="1" ht="129.75" customHeight="1" x14ac:dyDescent="0.2">
      <c r="B1565" s="381"/>
      <c r="C1565" s="382"/>
      <c r="D1565" s="363"/>
      <c r="E1565" s="452"/>
      <c r="F1565" s="321" t="s">
        <v>562</v>
      </c>
      <c r="G1565" s="89" t="s">
        <v>726</v>
      </c>
      <c r="H1565" s="70" t="s">
        <v>701</v>
      </c>
      <c r="I1565" s="344" t="s">
        <v>682</v>
      </c>
      <c r="J1565" s="332" t="s">
        <v>2340</v>
      </c>
      <c r="K1565" s="332" t="s">
        <v>696</v>
      </c>
      <c r="L1565" s="70" t="s">
        <v>734</v>
      </c>
      <c r="M1565" s="329" t="s">
        <v>308</v>
      </c>
      <c r="N1565" s="203">
        <v>42744</v>
      </c>
      <c r="O1565" s="203">
        <v>42773</v>
      </c>
      <c r="P1565" s="203">
        <v>44561</v>
      </c>
      <c r="Q1565" s="78">
        <v>968009.01</v>
      </c>
      <c r="R1565" s="29">
        <v>0.8</v>
      </c>
      <c r="S1565" s="28" t="s">
        <v>228</v>
      </c>
      <c r="T1565" s="28">
        <v>774407.21</v>
      </c>
    </row>
    <row r="1566" spans="2:20" s="124" customFormat="1" ht="114" customHeight="1" x14ac:dyDescent="0.2">
      <c r="B1566" s="381"/>
      <c r="C1566" s="382"/>
      <c r="D1566" s="363"/>
      <c r="E1566" s="452"/>
      <c r="F1566" s="321" t="s">
        <v>562</v>
      </c>
      <c r="G1566" s="89" t="s">
        <v>726</v>
      </c>
      <c r="H1566" s="70" t="s">
        <v>702</v>
      </c>
      <c r="I1566" s="344" t="s">
        <v>683</v>
      </c>
      <c r="J1566" s="332" t="s">
        <v>2340</v>
      </c>
      <c r="K1566" s="332" t="s">
        <v>696</v>
      </c>
      <c r="L1566" s="70" t="s">
        <v>735</v>
      </c>
      <c r="M1566" s="329"/>
      <c r="N1566" s="203">
        <v>42744</v>
      </c>
      <c r="O1566" s="203">
        <v>42773</v>
      </c>
      <c r="P1566" s="203">
        <v>43892</v>
      </c>
      <c r="Q1566" s="78">
        <v>184500</v>
      </c>
      <c r="R1566" s="29">
        <v>0.8</v>
      </c>
      <c r="S1566" s="28" t="s">
        <v>228</v>
      </c>
      <c r="T1566" s="28">
        <v>147600</v>
      </c>
    </row>
    <row r="1567" spans="2:20" s="124" customFormat="1" ht="233.25" customHeight="1" x14ac:dyDescent="0.2">
      <c r="B1567" s="381"/>
      <c r="C1567" s="382"/>
      <c r="D1567" s="363"/>
      <c r="E1567" s="452"/>
      <c r="F1567" s="321" t="s">
        <v>562</v>
      </c>
      <c r="G1567" s="89" t="s">
        <v>567</v>
      </c>
      <c r="H1567" s="70" t="s">
        <v>703</v>
      </c>
      <c r="I1567" s="344" t="s">
        <v>684</v>
      </c>
      <c r="J1567" s="332" t="s">
        <v>2340</v>
      </c>
      <c r="K1567" s="332" t="s">
        <v>696</v>
      </c>
      <c r="L1567" s="70" t="s">
        <v>736</v>
      </c>
      <c r="M1567" s="329" t="s">
        <v>876</v>
      </c>
      <c r="N1567" s="203">
        <v>42788</v>
      </c>
      <c r="O1567" s="203">
        <v>42339</v>
      </c>
      <c r="P1567" s="203">
        <v>44561</v>
      </c>
      <c r="Q1567" s="78">
        <v>1827214.74</v>
      </c>
      <c r="R1567" s="29">
        <v>0.8</v>
      </c>
      <c r="S1567" s="28" t="s">
        <v>228</v>
      </c>
      <c r="T1567" s="28">
        <v>1461771.79</v>
      </c>
    </row>
    <row r="1568" spans="2:20" s="124" customFormat="1" ht="319.5" customHeight="1" x14ac:dyDescent="0.2">
      <c r="B1568" s="381"/>
      <c r="C1568" s="382"/>
      <c r="D1568" s="363"/>
      <c r="E1568" s="452"/>
      <c r="F1568" s="321" t="s">
        <v>562</v>
      </c>
      <c r="G1568" s="89" t="s">
        <v>727</v>
      </c>
      <c r="H1568" s="70" t="s">
        <v>704</v>
      </c>
      <c r="I1568" s="344" t="s">
        <v>685</v>
      </c>
      <c r="J1568" s="332" t="s">
        <v>2340</v>
      </c>
      <c r="K1568" s="332" t="s">
        <v>696</v>
      </c>
      <c r="L1568" s="70" t="s">
        <v>737</v>
      </c>
      <c r="M1568" s="329" t="s">
        <v>55</v>
      </c>
      <c r="N1568" s="203">
        <v>42744</v>
      </c>
      <c r="O1568" s="203">
        <v>42941</v>
      </c>
      <c r="P1568" s="203">
        <v>43490</v>
      </c>
      <c r="Q1568" s="78">
        <v>115146.78</v>
      </c>
      <c r="R1568" s="29">
        <v>0.8</v>
      </c>
      <c r="S1568" s="28" t="s">
        <v>228</v>
      </c>
      <c r="T1568" s="28">
        <v>92117.42</v>
      </c>
    </row>
    <row r="1569" spans="2:20" s="124" customFormat="1" ht="209.25" customHeight="1" x14ac:dyDescent="0.2">
      <c r="B1569" s="381"/>
      <c r="C1569" s="382"/>
      <c r="D1569" s="363"/>
      <c r="E1569" s="452"/>
      <c r="F1569" s="321" t="s">
        <v>562</v>
      </c>
      <c r="G1569" s="89" t="s">
        <v>728</v>
      </c>
      <c r="H1569" s="70" t="s">
        <v>705</v>
      </c>
      <c r="I1569" s="344" t="s">
        <v>686</v>
      </c>
      <c r="J1569" s="332" t="s">
        <v>2340</v>
      </c>
      <c r="K1569" s="332" t="s">
        <v>696</v>
      </c>
      <c r="L1569" s="70" t="s">
        <v>741</v>
      </c>
      <c r="M1569" s="329" t="s">
        <v>16</v>
      </c>
      <c r="N1569" s="203">
        <v>42744</v>
      </c>
      <c r="O1569" s="203">
        <v>42906</v>
      </c>
      <c r="P1569" s="203">
        <v>43061</v>
      </c>
      <c r="Q1569" s="78">
        <v>49918.69</v>
      </c>
      <c r="R1569" s="29">
        <v>0.8</v>
      </c>
      <c r="S1569" s="28" t="s">
        <v>228</v>
      </c>
      <c r="T1569" s="28">
        <v>39934.949999999997</v>
      </c>
    </row>
    <row r="1570" spans="2:20" s="124" customFormat="1" ht="207.75" customHeight="1" x14ac:dyDescent="0.2">
      <c r="B1570" s="381"/>
      <c r="C1570" s="382"/>
      <c r="D1570" s="363"/>
      <c r="E1570" s="452"/>
      <c r="F1570" s="321" t="s">
        <v>562</v>
      </c>
      <c r="G1570" s="89" t="s">
        <v>729</v>
      </c>
      <c r="H1570" s="70" t="s">
        <v>706</v>
      </c>
      <c r="I1570" s="344" t="s">
        <v>687</v>
      </c>
      <c r="J1570" s="332" t="s">
        <v>2340</v>
      </c>
      <c r="K1570" s="332" t="s">
        <v>696</v>
      </c>
      <c r="L1570" s="70" t="s">
        <v>741</v>
      </c>
      <c r="M1570" s="329" t="s">
        <v>7</v>
      </c>
      <c r="N1570" s="203">
        <v>42744</v>
      </c>
      <c r="O1570" s="203">
        <v>43041</v>
      </c>
      <c r="P1570" s="203">
        <v>43404</v>
      </c>
      <c r="Q1570" s="78">
        <v>44566.59</v>
      </c>
      <c r="R1570" s="29">
        <v>0.8</v>
      </c>
      <c r="S1570" s="28" t="s">
        <v>228</v>
      </c>
      <c r="T1570" s="28">
        <v>35653.269999999997</v>
      </c>
    </row>
    <row r="1571" spans="2:20" s="124" customFormat="1" ht="181.5" customHeight="1" x14ac:dyDescent="0.2">
      <c r="B1571" s="381"/>
      <c r="C1571" s="382"/>
      <c r="D1571" s="363"/>
      <c r="E1571" s="452"/>
      <c r="F1571" s="321" t="s">
        <v>562</v>
      </c>
      <c r="G1571" s="89" t="s">
        <v>730</v>
      </c>
      <c r="H1571" s="70" t="s">
        <v>707</v>
      </c>
      <c r="I1571" s="344" t="s">
        <v>688</v>
      </c>
      <c r="J1571" s="332" t="s">
        <v>2340</v>
      </c>
      <c r="K1571" s="332" t="s">
        <v>696</v>
      </c>
      <c r="L1571" s="70" t="s">
        <v>741</v>
      </c>
      <c r="M1571" s="329" t="s">
        <v>19</v>
      </c>
      <c r="N1571" s="203">
        <v>42744</v>
      </c>
      <c r="O1571" s="203">
        <v>42823</v>
      </c>
      <c r="P1571" s="203">
        <v>43061</v>
      </c>
      <c r="Q1571" s="78">
        <v>48400.5</v>
      </c>
      <c r="R1571" s="29">
        <v>0.8</v>
      </c>
      <c r="S1571" s="28" t="s">
        <v>228</v>
      </c>
      <c r="T1571" s="31">
        <v>38720.400000000001</v>
      </c>
    </row>
    <row r="1572" spans="2:20" s="124" customFormat="1" ht="195" customHeight="1" x14ac:dyDescent="0.2">
      <c r="B1572" s="381"/>
      <c r="C1572" s="382"/>
      <c r="D1572" s="363"/>
      <c r="E1572" s="452"/>
      <c r="F1572" s="321" t="s">
        <v>562</v>
      </c>
      <c r="G1572" s="89" t="s">
        <v>731</v>
      </c>
      <c r="H1572" s="70" t="s">
        <v>708</v>
      </c>
      <c r="I1572" s="344" t="s">
        <v>689</v>
      </c>
      <c r="J1572" s="332" t="s">
        <v>2340</v>
      </c>
      <c r="K1572" s="332" t="s">
        <v>696</v>
      </c>
      <c r="L1572" s="70" t="s">
        <v>741</v>
      </c>
      <c r="M1572" s="329" t="s">
        <v>15</v>
      </c>
      <c r="N1572" s="203">
        <v>42744</v>
      </c>
      <c r="O1572" s="203">
        <v>42884</v>
      </c>
      <c r="P1572" s="203">
        <v>43465</v>
      </c>
      <c r="Q1572" s="78">
        <v>92004</v>
      </c>
      <c r="R1572" s="29">
        <v>0.8</v>
      </c>
      <c r="S1572" s="28" t="s">
        <v>228</v>
      </c>
      <c r="T1572" s="28">
        <v>73603.199999999997</v>
      </c>
    </row>
    <row r="1573" spans="2:20" s="124" customFormat="1" ht="196.5" customHeight="1" x14ac:dyDescent="0.2">
      <c r="B1573" s="381"/>
      <c r="C1573" s="382"/>
      <c r="D1573" s="363"/>
      <c r="E1573" s="452"/>
      <c r="F1573" s="321" t="s">
        <v>562</v>
      </c>
      <c r="G1573" s="89" t="s">
        <v>732</v>
      </c>
      <c r="H1573" s="70" t="s">
        <v>709</v>
      </c>
      <c r="I1573" s="344" t="s">
        <v>690</v>
      </c>
      <c r="J1573" s="332" t="s">
        <v>2340</v>
      </c>
      <c r="K1573" s="332" t="s">
        <v>696</v>
      </c>
      <c r="L1573" s="70" t="s">
        <v>741</v>
      </c>
      <c r="M1573" s="329" t="s">
        <v>179</v>
      </c>
      <c r="N1573" s="203">
        <v>42744</v>
      </c>
      <c r="O1573" s="203">
        <v>42894</v>
      </c>
      <c r="P1573" s="203">
        <v>43404</v>
      </c>
      <c r="Q1573" s="78">
        <v>51659.75</v>
      </c>
      <c r="R1573" s="29">
        <v>0.8</v>
      </c>
      <c r="S1573" s="28" t="s">
        <v>228</v>
      </c>
      <c r="T1573" s="28">
        <v>41327.800000000003</v>
      </c>
    </row>
    <row r="1574" spans="2:20" s="124" customFormat="1" ht="250.5" customHeight="1" x14ac:dyDescent="0.2">
      <c r="B1574" s="381"/>
      <c r="C1574" s="382"/>
      <c r="D1574" s="363"/>
      <c r="E1574" s="452"/>
      <c r="F1574" s="321" t="s">
        <v>562</v>
      </c>
      <c r="G1574" s="89" t="s">
        <v>2081</v>
      </c>
      <c r="H1574" s="70" t="s">
        <v>710</v>
      </c>
      <c r="I1574" s="344" t="s">
        <v>691</v>
      </c>
      <c r="J1574" s="332" t="s">
        <v>2340</v>
      </c>
      <c r="K1574" s="332" t="s">
        <v>696</v>
      </c>
      <c r="L1574" s="70" t="s">
        <v>742</v>
      </c>
      <c r="M1574" s="329" t="s">
        <v>22</v>
      </c>
      <c r="N1574" s="203">
        <v>42744</v>
      </c>
      <c r="O1574" s="203">
        <v>42167</v>
      </c>
      <c r="P1574" s="203">
        <v>43555</v>
      </c>
      <c r="Q1574" s="78">
        <v>457548.96</v>
      </c>
      <c r="R1574" s="29">
        <v>0.8</v>
      </c>
      <c r="S1574" s="28" t="s">
        <v>228</v>
      </c>
      <c r="T1574" s="28">
        <v>366039.17</v>
      </c>
    </row>
    <row r="1575" spans="2:20" s="124" customFormat="1" ht="246" customHeight="1" x14ac:dyDescent="0.2">
      <c r="B1575" s="381"/>
      <c r="C1575" s="382"/>
      <c r="D1575" s="363"/>
      <c r="E1575" s="452"/>
      <c r="F1575" s="321" t="s">
        <v>562</v>
      </c>
      <c r="G1575" s="89" t="s">
        <v>745</v>
      </c>
      <c r="H1575" s="70" t="s">
        <v>711</v>
      </c>
      <c r="I1575" s="344" t="s">
        <v>692</v>
      </c>
      <c r="J1575" s="332" t="s">
        <v>2340</v>
      </c>
      <c r="K1575" s="332" t="s">
        <v>696</v>
      </c>
      <c r="L1575" s="70" t="s">
        <v>738</v>
      </c>
      <c r="M1575" s="329" t="s">
        <v>15</v>
      </c>
      <c r="N1575" s="203">
        <v>42744</v>
      </c>
      <c r="O1575" s="203">
        <v>42927</v>
      </c>
      <c r="P1575" s="203">
        <v>43266</v>
      </c>
      <c r="Q1575" s="78">
        <v>36667.53</v>
      </c>
      <c r="R1575" s="29">
        <v>0.8</v>
      </c>
      <c r="S1575" s="28" t="s">
        <v>228</v>
      </c>
      <c r="T1575" s="28">
        <v>29334.02</v>
      </c>
    </row>
    <row r="1576" spans="2:20" s="124" customFormat="1" ht="241.5" customHeight="1" x14ac:dyDescent="0.2">
      <c r="B1576" s="381"/>
      <c r="C1576" s="382"/>
      <c r="D1576" s="363"/>
      <c r="E1576" s="452"/>
      <c r="F1576" s="321" t="s">
        <v>562</v>
      </c>
      <c r="G1576" s="89" t="s">
        <v>744</v>
      </c>
      <c r="H1576" s="70" t="s">
        <v>712</v>
      </c>
      <c r="I1576" s="344" t="s">
        <v>693</v>
      </c>
      <c r="J1576" s="332" t="s">
        <v>2340</v>
      </c>
      <c r="K1576" s="332" t="s">
        <v>696</v>
      </c>
      <c r="L1576" s="70" t="s">
        <v>739</v>
      </c>
      <c r="M1576" s="329" t="s">
        <v>7</v>
      </c>
      <c r="N1576" s="203">
        <v>42744</v>
      </c>
      <c r="O1576" s="203">
        <v>42701</v>
      </c>
      <c r="P1576" s="203">
        <v>43351</v>
      </c>
      <c r="Q1576" s="78">
        <v>43050</v>
      </c>
      <c r="R1576" s="29">
        <v>0.8</v>
      </c>
      <c r="S1576" s="28" t="s">
        <v>228</v>
      </c>
      <c r="T1576" s="28">
        <v>34440</v>
      </c>
    </row>
    <row r="1577" spans="2:20" s="124" customFormat="1" ht="234.75" customHeight="1" x14ac:dyDescent="0.2">
      <c r="B1577" s="381"/>
      <c r="C1577" s="382"/>
      <c r="D1577" s="363"/>
      <c r="E1577" s="452"/>
      <c r="F1577" s="321" t="s">
        <v>562</v>
      </c>
      <c r="G1577" s="89" t="s">
        <v>1944</v>
      </c>
      <c r="H1577" s="70" t="s">
        <v>713</v>
      </c>
      <c r="I1577" s="344" t="s">
        <v>694</v>
      </c>
      <c r="J1577" s="332" t="s">
        <v>2340</v>
      </c>
      <c r="K1577" s="332" t="s">
        <v>696</v>
      </c>
      <c r="L1577" s="70" t="s">
        <v>740</v>
      </c>
      <c r="M1577" s="329" t="s">
        <v>13</v>
      </c>
      <c r="N1577" s="203">
        <v>42744</v>
      </c>
      <c r="O1577" s="203">
        <v>42887</v>
      </c>
      <c r="P1577" s="203">
        <v>44561</v>
      </c>
      <c r="Q1577" s="78">
        <v>575131.6</v>
      </c>
      <c r="R1577" s="29">
        <v>0.8</v>
      </c>
      <c r="S1577" s="28" t="s">
        <v>228</v>
      </c>
      <c r="T1577" s="28">
        <v>460105.28</v>
      </c>
    </row>
    <row r="1578" spans="2:20" s="124" customFormat="1" ht="201.75" customHeight="1" x14ac:dyDescent="0.2">
      <c r="B1578" s="381"/>
      <c r="C1578" s="382"/>
      <c r="D1578" s="363"/>
      <c r="E1578" s="452"/>
      <c r="F1578" s="321" t="s">
        <v>562</v>
      </c>
      <c r="G1578" s="89" t="s">
        <v>743</v>
      </c>
      <c r="H1578" s="70" t="s">
        <v>714</v>
      </c>
      <c r="I1578" s="344" t="s">
        <v>695</v>
      </c>
      <c r="J1578" s="332" t="s">
        <v>2340</v>
      </c>
      <c r="K1578" s="332" t="s">
        <v>696</v>
      </c>
      <c r="L1578" s="70" t="s">
        <v>3338</v>
      </c>
      <c r="M1578" s="329" t="s">
        <v>27</v>
      </c>
      <c r="N1578" s="203">
        <v>42744</v>
      </c>
      <c r="O1578" s="203">
        <v>42856</v>
      </c>
      <c r="P1578" s="203">
        <v>43738</v>
      </c>
      <c r="Q1578" s="78">
        <v>349377.08</v>
      </c>
      <c r="R1578" s="29">
        <v>0.8</v>
      </c>
      <c r="S1578" s="28" t="s">
        <v>228</v>
      </c>
      <c r="T1578" s="28">
        <v>279501.65999999997</v>
      </c>
    </row>
    <row r="1579" spans="2:20" s="124" customFormat="1" ht="232.5" customHeight="1" x14ac:dyDescent="0.2">
      <c r="B1579" s="381"/>
      <c r="C1579" s="382"/>
      <c r="D1579" s="363"/>
      <c r="E1579" s="452"/>
      <c r="F1579" s="39" t="s">
        <v>881</v>
      </c>
      <c r="G1579" s="89" t="s">
        <v>725</v>
      </c>
      <c r="H1579" s="70" t="s">
        <v>882</v>
      </c>
      <c r="I1579" s="344" t="s">
        <v>886</v>
      </c>
      <c r="J1579" s="332" t="s">
        <v>2340</v>
      </c>
      <c r="K1579" s="332" t="s">
        <v>696</v>
      </c>
      <c r="L1579" s="70" t="s">
        <v>889</v>
      </c>
      <c r="M1579" s="329" t="s">
        <v>13</v>
      </c>
      <c r="N1579" s="203">
        <v>42877</v>
      </c>
      <c r="O1579" s="203">
        <v>42795</v>
      </c>
      <c r="P1579" s="203">
        <v>43677</v>
      </c>
      <c r="Q1579" s="78">
        <v>971470.18</v>
      </c>
      <c r="R1579" s="29">
        <v>0.8</v>
      </c>
      <c r="S1579" s="28" t="s">
        <v>228</v>
      </c>
      <c r="T1579" s="28">
        <v>777176.15</v>
      </c>
    </row>
    <row r="1580" spans="2:20" s="124" customFormat="1" ht="232.5" customHeight="1" x14ac:dyDescent="0.2">
      <c r="B1580" s="381"/>
      <c r="C1580" s="382"/>
      <c r="D1580" s="363"/>
      <c r="E1580" s="452"/>
      <c r="F1580" s="39" t="s">
        <v>881</v>
      </c>
      <c r="G1580" s="89" t="s">
        <v>289</v>
      </c>
      <c r="H1580" s="70" t="s">
        <v>883</v>
      </c>
      <c r="I1580" s="344" t="s">
        <v>887</v>
      </c>
      <c r="J1580" s="332" t="s">
        <v>2340</v>
      </c>
      <c r="K1580" s="332" t="s">
        <v>696</v>
      </c>
      <c r="L1580" s="70" t="s">
        <v>890</v>
      </c>
      <c r="M1580" s="329" t="s">
        <v>13</v>
      </c>
      <c r="N1580" s="203">
        <v>42870</v>
      </c>
      <c r="O1580" s="203">
        <v>42675</v>
      </c>
      <c r="P1580" s="203">
        <v>44681</v>
      </c>
      <c r="Q1580" s="78">
        <v>648741</v>
      </c>
      <c r="R1580" s="29">
        <v>0.8</v>
      </c>
      <c r="S1580" s="28" t="s">
        <v>228</v>
      </c>
      <c r="T1580" s="28">
        <v>518992.8</v>
      </c>
    </row>
    <row r="1581" spans="2:20" s="124" customFormat="1" ht="177.75" customHeight="1" x14ac:dyDescent="0.2">
      <c r="B1581" s="381"/>
      <c r="C1581" s="382"/>
      <c r="D1581" s="363"/>
      <c r="E1581" s="452"/>
      <c r="F1581" s="39" t="s">
        <v>881</v>
      </c>
      <c r="G1581" s="89" t="s">
        <v>991</v>
      </c>
      <c r="H1581" s="70" t="s">
        <v>884</v>
      </c>
      <c r="I1581" s="344" t="s">
        <v>888</v>
      </c>
      <c r="J1581" s="332" t="s">
        <v>2340</v>
      </c>
      <c r="K1581" s="332" t="s">
        <v>696</v>
      </c>
      <c r="L1581" s="70" t="s">
        <v>892</v>
      </c>
      <c r="M1581" s="329" t="s">
        <v>4</v>
      </c>
      <c r="N1581" s="203">
        <v>42877</v>
      </c>
      <c r="O1581" s="203">
        <v>42828</v>
      </c>
      <c r="P1581" s="203">
        <v>43392</v>
      </c>
      <c r="Q1581" s="123">
        <v>37378.47</v>
      </c>
      <c r="R1581" s="29">
        <v>0.8</v>
      </c>
      <c r="S1581" s="28" t="s">
        <v>228</v>
      </c>
      <c r="T1581" s="28">
        <v>29902.78</v>
      </c>
    </row>
    <row r="1582" spans="2:20" s="124" customFormat="1" ht="231.75" customHeight="1" thickBot="1" x14ac:dyDescent="0.25">
      <c r="B1582" s="381"/>
      <c r="C1582" s="382"/>
      <c r="D1582" s="363"/>
      <c r="E1582" s="452"/>
      <c r="F1582" s="39" t="s">
        <v>881</v>
      </c>
      <c r="G1582" s="89" t="s">
        <v>959</v>
      </c>
      <c r="H1582" s="70" t="s">
        <v>885</v>
      </c>
      <c r="I1582" s="344" t="s">
        <v>891</v>
      </c>
      <c r="J1582" s="332" t="s">
        <v>2340</v>
      </c>
      <c r="K1582" s="332" t="s">
        <v>696</v>
      </c>
      <c r="L1582" s="70" t="s">
        <v>893</v>
      </c>
      <c r="M1582" s="329" t="s">
        <v>822</v>
      </c>
      <c r="N1582" s="203">
        <v>42866</v>
      </c>
      <c r="O1582" s="203">
        <v>42763</v>
      </c>
      <c r="P1582" s="203">
        <v>43100</v>
      </c>
      <c r="Q1582" s="78">
        <v>184028.91</v>
      </c>
      <c r="R1582" s="29">
        <v>0.8</v>
      </c>
      <c r="S1582" s="28" t="s">
        <v>228</v>
      </c>
      <c r="T1582" s="28">
        <v>147223.12</v>
      </c>
    </row>
    <row r="1583" spans="2:20" s="11" customFormat="1" ht="42.75" customHeight="1" thickBot="1" x14ac:dyDescent="0.25">
      <c r="B1583" s="381"/>
      <c r="C1583" s="383"/>
      <c r="D1583" s="363"/>
      <c r="E1583" s="366" t="s">
        <v>696</v>
      </c>
      <c r="F1583" s="367"/>
      <c r="G1583" s="367"/>
      <c r="H1583" s="367"/>
      <c r="I1583" s="367"/>
      <c r="J1583" s="367"/>
      <c r="K1583" s="319">
        <f>COUNTA(K1559:K1582)</f>
        <v>24</v>
      </c>
      <c r="L1583" s="428"/>
      <c r="M1583" s="372"/>
      <c r="N1583" s="372"/>
      <c r="O1583" s="372"/>
      <c r="P1583" s="372"/>
      <c r="Q1583" s="325">
        <f>SUM(Q1559:Q1582)</f>
        <v>11552983.58</v>
      </c>
      <c r="R1583" s="393"/>
      <c r="S1583" s="394"/>
      <c r="T1583" s="334">
        <f>SUM(T1559:T1582)</f>
        <v>9242386.8499999996</v>
      </c>
    </row>
    <row r="1584" spans="2:20" s="11" customFormat="1" ht="249" customHeight="1" x14ac:dyDescent="0.2">
      <c r="B1584" s="381"/>
      <c r="C1584" s="383"/>
      <c r="D1584" s="363"/>
      <c r="E1584" s="355" t="s">
        <v>4274</v>
      </c>
      <c r="F1584" s="127" t="s">
        <v>4275</v>
      </c>
      <c r="G1584" s="134" t="s">
        <v>493</v>
      </c>
      <c r="H1584" s="75" t="s">
        <v>493</v>
      </c>
      <c r="I1584" s="127" t="s">
        <v>4645</v>
      </c>
      <c r="J1584" s="127" t="s">
        <v>2341</v>
      </c>
      <c r="K1584" s="341" t="s">
        <v>4273</v>
      </c>
      <c r="L1584" s="127" t="s">
        <v>4647</v>
      </c>
      <c r="M1584" s="127" t="s">
        <v>4828</v>
      </c>
      <c r="N1584" s="225">
        <v>44162</v>
      </c>
      <c r="O1584" s="225">
        <v>44322</v>
      </c>
      <c r="P1584" s="225">
        <v>44916</v>
      </c>
      <c r="Q1584" s="62">
        <v>649913.59999999998</v>
      </c>
      <c r="R1584" s="62">
        <v>0.8</v>
      </c>
      <c r="S1584" s="62" t="s">
        <v>306</v>
      </c>
      <c r="T1584" s="62">
        <v>519930.88</v>
      </c>
    </row>
    <row r="1585" spans="2:20" s="11" customFormat="1" ht="216.75" customHeight="1" x14ac:dyDescent="0.2">
      <c r="B1585" s="381"/>
      <c r="C1585" s="383"/>
      <c r="D1585" s="363"/>
      <c r="E1585" s="356"/>
      <c r="F1585" s="337" t="s">
        <v>4275</v>
      </c>
      <c r="G1585" s="138" t="s">
        <v>4276</v>
      </c>
      <c r="H1585" s="52" t="s">
        <v>4279</v>
      </c>
      <c r="I1585" s="337" t="s">
        <v>4280</v>
      </c>
      <c r="J1585" s="337" t="s">
        <v>2341</v>
      </c>
      <c r="K1585" s="223" t="s">
        <v>4273</v>
      </c>
      <c r="L1585" s="337" t="s">
        <v>4283</v>
      </c>
      <c r="M1585" s="337" t="s">
        <v>13</v>
      </c>
      <c r="N1585" s="280">
        <v>44161</v>
      </c>
      <c r="O1585" s="280">
        <v>44105</v>
      </c>
      <c r="P1585" s="280">
        <v>44772</v>
      </c>
      <c r="Q1585" s="51">
        <v>138555.20000000001</v>
      </c>
      <c r="R1585" s="60">
        <v>0.8</v>
      </c>
      <c r="S1585" s="51" t="s">
        <v>306</v>
      </c>
      <c r="T1585" s="51">
        <v>110844.16</v>
      </c>
    </row>
    <row r="1586" spans="2:20" s="11" customFormat="1" ht="180.75" customHeight="1" x14ac:dyDescent="0.2">
      <c r="B1586" s="381"/>
      <c r="C1586" s="383"/>
      <c r="D1586" s="363"/>
      <c r="E1586" s="356"/>
      <c r="F1586" s="344" t="s">
        <v>4275</v>
      </c>
      <c r="G1586" s="35" t="s">
        <v>4277</v>
      </c>
      <c r="H1586" s="72" t="s">
        <v>4279</v>
      </c>
      <c r="I1586" s="344" t="s">
        <v>4281</v>
      </c>
      <c r="J1586" s="344" t="s">
        <v>2341</v>
      </c>
      <c r="K1586" s="321" t="s">
        <v>4273</v>
      </c>
      <c r="L1586" s="344" t="s">
        <v>4284</v>
      </c>
      <c r="M1586" s="344" t="s">
        <v>19</v>
      </c>
      <c r="N1586" s="226">
        <v>44161</v>
      </c>
      <c r="O1586" s="226">
        <v>44300</v>
      </c>
      <c r="P1586" s="226">
        <v>44712</v>
      </c>
      <c r="Q1586" s="31">
        <v>24475</v>
      </c>
      <c r="R1586" s="41">
        <v>0.8</v>
      </c>
      <c r="S1586" s="31" t="s">
        <v>306</v>
      </c>
      <c r="T1586" s="31">
        <v>19580</v>
      </c>
    </row>
    <row r="1587" spans="2:20" s="11" customFormat="1" ht="223.5" customHeight="1" x14ac:dyDescent="0.2">
      <c r="B1587" s="381"/>
      <c r="C1587" s="383"/>
      <c r="D1587" s="363"/>
      <c r="E1587" s="356"/>
      <c r="F1587" s="343" t="s">
        <v>4275</v>
      </c>
      <c r="G1587" s="55" t="s">
        <v>4278</v>
      </c>
      <c r="H1587" s="47" t="s">
        <v>4279</v>
      </c>
      <c r="I1587" s="343" t="s">
        <v>4282</v>
      </c>
      <c r="J1587" s="343" t="s">
        <v>2341</v>
      </c>
      <c r="K1587" s="223" t="s">
        <v>4273</v>
      </c>
      <c r="L1587" s="343" t="s">
        <v>4285</v>
      </c>
      <c r="M1587" s="343" t="s">
        <v>13</v>
      </c>
      <c r="N1587" s="211">
        <v>44161</v>
      </c>
      <c r="O1587" s="211">
        <v>44480</v>
      </c>
      <c r="P1587" s="211">
        <v>44902</v>
      </c>
      <c r="Q1587" s="46">
        <v>78782.8</v>
      </c>
      <c r="R1587" s="41">
        <v>0.8</v>
      </c>
      <c r="S1587" s="46" t="s">
        <v>306</v>
      </c>
      <c r="T1587" s="46">
        <v>63026.239999999998</v>
      </c>
    </row>
    <row r="1588" spans="2:20" s="11" customFormat="1" ht="223.5" customHeight="1" x14ac:dyDescent="0.2">
      <c r="B1588" s="381"/>
      <c r="C1588" s="383"/>
      <c r="D1588" s="363"/>
      <c r="E1588" s="356"/>
      <c r="F1588" s="343" t="s">
        <v>4275</v>
      </c>
      <c r="G1588" s="55" t="s">
        <v>4648</v>
      </c>
      <c r="H1588" s="47" t="s">
        <v>4279</v>
      </c>
      <c r="I1588" s="343" t="s">
        <v>4646</v>
      </c>
      <c r="J1588" s="344" t="s">
        <v>2341</v>
      </c>
      <c r="K1588" s="321" t="s">
        <v>4273</v>
      </c>
      <c r="L1588" s="344" t="s">
        <v>4649</v>
      </c>
      <c r="M1588" s="343" t="s">
        <v>5047</v>
      </c>
      <c r="N1588" s="211">
        <v>44161</v>
      </c>
      <c r="O1588" s="211">
        <v>44356</v>
      </c>
      <c r="P1588" s="211">
        <v>44827</v>
      </c>
      <c r="Q1588" s="46">
        <v>46351.199999999997</v>
      </c>
      <c r="R1588" s="41">
        <v>0.8</v>
      </c>
      <c r="S1588" s="46" t="s">
        <v>306</v>
      </c>
      <c r="T1588" s="46">
        <v>37080.959999999999</v>
      </c>
    </row>
    <row r="1589" spans="2:20" s="11" customFormat="1" ht="223.5" customHeight="1" x14ac:dyDescent="0.2">
      <c r="B1589" s="381"/>
      <c r="C1589" s="383"/>
      <c r="D1589" s="363"/>
      <c r="E1589" s="356"/>
      <c r="F1589" s="344" t="s">
        <v>4275</v>
      </c>
      <c r="G1589" s="35" t="s">
        <v>4472</v>
      </c>
      <c r="H1589" s="72" t="s">
        <v>4279</v>
      </c>
      <c r="I1589" s="344" t="s">
        <v>4474</v>
      </c>
      <c r="J1589" s="344" t="s">
        <v>2341</v>
      </c>
      <c r="K1589" s="321" t="s">
        <v>4273</v>
      </c>
      <c r="L1589" s="344" t="s">
        <v>4476</v>
      </c>
      <c r="M1589" s="344" t="s">
        <v>13</v>
      </c>
      <c r="N1589" s="226">
        <v>44177</v>
      </c>
      <c r="O1589" s="226">
        <v>44236</v>
      </c>
      <c r="P1589" s="226">
        <v>44881</v>
      </c>
      <c r="Q1589" s="31">
        <v>162051.20000000001</v>
      </c>
      <c r="R1589" s="29">
        <v>0.8</v>
      </c>
      <c r="S1589" s="31" t="s">
        <v>306</v>
      </c>
      <c r="T1589" s="31">
        <v>129640.96000000001</v>
      </c>
    </row>
    <row r="1590" spans="2:20" s="11" customFormat="1" ht="223.5" customHeight="1" thickBot="1" x14ac:dyDescent="0.25">
      <c r="B1590" s="381"/>
      <c r="C1590" s="383"/>
      <c r="D1590" s="363"/>
      <c r="E1590" s="357"/>
      <c r="F1590" s="298" t="s">
        <v>4275</v>
      </c>
      <c r="G1590" s="139" t="s">
        <v>4473</v>
      </c>
      <c r="H1590" s="74" t="s">
        <v>4279</v>
      </c>
      <c r="I1590" s="298" t="s">
        <v>4475</v>
      </c>
      <c r="J1590" s="298" t="s">
        <v>2341</v>
      </c>
      <c r="K1590" s="64" t="s">
        <v>4273</v>
      </c>
      <c r="L1590" s="298" t="s">
        <v>4477</v>
      </c>
      <c r="M1590" s="298" t="s">
        <v>13</v>
      </c>
      <c r="N1590" s="278">
        <v>44161</v>
      </c>
      <c r="O1590" s="278">
        <v>44264</v>
      </c>
      <c r="P1590" s="278">
        <v>44888</v>
      </c>
      <c r="Q1590" s="65">
        <v>37904.160000000003</v>
      </c>
      <c r="R1590" s="68">
        <v>0.8</v>
      </c>
      <c r="S1590" s="65" t="s">
        <v>306</v>
      </c>
      <c r="T1590" s="65">
        <v>30323.33</v>
      </c>
    </row>
    <row r="1591" spans="2:20" s="11" customFormat="1" ht="42.75" customHeight="1" thickBot="1" x14ac:dyDescent="0.25">
      <c r="B1591" s="381"/>
      <c r="C1591" s="383"/>
      <c r="D1591" s="363"/>
      <c r="E1591" s="366" t="s">
        <v>4273</v>
      </c>
      <c r="F1591" s="367"/>
      <c r="G1591" s="367"/>
      <c r="H1591" s="367"/>
      <c r="I1591" s="367"/>
      <c r="J1591" s="367"/>
      <c r="K1591" s="319">
        <f>COUNTA(K1584:K1590)</f>
        <v>7</v>
      </c>
      <c r="L1591" s="322"/>
      <c r="M1591" s="322"/>
      <c r="N1591" s="322"/>
      <c r="O1591" s="322"/>
      <c r="P1591" s="322"/>
      <c r="Q1591" s="334">
        <f>SUM(Q1584:Q1590)</f>
        <v>1138033.1599999999</v>
      </c>
      <c r="R1591" s="334"/>
      <c r="S1591" s="334"/>
      <c r="T1591" s="334">
        <f t="shared" ref="T1591" si="7">SUM(T1584:T1590)</f>
        <v>910426.52999999991</v>
      </c>
    </row>
    <row r="1592" spans="2:20" s="11" customFormat="1" ht="216.75" customHeight="1" x14ac:dyDescent="0.2">
      <c r="B1592" s="381"/>
      <c r="C1592" s="383"/>
      <c r="D1592" s="363"/>
      <c r="E1592" s="50" t="s">
        <v>1764</v>
      </c>
      <c r="F1592" s="342" t="s">
        <v>1765</v>
      </c>
      <c r="G1592" s="138" t="s">
        <v>1301</v>
      </c>
      <c r="H1592" s="52" t="s">
        <v>1766</v>
      </c>
      <c r="I1592" s="188" t="s">
        <v>1767</v>
      </c>
      <c r="J1592" s="342" t="s">
        <v>2341</v>
      </c>
      <c r="K1592" s="342" t="s">
        <v>1763</v>
      </c>
      <c r="L1592" s="52" t="s">
        <v>3339</v>
      </c>
      <c r="M1592" s="337" t="s">
        <v>822</v>
      </c>
      <c r="N1592" s="205">
        <v>43286</v>
      </c>
      <c r="O1592" s="205">
        <v>43191</v>
      </c>
      <c r="P1592" s="205">
        <v>44286</v>
      </c>
      <c r="Q1592" s="84">
        <v>72500</v>
      </c>
      <c r="R1592" s="44">
        <v>0.8</v>
      </c>
      <c r="S1592" s="51" t="s">
        <v>306</v>
      </c>
      <c r="T1592" s="51">
        <v>58000</v>
      </c>
    </row>
    <row r="1593" spans="2:20" s="11" customFormat="1" ht="252.75" customHeight="1" x14ac:dyDescent="0.2">
      <c r="B1593" s="381"/>
      <c r="C1593" s="383"/>
      <c r="D1593" s="363"/>
      <c r="E1593" s="36" t="s">
        <v>1764</v>
      </c>
      <c r="F1593" s="321" t="s">
        <v>1765</v>
      </c>
      <c r="G1593" s="35" t="s">
        <v>1941</v>
      </c>
      <c r="H1593" s="72" t="s">
        <v>1766</v>
      </c>
      <c r="I1593" s="182" t="s">
        <v>1768</v>
      </c>
      <c r="J1593" s="321" t="s">
        <v>2341</v>
      </c>
      <c r="K1593" s="321" t="s">
        <v>1763</v>
      </c>
      <c r="L1593" s="72" t="s">
        <v>1770</v>
      </c>
      <c r="M1593" s="344" t="s">
        <v>308</v>
      </c>
      <c r="N1593" s="203">
        <v>43286</v>
      </c>
      <c r="O1593" s="203">
        <v>43191</v>
      </c>
      <c r="P1593" s="203">
        <v>44196</v>
      </c>
      <c r="Q1593" s="80">
        <v>71000</v>
      </c>
      <c r="R1593" s="29">
        <v>0.8</v>
      </c>
      <c r="S1593" s="31" t="s">
        <v>306</v>
      </c>
      <c r="T1593" s="31">
        <v>56800</v>
      </c>
    </row>
    <row r="1594" spans="2:20" s="11" customFormat="1" ht="239.25" customHeight="1" x14ac:dyDescent="0.2">
      <c r="B1594" s="381"/>
      <c r="C1594" s="383"/>
      <c r="D1594" s="363"/>
      <c r="E1594" s="73" t="s">
        <v>1764</v>
      </c>
      <c r="F1594" s="126" t="s">
        <v>1765</v>
      </c>
      <c r="G1594" s="55" t="s">
        <v>2064</v>
      </c>
      <c r="H1594" s="47" t="s">
        <v>1766</v>
      </c>
      <c r="I1594" s="183" t="s">
        <v>1769</v>
      </c>
      <c r="J1594" s="126" t="s">
        <v>2341</v>
      </c>
      <c r="K1594" s="126" t="s">
        <v>1763</v>
      </c>
      <c r="L1594" s="47" t="s">
        <v>1771</v>
      </c>
      <c r="M1594" s="343" t="s">
        <v>308</v>
      </c>
      <c r="N1594" s="204">
        <v>43299</v>
      </c>
      <c r="O1594" s="204">
        <v>43009</v>
      </c>
      <c r="P1594" s="204">
        <v>44286</v>
      </c>
      <c r="Q1594" s="82">
        <v>69858.63</v>
      </c>
      <c r="R1594" s="41">
        <v>0.8</v>
      </c>
      <c r="S1594" s="46" t="s">
        <v>306</v>
      </c>
      <c r="T1594" s="46">
        <v>55886.9</v>
      </c>
    </row>
    <row r="1595" spans="2:20" s="11" customFormat="1" ht="255" customHeight="1" x14ac:dyDescent="0.2">
      <c r="B1595" s="381"/>
      <c r="C1595" s="383"/>
      <c r="D1595" s="363"/>
      <c r="E1595" s="36" t="s">
        <v>1764</v>
      </c>
      <c r="F1595" s="321" t="s">
        <v>2659</v>
      </c>
      <c r="G1595" s="35" t="s">
        <v>725</v>
      </c>
      <c r="H1595" s="72" t="s">
        <v>2660</v>
      </c>
      <c r="I1595" s="183" t="s">
        <v>2662</v>
      </c>
      <c r="J1595" s="321" t="s">
        <v>2341</v>
      </c>
      <c r="K1595" s="321" t="s">
        <v>1763</v>
      </c>
      <c r="L1595" s="72" t="s">
        <v>3984</v>
      </c>
      <c r="M1595" s="344" t="s">
        <v>13</v>
      </c>
      <c r="N1595" s="203">
        <v>43773</v>
      </c>
      <c r="O1595" s="203">
        <v>43405</v>
      </c>
      <c r="P1595" s="203">
        <v>44500</v>
      </c>
      <c r="Q1595" s="31">
        <v>538853.48</v>
      </c>
      <c r="R1595" s="29">
        <v>0.8</v>
      </c>
      <c r="S1595" s="31" t="s">
        <v>306</v>
      </c>
      <c r="T1595" s="31">
        <v>431082.78</v>
      </c>
    </row>
    <row r="1596" spans="2:20" s="11" customFormat="1" ht="255" customHeight="1" x14ac:dyDescent="0.2">
      <c r="B1596" s="381"/>
      <c r="C1596" s="383"/>
      <c r="D1596" s="363"/>
      <c r="E1596" s="73" t="s">
        <v>1764</v>
      </c>
      <c r="F1596" s="126" t="s">
        <v>2659</v>
      </c>
      <c r="G1596" s="55" t="s">
        <v>289</v>
      </c>
      <c r="H1596" s="47" t="s">
        <v>2660</v>
      </c>
      <c r="I1596" s="183" t="s">
        <v>2663</v>
      </c>
      <c r="J1596" s="126" t="s">
        <v>2341</v>
      </c>
      <c r="K1596" s="126" t="s">
        <v>1763</v>
      </c>
      <c r="L1596" s="47" t="s">
        <v>2661</v>
      </c>
      <c r="M1596" s="343" t="s">
        <v>4826</v>
      </c>
      <c r="N1596" s="204">
        <v>43773</v>
      </c>
      <c r="O1596" s="204">
        <v>43678</v>
      </c>
      <c r="P1596" s="204">
        <v>44651</v>
      </c>
      <c r="Q1596" s="46">
        <v>511213.55</v>
      </c>
      <c r="R1596" s="41">
        <v>0.8</v>
      </c>
      <c r="S1596" s="46" t="s">
        <v>306</v>
      </c>
      <c r="T1596" s="46">
        <v>408970.84</v>
      </c>
    </row>
    <row r="1597" spans="2:20" s="11" customFormat="1" ht="255" customHeight="1" thickBot="1" x14ac:dyDescent="0.25">
      <c r="B1597" s="381"/>
      <c r="C1597" s="383"/>
      <c r="D1597" s="363"/>
      <c r="E1597" s="112" t="s">
        <v>1764</v>
      </c>
      <c r="F1597" s="64" t="s">
        <v>2776</v>
      </c>
      <c r="G1597" s="139" t="s">
        <v>289</v>
      </c>
      <c r="H1597" s="74" t="s">
        <v>2777</v>
      </c>
      <c r="I1597" s="184" t="s">
        <v>2750</v>
      </c>
      <c r="J1597" s="64" t="s">
        <v>2341</v>
      </c>
      <c r="K1597" s="64" t="s">
        <v>1763</v>
      </c>
      <c r="L1597" s="74" t="s">
        <v>2778</v>
      </c>
      <c r="M1597" s="298" t="s">
        <v>4826</v>
      </c>
      <c r="N1597" s="197">
        <v>43893</v>
      </c>
      <c r="O1597" s="197">
        <v>43780</v>
      </c>
      <c r="P1597" s="197">
        <v>44804</v>
      </c>
      <c r="Q1597" s="65">
        <v>1121466.32</v>
      </c>
      <c r="R1597" s="68">
        <v>0.8</v>
      </c>
      <c r="S1597" s="65" t="s">
        <v>306</v>
      </c>
      <c r="T1597" s="65">
        <v>897173.06</v>
      </c>
    </row>
    <row r="1598" spans="2:20" s="11" customFormat="1" ht="42.75" customHeight="1" thickBot="1" x14ac:dyDescent="0.25">
      <c r="B1598" s="381"/>
      <c r="C1598" s="383"/>
      <c r="D1598" s="451"/>
      <c r="E1598" s="366" t="s">
        <v>1763</v>
      </c>
      <c r="F1598" s="367"/>
      <c r="G1598" s="367"/>
      <c r="H1598" s="367"/>
      <c r="I1598" s="367"/>
      <c r="J1598" s="367"/>
      <c r="K1598" s="319">
        <f>COUNTA(K1592:K1597)</f>
        <v>6</v>
      </c>
      <c r="L1598" s="428"/>
      <c r="M1598" s="372"/>
      <c r="N1598" s="372"/>
      <c r="O1598" s="372"/>
      <c r="P1598" s="373"/>
      <c r="Q1598" s="334">
        <f t="shared" ref="Q1598" si="8">SUM(Q1592:Q1597)</f>
        <v>2384891.98</v>
      </c>
      <c r="R1598" s="393"/>
      <c r="S1598" s="394"/>
      <c r="T1598" s="334">
        <f t="shared" ref="T1598" si="9">SUM(T1592:T1597)</f>
        <v>1907913.58</v>
      </c>
    </row>
    <row r="1599" spans="2:20" s="11" customFormat="1" ht="42.75" customHeight="1" thickBot="1" x14ac:dyDescent="0.25">
      <c r="B1599" s="381"/>
      <c r="C1599" s="383"/>
      <c r="D1599" s="345" t="s">
        <v>1481</v>
      </c>
      <c r="E1599" s="346"/>
      <c r="F1599" s="346"/>
      <c r="G1599" s="346"/>
      <c r="H1599" s="346"/>
      <c r="I1599" s="346"/>
      <c r="J1599" s="346"/>
      <c r="K1599" s="320">
        <f>K1598+K1583+K1591</f>
        <v>37</v>
      </c>
      <c r="L1599" s="406"/>
      <c r="M1599" s="375"/>
      <c r="N1599" s="375"/>
      <c r="O1599" s="375"/>
      <c r="P1599" s="376"/>
      <c r="Q1599" s="45">
        <f>Q1598+Q1583+Q1591</f>
        <v>15075908.720000001</v>
      </c>
      <c r="R1599" s="408"/>
      <c r="S1599" s="409"/>
      <c r="T1599" s="45">
        <f>T1598+T1583+T1591</f>
        <v>12060726.959999999</v>
      </c>
    </row>
    <row r="1600" spans="2:20" s="11" customFormat="1" ht="133.5" customHeight="1" x14ac:dyDescent="0.2">
      <c r="B1600" s="381"/>
      <c r="C1600" s="383"/>
      <c r="D1600" s="350" t="s">
        <v>1482</v>
      </c>
      <c r="E1600" s="398" t="s">
        <v>288</v>
      </c>
      <c r="F1600" s="335" t="s">
        <v>296</v>
      </c>
      <c r="G1600" s="57" t="s">
        <v>990</v>
      </c>
      <c r="H1600" s="151" t="s">
        <v>3340</v>
      </c>
      <c r="I1600" s="337" t="s">
        <v>293</v>
      </c>
      <c r="J1600" s="335"/>
      <c r="K1600" s="335"/>
      <c r="L1600" s="151" t="s">
        <v>294</v>
      </c>
      <c r="M1600" s="328" t="s">
        <v>308</v>
      </c>
      <c r="N1600" s="202">
        <v>42376</v>
      </c>
      <c r="O1600" s="202">
        <v>42005</v>
      </c>
      <c r="P1600" s="202">
        <v>44561</v>
      </c>
      <c r="Q1600" s="77">
        <v>350000</v>
      </c>
      <c r="R1600" s="44">
        <v>0.7</v>
      </c>
      <c r="S1600" s="43" t="s">
        <v>228</v>
      </c>
      <c r="T1600" s="43">
        <v>245000</v>
      </c>
    </row>
    <row r="1601" spans="2:20" s="11" customFormat="1" ht="142.5" customHeight="1" x14ac:dyDescent="0.2">
      <c r="B1601" s="381"/>
      <c r="C1601" s="383"/>
      <c r="D1601" s="351"/>
      <c r="E1601" s="399"/>
      <c r="F1601" s="332" t="s">
        <v>296</v>
      </c>
      <c r="G1601" s="89" t="s">
        <v>289</v>
      </c>
      <c r="H1601" s="70" t="s">
        <v>290</v>
      </c>
      <c r="I1601" s="344" t="s">
        <v>291</v>
      </c>
      <c r="J1601" s="332"/>
      <c r="K1601" s="332"/>
      <c r="L1601" s="70" t="s">
        <v>292</v>
      </c>
      <c r="M1601" s="329" t="s">
        <v>13</v>
      </c>
      <c r="N1601" s="203">
        <v>42285</v>
      </c>
      <c r="O1601" s="203">
        <v>42005</v>
      </c>
      <c r="P1601" s="203">
        <v>43555</v>
      </c>
      <c r="Q1601" s="78">
        <v>6799103.6399999997</v>
      </c>
      <c r="R1601" s="29">
        <v>0.85</v>
      </c>
      <c r="S1601" s="28" t="s">
        <v>228</v>
      </c>
      <c r="T1601" s="28">
        <v>5779238.0999999996</v>
      </c>
    </row>
    <row r="1602" spans="2:20" s="11" customFormat="1" ht="78" customHeight="1" x14ac:dyDescent="0.2">
      <c r="B1602" s="381"/>
      <c r="C1602" s="383"/>
      <c r="D1602" s="351"/>
      <c r="E1602" s="399"/>
      <c r="F1602" s="332" t="s">
        <v>296</v>
      </c>
      <c r="G1602" s="89" t="s">
        <v>300</v>
      </c>
      <c r="H1602" s="70" t="s">
        <v>3341</v>
      </c>
      <c r="I1602" s="344" t="s">
        <v>297</v>
      </c>
      <c r="J1602" s="332"/>
      <c r="K1602" s="332"/>
      <c r="L1602" s="70" t="s">
        <v>303</v>
      </c>
      <c r="M1602" s="329" t="s">
        <v>308</v>
      </c>
      <c r="N1602" s="203">
        <v>42479</v>
      </c>
      <c r="O1602" s="203">
        <v>42005</v>
      </c>
      <c r="P1602" s="203">
        <v>44196</v>
      </c>
      <c r="Q1602" s="78">
        <v>75000</v>
      </c>
      <c r="R1602" s="29">
        <v>0.7</v>
      </c>
      <c r="S1602" s="28" t="s">
        <v>228</v>
      </c>
      <c r="T1602" s="28">
        <v>52500</v>
      </c>
    </row>
    <row r="1603" spans="2:20" s="124" customFormat="1" ht="81.75" customHeight="1" x14ac:dyDescent="0.2">
      <c r="B1603" s="381"/>
      <c r="C1603" s="383"/>
      <c r="D1603" s="351"/>
      <c r="E1603" s="399"/>
      <c r="F1603" s="332" t="s">
        <v>296</v>
      </c>
      <c r="G1603" s="89" t="s">
        <v>301</v>
      </c>
      <c r="H1603" s="70" t="s">
        <v>3342</v>
      </c>
      <c r="I1603" s="344" t="s">
        <v>298</v>
      </c>
      <c r="J1603" s="332"/>
      <c r="K1603" s="332"/>
      <c r="L1603" s="70" t="s">
        <v>304</v>
      </c>
      <c r="M1603" s="329" t="s">
        <v>308</v>
      </c>
      <c r="N1603" s="203">
        <v>42464</v>
      </c>
      <c r="O1603" s="203">
        <v>42186</v>
      </c>
      <c r="P1603" s="203">
        <v>44926</v>
      </c>
      <c r="Q1603" s="78">
        <v>300000</v>
      </c>
      <c r="R1603" s="29">
        <v>0.7</v>
      </c>
      <c r="S1603" s="28" t="s">
        <v>228</v>
      </c>
      <c r="T1603" s="28">
        <v>210000</v>
      </c>
    </row>
    <row r="1604" spans="2:20" s="124" customFormat="1" ht="129" customHeight="1" x14ac:dyDescent="0.2">
      <c r="B1604" s="381"/>
      <c r="C1604" s="383"/>
      <c r="D1604" s="351"/>
      <c r="E1604" s="399"/>
      <c r="F1604" s="332" t="s">
        <v>296</v>
      </c>
      <c r="G1604" s="89" t="s">
        <v>302</v>
      </c>
      <c r="H1604" s="70" t="s">
        <v>3343</v>
      </c>
      <c r="I1604" s="344" t="s">
        <v>299</v>
      </c>
      <c r="J1604" s="332"/>
      <c r="K1604" s="332"/>
      <c r="L1604" s="70" t="s">
        <v>305</v>
      </c>
      <c r="M1604" s="329" t="s">
        <v>308</v>
      </c>
      <c r="N1604" s="203">
        <v>42465</v>
      </c>
      <c r="O1604" s="203">
        <v>42005</v>
      </c>
      <c r="P1604" s="203">
        <v>44196</v>
      </c>
      <c r="Q1604" s="78">
        <v>197134.76</v>
      </c>
      <c r="R1604" s="29">
        <v>0.7</v>
      </c>
      <c r="S1604" s="28" t="s">
        <v>228</v>
      </c>
      <c r="T1604" s="28">
        <v>137994.32999999999</v>
      </c>
    </row>
    <row r="1605" spans="2:20" s="124" customFormat="1" ht="186.75" customHeight="1" x14ac:dyDescent="0.2">
      <c r="B1605" s="381"/>
      <c r="C1605" s="383"/>
      <c r="D1605" s="351"/>
      <c r="E1605" s="399"/>
      <c r="F1605" s="332" t="s">
        <v>894</v>
      </c>
      <c r="G1605" s="89" t="s">
        <v>992</v>
      </c>
      <c r="H1605" s="70" t="s">
        <v>897</v>
      </c>
      <c r="I1605" s="344" t="s">
        <v>895</v>
      </c>
      <c r="J1605" s="332"/>
      <c r="K1605" s="332"/>
      <c r="L1605" s="70" t="s">
        <v>899</v>
      </c>
      <c r="M1605" s="329" t="s">
        <v>13</v>
      </c>
      <c r="N1605" s="203">
        <v>42825</v>
      </c>
      <c r="O1605" s="203">
        <v>42461</v>
      </c>
      <c r="P1605" s="203">
        <v>44196</v>
      </c>
      <c r="Q1605" s="78">
        <v>325662.49</v>
      </c>
      <c r="R1605" s="29">
        <v>0.7</v>
      </c>
      <c r="S1605" s="28" t="s">
        <v>228</v>
      </c>
      <c r="T1605" s="28">
        <v>227963.75</v>
      </c>
    </row>
    <row r="1606" spans="2:20" s="124" customFormat="1" ht="186.75" customHeight="1" x14ac:dyDescent="0.2">
      <c r="B1606" s="381"/>
      <c r="C1606" s="383"/>
      <c r="D1606" s="351"/>
      <c r="E1606" s="399"/>
      <c r="F1606" s="339" t="s">
        <v>894</v>
      </c>
      <c r="G1606" s="90" t="s">
        <v>993</v>
      </c>
      <c r="H1606" s="42" t="s">
        <v>898</v>
      </c>
      <c r="I1606" s="343" t="s">
        <v>896</v>
      </c>
      <c r="J1606" s="339"/>
      <c r="K1606" s="339"/>
      <c r="L1606" s="42" t="s">
        <v>900</v>
      </c>
      <c r="M1606" s="329" t="s">
        <v>308</v>
      </c>
      <c r="N1606" s="203">
        <v>42881</v>
      </c>
      <c r="O1606" s="203">
        <v>42370</v>
      </c>
      <c r="P1606" s="203">
        <v>43190</v>
      </c>
      <c r="Q1606" s="79">
        <v>42857.14</v>
      </c>
      <c r="R1606" s="41">
        <v>0.7</v>
      </c>
      <c r="S1606" s="40" t="s">
        <v>228</v>
      </c>
      <c r="T1606" s="40">
        <v>30000</v>
      </c>
    </row>
    <row r="1607" spans="2:20" s="124" customFormat="1" ht="153.75" customHeight="1" x14ac:dyDescent="0.2">
      <c r="B1607" s="381"/>
      <c r="C1607" s="383"/>
      <c r="D1607" s="351"/>
      <c r="E1607" s="399"/>
      <c r="F1607" s="332" t="s">
        <v>2305</v>
      </c>
      <c r="G1607" s="89" t="s">
        <v>2306</v>
      </c>
      <c r="H1607" s="70" t="s">
        <v>2307</v>
      </c>
      <c r="I1607" s="344" t="s">
        <v>2308</v>
      </c>
      <c r="J1607" s="332"/>
      <c r="K1607" s="332"/>
      <c r="L1607" s="70" t="s">
        <v>2309</v>
      </c>
      <c r="M1607" s="329" t="s">
        <v>308</v>
      </c>
      <c r="N1607" s="203">
        <v>43565</v>
      </c>
      <c r="O1607" s="203">
        <v>42736</v>
      </c>
      <c r="P1607" s="203">
        <v>45291</v>
      </c>
      <c r="Q1607" s="28">
        <v>20000</v>
      </c>
      <c r="R1607" s="29">
        <v>0.7</v>
      </c>
      <c r="S1607" s="28" t="s">
        <v>228</v>
      </c>
      <c r="T1607" s="28">
        <v>14000</v>
      </c>
    </row>
    <row r="1608" spans="2:20" s="124" customFormat="1" ht="253.5" customHeight="1" x14ac:dyDescent="0.2">
      <c r="B1608" s="381"/>
      <c r="C1608" s="383"/>
      <c r="D1608" s="351"/>
      <c r="E1608" s="399"/>
      <c r="F1608" s="215" t="s">
        <v>2253</v>
      </c>
      <c r="G1608" s="142" t="s">
        <v>289</v>
      </c>
      <c r="H1608" s="153" t="s">
        <v>2254</v>
      </c>
      <c r="I1608" s="317" t="s">
        <v>2255</v>
      </c>
      <c r="J1608" s="215"/>
      <c r="K1608" s="215"/>
      <c r="L1608" s="153" t="s">
        <v>2256</v>
      </c>
      <c r="M1608" s="316" t="s">
        <v>13</v>
      </c>
      <c r="N1608" s="216">
        <v>43546</v>
      </c>
      <c r="O1608" s="216">
        <v>43466</v>
      </c>
      <c r="P1608" s="216">
        <v>43921</v>
      </c>
      <c r="Q1608" s="59">
        <v>1545924.4</v>
      </c>
      <c r="R1608" s="60">
        <v>0.81</v>
      </c>
      <c r="S1608" s="59" t="s">
        <v>228</v>
      </c>
      <c r="T1608" s="59">
        <v>1252198.76</v>
      </c>
    </row>
    <row r="1609" spans="2:20" s="124" customFormat="1" ht="251.25" customHeight="1" x14ac:dyDescent="0.2">
      <c r="B1609" s="381"/>
      <c r="C1609" s="383"/>
      <c r="D1609" s="351"/>
      <c r="E1609" s="399"/>
      <c r="F1609" s="339" t="s">
        <v>2706</v>
      </c>
      <c r="G1609" s="90" t="s">
        <v>2707</v>
      </c>
      <c r="H1609" s="42" t="s">
        <v>2708</v>
      </c>
      <c r="I1609" s="343" t="s">
        <v>2709</v>
      </c>
      <c r="J1609" s="339"/>
      <c r="K1609" s="339"/>
      <c r="L1609" s="42" t="s">
        <v>3344</v>
      </c>
      <c r="M1609" s="315" t="s">
        <v>308</v>
      </c>
      <c r="N1609" s="204">
        <v>43822</v>
      </c>
      <c r="O1609" s="204">
        <v>43160</v>
      </c>
      <c r="P1609" s="204">
        <v>44196</v>
      </c>
      <c r="Q1609" s="40">
        <v>46800</v>
      </c>
      <c r="R1609" s="41">
        <v>0.7</v>
      </c>
      <c r="S1609" s="40" t="s">
        <v>228</v>
      </c>
      <c r="T1609" s="40">
        <v>32760</v>
      </c>
    </row>
    <row r="1610" spans="2:20" s="124" customFormat="1" ht="140.25" customHeight="1" x14ac:dyDescent="0.2">
      <c r="B1610" s="381"/>
      <c r="C1610" s="383"/>
      <c r="D1610" s="351"/>
      <c r="E1610" s="399"/>
      <c r="F1610" s="332" t="s">
        <v>2706</v>
      </c>
      <c r="G1610" s="89" t="s">
        <v>3703</v>
      </c>
      <c r="H1610" s="70" t="s">
        <v>2779</v>
      </c>
      <c r="I1610" s="344" t="s">
        <v>2751</v>
      </c>
      <c r="J1610" s="332"/>
      <c r="K1610" s="332"/>
      <c r="L1610" s="70" t="s">
        <v>2782</v>
      </c>
      <c r="M1610" s="329" t="s">
        <v>13</v>
      </c>
      <c r="N1610" s="203">
        <v>43906</v>
      </c>
      <c r="O1610" s="203">
        <v>43800</v>
      </c>
      <c r="P1610" s="203">
        <v>45138</v>
      </c>
      <c r="Q1610" s="28">
        <v>90000</v>
      </c>
      <c r="R1610" s="29">
        <v>0.7</v>
      </c>
      <c r="S1610" s="28" t="s">
        <v>228</v>
      </c>
      <c r="T1610" s="28">
        <v>63000</v>
      </c>
    </row>
    <row r="1611" spans="2:20" s="124" customFormat="1" ht="251.25" customHeight="1" x14ac:dyDescent="0.2">
      <c r="B1611" s="381"/>
      <c r="C1611" s="383"/>
      <c r="D1611" s="351"/>
      <c r="E1611" s="399"/>
      <c r="F1611" s="339" t="s">
        <v>2780</v>
      </c>
      <c r="G1611" s="90" t="s">
        <v>289</v>
      </c>
      <c r="H1611" s="42" t="s">
        <v>2781</v>
      </c>
      <c r="I1611" s="343" t="s">
        <v>2752</v>
      </c>
      <c r="J1611" s="339"/>
      <c r="K1611" s="339"/>
      <c r="L1611" s="42" t="s">
        <v>2783</v>
      </c>
      <c r="M1611" s="315" t="s">
        <v>13</v>
      </c>
      <c r="N1611" s="204">
        <v>43899</v>
      </c>
      <c r="O1611" s="204">
        <v>43831</v>
      </c>
      <c r="P1611" s="204">
        <v>44286</v>
      </c>
      <c r="Q1611" s="40">
        <v>1783631.59</v>
      </c>
      <c r="R1611" s="41">
        <v>0.7</v>
      </c>
      <c r="S1611" s="40" t="s">
        <v>228</v>
      </c>
      <c r="T1611" s="40">
        <v>1373396.31</v>
      </c>
    </row>
    <row r="1612" spans="2:20" s="124" customFormat="1" ht="251.25" customHeight="1" x14ac:dyDescent="0.2">
      <c r="B1612" s="381"/>
      <c r="C1612" s="383"/>
      <c r="D1612" s="351"/>
      <c r="E1612" s="399"/>
      <c r="F1612" s="339" t="s">
        <v>2706</v>
      </c>
      <c r="G1612" s="90" t="s">
        <v>4102</v>
      </c>
      <c r="H1612" s="42" t="s">
        <v>4084</v>
      </c>
      <c r="I1612" s="343" t="s">
        <v>4085</v>
      </c>
      <c r="J1612" s="339"/>
      <c r="K1612" s="339"/>
      <c r="L1612" s="42" t="s">
        <v>4086</v>
      </c>
      <c r="M1612" s="315" t="s">
        <v>13</v>
      </c>
      <c r="N1612" s="204">
        <v>44126</v>
      </c>
      <c r="O1612" s="204">
        <v>43831</v>
      </c>
      <c r="P1612" s="204">
        <v>44561</v>
      </c>
      <c r="Q1612" s="40">
        <v>17738</v>
      </c>
      <c r="R1612" s="41">
        <v>0.7</v>
      </c>
      <c r="S1612" s="40" t="s">
        <v>228</v>
      </c>
      <c r="T1612" s="40">
        <v>12416.6</v>
      </c>
    </row>
    <row r="1613" spans="2:20" s="124" customFormat="1" ht="210" customHeight="1" x14ac:dyDescent="0.2">
      <c r="B1613" s="381"/>
      <c r="C1613" s="383"/>
      <c r="D1613" s="351"/>
      <c r="E1613" s="399"/>
      <c r="F1613" s="339" t="s">
        <v>2706</v>
      </c>
      <c r="G1613" s="90" t="s">
        <v>513</v>
      </c>
      <c r="H1613" s="42" t="s">
        <v>4478</v>
      </c>
      <c r="I1613" s="343" t="s">
        <v>4479</v>
      </c>
      <c r="J1613" s="339"/>
      <c r="K1613" s="339"/>
      <c r="L1613" s="42" t="s">
        <v>4480</v>
      </c>
      <c r="M1613" s="315" t="s">
        <v>308</v>
      </c>
      <c r="N1613" s="204">
        <v>44181</v>
      </c>
      <c r="O1613" s="204">
        <v>43831</v>
      </c>
      <c r="P1613" s="204">
        <v>44926</v>
      </c>
      <c r="Q1613" s="40">
        <v>15715</v>
      </c>
      <c r="R1613" s="41">
        <v>0.7</v>
      </c>
      <c r="S1613" s="40" t="s">
        <v>228</v>
      </c>
      <c r="T1613" s="40">
        <v>11000.5</v>
      </c>
    </row>
    <row r="1614" spans="2:20" s="124" customFormat="1" ht="251.25" customHeight="1" thickBot="1" x14ac:dyDescent="0.25">
      <c r="B1614" s="381"/>
      <c r="C1614" s="383"/>
      <c r="D1614" s="352"/>
      <c r="E1614" s="400"/>
      <c r="F1614" s="340" t="s">
        <v>4743</v>
      </c>
      <c r="G1614" s="106" t="s">
        <v>289</v>
      </c>
      <c r="H1614" s="150" t="s">
        <v>4744</v>
      </c>
      <c r="I1614" s="298" t="s">
        <v>4745</v>
      </c>
      <c r="J1614" s="340"/>
      <c r="K1614" s="340"/>
      <c r="L1614" s="150" t="s">
        <v>2783</v>
      </c>
      <c r="M1614" s="331" t="s">
        <v>13</v>
      </c>
      <c r="N1614" s="197">
        <v>44251</v>
      </c>
      <c r="O1614" s="197">
        <v>44197</v>
      </c>
      <c r="P1614" s="197">
        <v>44651</v>
      </c>
      <c r="Q1614" s="69">
        <v>2148522</v>
      </c>
      <c r="R1614" s="68">
        <v>0.81</v>
      </c>
      <c r="S1614" s="69" t="s">
        <v>228</v>
      </c>
      <c r="T1614" s="69">
        <v>1740302.82</v>
      </c>
    </row>
    <row r="1615" spans="2:20" ht="42.75" customHeight="1" thickBot="1" x14ac:dyDescent="0.25">
      <c r="B1615" s="381"/>
      <c r="C1615" s="383"/>
      <c r="D1615" s="345" t="s">
        <v>1482</v>
      </c>
      <c r="E1615" s="346"/>
      <c r="F1615" s="346"/>
      <c r="G1615" s="346"/>
      <c r="H1615" s="346"/>
      <c r="I1615" s="346"/>
      <c r="J1615" s="346"/>
      <c r="K1615" s="320">
        <v>15</v>
      </c>
      <c r="L1615" s="447"/>
      <c r="M1615" s="448"/>
      <c r="N1615" s="448"/>
      <c r="O1615" s="448"/>
      <c r="P1615" s="449"/>
      <c r="Q1615" s="45">
        <f>SUM(Q1600:Q1614)</f>
        <v>13758089.02</v>
      </c>
      <c r="R1615" s="408"/>
      <c r="S1615" s="409"/>
      <c r="T1615" s="45">
        <f>SUM(T1600:T1614)</f>
        <v>11181771.17</v>
      </c>
    </row>
    <row r="1616" spans="2:20" ht="16.5" thickBot="1" x14ac:dyDescent="0.25">
      <c r="B1616" s="384"/>
      <c r="C1616" s="385"/>
      <c r="D1616" s="292" t="s">
        <v>0</v>
      </c>
      <c r="E1616" s="292"/>
      <c r="F1616" s="292"/>
      <c r="G1616" s="293"/>
      <c r="H1616" s="294"/>
      <c r="I1616" s="245"/>
      <c r="J1616" s="246"/>
      <c r="K1616" s="246">
        <f>K1615+K1599+K1397+K1126+K925+K834+K776+K176+K1558</f>
        <v>1561</v>
      </c>
      <c r="L1616" s="245"/>
      <c r="M1616" s="245"/>
      <c r="N1616" s="246"/>
      <c r="O1616" s="246"/>
      <c r="P1616" s="246"/>
      <c r="Q1616" s="247">
        <f>Q1615+Q1599+Q1397+Q1126+Q925+Q834+Q776+Q176+Q1558</f>
        <v>593900046.6400001</v>
      </c>
      <c r="R1616" s="247"/>
      <c r="S1616" s="247"/>
      <c r="T1616" s="247">
        <f>T1615+T1599+T1397+T1126+T925+T834+T776+T176+T1558</f>
        <v>333997594.73000002</v>
      </c>
    </row>
    <row r="1617" spans="2:20" ht="24" customHeight="1" x14ac:dyDescent="0.2">
      <c r="D1617" s="19"/>
      <c r="E1617" s="19"/>
      <c r="F1617" s="19"/>
      <c r="G1617" s="168"/>
      <c r="H1617" s="160"/>
      <c r="I1617" s="189"/>
      <c r="J1617" s="18"/>
      <c r="K1617" s="18"/>
      <c r="L1617" s="189"/>
      <c r="M1617" s="189"/>
      <c r="N1617" s="18"/>
      <c r="O1617" s="18"/>
      <c r="P1617" s="18"/>
      <c r="Q1617" s="228"/>
      <c r="S1617" s="228"/>
      <c r="T1617" s="228"/>
    </row>
    <row r="1618" spans="2:20" s="118" customFormat="1" x14ac:dyDescent="0.2">
      <c r="B1618"/>
      <c r="C1618"/>
      <c r="D1618" s="1"/>
      <c r="E1618" s="1"/>
      <c r="F1618" s="7"/>
      <c r="G1618" s="169"/>
      <c r="H1618" s="159"/>
      <c r="I1618" s="185"/>
      <c r="J1618" s="7"/>
      <c r="K1618" s="7"/>
      <c r="L1618" s="185"/>
      <c r="M1618" s="185"/>
      <c r="N1618" s="7"/>
      <c r="O1618" s="7"/>
      <c r="P1618" s="6"/>
      <c r="Q1618" s="7"/>
      <c r="R1618" s="6"/>
      <c r="S1618" s="3"/>
      <c r="T1618" s="3"/>
    </row>
    <row r="1619" spans="2:20" s="118" customFormat="1" x14ac:dyDescent="0.2">
      <c r="B1619"/>
      <c r="C1619"/>
      <c r="D1619" s="1"/>
      <c r="E1619" s="1"/>
      <c r="F1619" s="7"/>
      <c r="G1619" s="169"/>
      <c r="H1619" s="159"/>
      <c r="I1619" s="185"/>
      <c r="J1619" s="7"/>
      <c r="K1619" s="7"/>
      <c r="L1619" s="185"/>
      <c r="M1619" s="185"/>
      <c r="N1619" s="7"/>
      <c r="O1619" s="7"/>
      <c r="P1619" s="6"/>
      <c r="Q1619" s="7"/>
      <c r="R1619" s="6"/>
      <c r="S1619" s="3"/>
      <c r="T1619" s="3"/>
    </row>
    <row r="1620" spans="2:20" s="118" customFormat="1" x14ac:dyDescent="0.2">
      <c r="B1620"/>
      <c r="C1620"/>
      <c r="D1620" s="1"/>
      <c r="E1620" s="1"/>
      <c r="F1620" s="7"/>
      <c r="G1620" s="169"/>
      <c r="H1620" s="159"/>
      <c r="I1620" s="185"/>
      <c r="J1620" s="7"/>
      <c r="K1620" s="7"/>
      <c r="L1620" s="185"/>
      <c r="M1620" s="185"/>
      <c r="N1620" s="7"/>
      <c r="O1620" s="7"/>
      <c r="P1620" s="6"/>
      <c r="Q1620" s="7"/>
      <c r="R1620" s="6"/>
      <c r="S1620" s="3"/>
      <c r="T1620" s="3"/>
    </row>
    <row r="1621" spans="2:20" s="118" customFormat="1" x14ac:dyDescent="0.2">
      <c r="B1621"/>
      <c r="C1621"/>
      <c r="D1621" s="1"/>
      <c r="E1621" s="1"/>
      <c r="F1621" s="7"/>
      <c r="G1621" s="169"/>
      <c r="H1621" s="159"/>
      <c r="I1621" s="185"/>
      <c r="J1621" s="7"/>
      <c r="K1621" s="7"/>
      <c r="L1621" s="185"/>
      <c r="M1621" s="185"/>
      <c r="N1621" s="7"/>
      <c r="O1621" s="7"/>
      <c r="P1621" s="6"/>
      <c r="Q1621" s="7"/>
      <c r="R1621" s="6"/>
      <c r="S1621" s="3"/>
      <c r="T1621" s="3"/>
    </row>
  </sheetData>
  <autoFilter ref="B14:T1616" xr:uid="{00000000-0009-0000-0000-000000000000}">
    <filterColumn colId="0" showButton="0"/>
  </autoFilter>
  <mergeCells count="158">
    <mergeCell ref="L1557:P1557"/>
    <mergeCell ref="R1557:S1557"/>
    <mergeCell ref="D1558:J1558"/>
    <mergeCell ref="L1558:P1558"/>
    <mergeCell ref="R1558:S1558"/>
    <mergeCell ref="D1559:D1598"/>
    <mergeCell ref="E1559:E1582"/>
    <mergeCell ref="E1583:J1583"/>
    <mergeCell ref="L1583:P1583"/>
    <mergeCell ref="R1583:S1583"/>
    <mergeCell ref="E1591:J1591"/>
    <mergeCell ref="E1584:E1590"/>
    <mergeCell ref="D1615:J1615"/>
    <mergeCell ref="L1615:P1615"/>
    <mergeCell ref="R1615:S1615"/>
    <mergeCell ref="E1598:J1598"/>
    <mergeCell ref="L1598:P1598"/>
    <mergeCell ref="R1598:S1598"/>
    <mergeCell ref="D1599:J1599"/>
    <mergeCell ref="L1599:P1599"/>
    <mergeCell ref="R1599:S1599"/>
    <mergeCell ref="E1600:E1614"/>
    <mergeCell ref="L1397:P1397"/>
    <mergeCell ref="R1397:S1397"/>
    <mergeCell ref="D1398:D1504"/>
    <mergeCell ref="E1398:E1409"/>
    <mergeCell ref="E1457:J1457"/>
    <mergeCell ref="L1457:P1457"/>
    <mergeCell ref="R1457:S1457"/>
    <mergeCell ref="E1494:J1494"/>
    <mergeCell ref="L1494:P1494"/>
    <mergeCell ref="R1494:S1494"/>
    <mergeCell ref="E1495:E1500"/>
    <mergeCell ref="E1504:J1504"/>
    <mergeCell ref="L1504:P1504"/>
    <mergeCell ref="R1504:S1504"/>
    <mergeCell ref="L1345:P1345"/>
    <mergeCell ref="R1345:S1345"/>
    <mergeCell ref="E1354:E1360"/>
    <mergeCell ref="E1361:E1395"/>
    <mergeCell ref="E1396:J1396"/>
    <mergeCell ref="L1396:P1396"/>
    <mergeCell ref="R1396:S1396"/>
    <mergeCell ref="E1352:J1352"/>
    <mergeCell ref="L1352:P1352"/>
    <mergeCell ref="R1352:S1352"/>
    <mergeCell ref="L1206:P1206"/>
    <mergeCell ref="R1206:S1206"/>
    <mergeCell ref="D1207:D1217"/>
    <mergeCell ref="E1217:J1217"/>
    <mergeCell ref="L1217:P1217"/>
    <mergeCell ref="R1217:S1217"/>
    <mergeCell ref="D1218:D1331"/>
    <mergeCell ref="E1331:J1331"/>
    <mergeCell ref="L1331:P1331"/>
    <mergeCell ref="R1331:S1331"/>
    <mergeCell ref="L1126:P1126"/>
    <mergeCell ref="R1126:S1126"/>
    <mergeCell ref="E1021:J1021"/>
    <mergeCell ref="L1021:P1021"/>
    <mergeCell ref="R1021:S1021"/>
    <mergeCell ref="E1082:J1082"/>
    <mergeCell ref="L1082:P1082"/>
    <mergeCell ref="R1082:S1082"/>
    <mergeCell ref="D1127:D1195"/>
    <mergeCell ref="E1195:J1195"/>
    <mergeCell ref="L1195:P1195"/>
    <mergeCell ref="R1195:S1195"/>
    <mergeCell ref="L981:P981"/>
    <mergeCell ref="R981:S981"/>
    <mergeCell ref="E982:E1002"/>
    <mergeCell ref="D926:D1125"/>
    <mergeCell ref="E926:E940"/>
    <mergeCell ref="L941:P941"/>
    <mergeCell ref="R941:S941"/>
    <mergeCell ref="E971:J971"/>
    <mergeCell ref="R878:S878"/>
    <mergeCell ref="L971:P971"/>
    <mergeCell ref="R971:S971"/>
    <mergeCell ref="E972:E980"/>
    <mergeCell ref="E1125:J1125"/>
    <mergeCell ref="L1125:P1125"/>
    <mergeCell ref="R1125:S1125"/>
    <mergeCell ref="E942:E970"/>
    <mergeCell ref="E1013:E1020"/>
    <mergeCell ref="R925:S925"/>
    <mergeCell ref="L925:P925"/>
    <mergeCell ref="D925:J925"/>
    <mergeCell ref="E879:E922"/>
    <mergeCell ref="E1003:E1012"/>
    <mergeCell ref="D835:D924"/>
    <mergeCell ref="E876:J876"/>
    <mergeCell ref="L876:P876"/>
    <mergeCell ref="R876:S876"/>
    <mergeCell ref="E878:J878"/>
    <mergeCell ref="L878:P878"/>
    <mergeCell ref="E835:E875"/>
    <mergeCell ref="L924:P924"/>
    <mergeCell ref="R924:S924"/>
    <mergeCell ref="R776:S776"/>
    <mergeCell ref="D13:T13"/>
    <mergeCell ref="L219:P219"/>
    <mergeCell ref="R219:S219"/>
    <mergeCell ref="L409:P409"/>
    <mergeCell ref="R409:S409"/>
    <mergeCell ref="D177:D775"/>
    <mergeCell ref="E177:E218"/>
    <mergeCell ref="E409:J409"/>
    <mergeCell ref="L775:P775"/>
    <mergeCell ref="R775:S775"/>
    <mergeCell ref="E410:E589"/>
    <mergeCell ref="E87:E166"/>
    <mergeCell ref="E15:E81"/>
    <mergeCell ref="E220:E408"/>
    <mergeCell ref="E175:J175"/>
    <mergeCell ref="E775:J775"/>
    <mergeCell ref="B14:C14"/>
    <mergeCell ref="B15:C1616"/>
    <mergeCell ref="D15:D175"/>
    <mergeCell ref="E85:J85"/>
    <mergeCell ref="L85:P85"/>
    <mergeCell ref="R85:S85"/>
    <mergeCell ref="E1208:E1216"/>
    <mergeCell ref="D777:D833"/>
    <mergeCell ref="E778:J778"/>
    <mergeCell ref="E807:J807"/>
    <mergeCell ref="L807:P807"/>
    <mergeCell ref="R807:S807"/>
    <mergeCell ref="E833:J833"/>
    <mergeCell ref="L833:P833"/>
    <mergeCell ref="R833:S833"/>
    <mergeCell ref="L175:P175"/>
    <mergeCell ref="L776:P776"/>
    <mergeCell ref="R175:S175"/>
    <mergeCell ref="D176:J176"/>
    <mergeCell ref="L176:P176"/>
    <mergeCell ref="L834:P834"/>
    <mergeCell ref="R834:S834"/>
    <mergeCell ref="R176:S176"/>
    <mergeCell ref="E219:J219"/>
    <mergeCell ref="D776:J776"/>
    <mergeCell ref="E924:J924"/>
    <mergeCell ref="D1600:D1614"/>
    <mergeCell ref="E981:J981"/>
    <mergeCell ref="D834:J834"/>
    <mergeCell ref="E1083:E1124"/>
    <mergeCell ref="E1346:E1351"/>
    <mergeCell ref="D1505:D1557"/>
    <mergeCell ref="E941:J941"/>
    <mergeCell ref="D1126:J1126"/>
    <mergeCell ref="D1196:D1201"/>
    <mergeCell ref="D1202:D1206"/>
    <mergeCell ref="E1206:J1206"/>
    <mergeCell ref="D1332:D1396"/>
    <mergeCell ref="E1332:E1343"/>
    <mergeCell ref="E1345:J1345"/>
    <mergeCell ref="D1397:J1397"/>
    <mergeCell ref="E1557:J1557"/>
  </mergeCells>
  <pageMargins left="0" right="0" top="0" bottom="0" header="0.15748031496062992" footer="0.15748031496062992"/>
  <pageSetup paperSize="9" scale="58"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5"/>
  <sheetViews>
    <sheetView workbookViewId="0">
      <selection activeCell="C8" sqref="C8"/>
    </sheetView>
  </sheetViews>
  <sheetFormatPr defaultRowHeight="12.75" x14ac:dyDescent="0.2"/>
  <cols>
    <col min="1" max="1" width="14.5703125" customWidth="1"/>
    <col min="2" max="2" width="21.42578125" customWidth="1"/>
    <col min="3" max="3" width="118.7109375" customWidth="1"/>
  </cols>
  <sheetData>
    <row r="4" spans="2:3" ht="32.25" thickBot="1" x14ac:dyDescent="0.25">
      <c r="B4" s="15" t="s">
        <v>399</v>
      </c>
      <c r="C4" s="15" t="s">
        <v>423</v>
      </c>
    </row>
    <row r="5" spans="2:3" ht="42.95" customHeight="1" thickBot="1" x14ac:dyDescent="0.35">
      <c r="B5" s="12" t="s">
        <v>403</v>
      </c>
      <c r="C5" s="12" t="s">
        <v>402</v>
      </c>
    </row>
    <row r="6" spans="2:3" ht="42.95" customHeight="1" thickBot="1" x14ac:dyDescent="0.35">
      <c r="B6" s="13" t="s">
        <v>404</v>
      </c>
      <c r="C6" s="12" t="s">
        <v>405</v>
      </c>
    </row>
    <row r="7" spans="2:3" ht="42.95" customHeight="1" thickBot="1" x14ac:dyDescent="0.35">
      <c r="B7" s="13" t="s">
        <v>406</v>
      </c>
      <c r="C7" s="12" t="s">
        <v>407</v>
      </c>
    </row>
    <row r="8" spans="2:3" ht="42.95" customHeight="1" thickBot="1" x14ac:dyDescent="0.35">
      <c r="B8" s="13" t="s">
        <v>408</v>
      </c>
      <c r="C8" s="12" t="s">
        <v>409</v>
      </c>
    </row>
    <row r="9" spans="2:3" ht="42.95" customHeight="1" thickBot="1" x14ac:dyDescent="0.35">
      <c r="B9" s="13" t="s">
        <v>410</v>
      </c>
      <c r="C9" s="12" t="s">
        <v>411</v>
      </c>
    </row>
    <row r="10" spans="2:3" ht="42.95" customHeight="1" thickBot="1" x14ac:dyDescent="0.35">
      <c r="B10" s="13" t="s">
        <v>412</v>
      </c>
      <c r="C10" s="12" t="s">
        <v>413</v>
      </c>
    </row>
    <row r="11" spans="2:3" ht="42.95" customHeight="1" thickBot="1" x14ac:dyDescent="0.35">
      <c r="B11" s="13" t="s">
        <v>414</v>
      </c>
      <c r="C11" s="12" t="s">
        <v>415</v>
      </c>
    </row>
    <row r="12" spans="2:3" ht="42.95" customHeight="1" thickBot="1" x14ac:dyDescent="0.35">
      <c r="B12" s="13" t="s">
        <v>416</v>
      </c>
      <c r="C12" s="12" t="s">
        <v>417</v>
      </c>
    </row>
    <row r="13" spans="2:3" ht="42.95" customHeight="1" thickBot="1" x14ac:dyDescent="0.35">
      <c r="B13" s="13" t="s">
        <v>393</v>
      </c>
      <c r="C13" s="12" t="s">
        <v>418</v>
      </c>
    </row>
    <row r="14" spans="2:3" ht="42.95" customHeight="1" thickBot="1" x14ac:dyDescent="0.35">
      <c r="B14" s="13" t="s">
        <v>419</v>
      </c>
      <c r="C14" s="12" t="s">
        <v>420</v>
      </c>
    </row>
    <row r="15" spans="2:3" ht="42.95" customHeight="1" thickBot="1" x14ac:dyDescent="0.35">
      <c r="B15" s="14" t="s">
        <v>421</v>
      </c>
      <c r="C15" s="12" t="s">
        <v>422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6"/>
  <sheetViews>
    <sheetView workbookViewId="0">
      <selection activeCell="G7" sqref="G7"/>
    </sheetView>
  </sheetViews>
  <sheetFormatPr defaultRowHeight="12.75" x14ac:dyDescent="0.2"/>
  <cols>
    <col min="2" max="2" width="38" customWidth="1"/>
    <col min="3" max="3" width="84.5703125" customWidth="1"/>
  </cols>
  <sheetData>
    <row r="1" spans="1:3" x14ac:dyDescent="0.2">
      <c r="A1" s="11" t="s">
        <v>401</v>
      </c>
    </row>
    <row r="5" spans="1:3" ht="62.25" customHeight="1" thickBot="1" x14ac:dyDescent="0.25">
      <c r="B5" s="9" t="s">
        <v>400</v>
      </c>
      <c r="C5" s="9" t="s">
        <v>423</v>
      </c>
    </row>
    <row r="6" spans="1:3" ht="94.5" customHeight="1" thickBot="1" x14ac:dyDescent="0.35">
      <c r="B6" s="16" t="s">
        <v>425</v>
      </c>
      <c r="C6" s="12" t="s">
        <v>424</v>
      </c>
    </row>
    <row r="7" spans="1:3" ht="231.75" customHeight="1" thickBot="1" x14ac:dyDescent="0.35">
      <c r="B7" s="17" t="s">
        <v>426</v>
      </c>
      <c r="C7" s="12" t="s">
        <v>427</v>
      </c>
    </row>
    <row r="8" spans="1:3" ht="75" customHeight="1" thickBot="1" x14ac:dyDescent="0.35">
      <c r="B8" s="17" t="s">
        <v>476</v>
      </c>
      <c r="C8" s="12" t="s">
        <v>475</v>
      </c>
    </row>
    <row r="9" spans="1:3" ht="90.75" customHeight="1" thickBot="1" x14ac:dyDescent="0.35">
      <c r="B9" s="17" t="s">
        <v>428</v>
      </c>
      <c r="C9" s="12" t="s">
        <v>429</v>
      </c>
    </row>
    <row r="10" spans="1:3" ht="63" customHeight="1" thickBot="1" x14ac:dyDescent="0.35">
      <c r="B10" s="17" t="s">
        <v>430</v>
      </c>
      <c r="C10" s="12" t="s">
        <v>434</v>
      </c>
    </row>
    <row r="11" spans="1:3" ht="66.75" customHeight="1" thickBot="1" x14ac:dyDescent="0.35">
      <c r="B11" s="16" t="s">
        <v>431</v>
      </c>
      <c r="C11" s="12" t="s">
        <v>435</v>
      </c>
    </row>
    <row r="12" spans="1:3" ht="69.75" customHeight="1" thickBot="1" x14ac:dyDescent="0.35">
      <c r="B12" s="17" t="s">
        <v>432</v>
      </c>
      <c r="C12" s="12" t="s">
        <v>436</v>
      </c>
    </row>
    <row r="13" spans="1:3" ht="123" customHeight="1" thickBot="1" x14ac:dyDescent="0.35">
      <c r="B13" s="17" t="s">
        <v>433</v>
      </c>
      <c r="C13" s="12" t="s">
        <v>437</v>
      </c>
    </row>
    <row r="14" spans="1:3" ht="88.5" customHeight="1" thickBot="1" x14ac:dyDescent="0.35">
      <c r="B14" s="17" t="s">
        <v>438</v>
      </c>
      <c r="C14" s="12" t="s">
        <v>439</v>
      </c>
    </row>
    <row r="15" spans="1:3" ht="93" customHeight="1" thickBot="1" x14ac:dyDescent="0.35">
      <c r="B15" s="17" t="s">
        <v>441</v>
      </c>
      <c r="C15" s="12" t="s">
        <v>440</v>
      </c>
    </row>
    <row r="16" spans="1:3" ht="88.5" customHeight="1" thickBot="1" x14ac:dyDescent="0.35">
      <c r="B16" s="17" t="s">
        <v>442</v>
      </c>
      <c r="C16" s="12" t="s">
        <v>443</v>
      </c>
    </row>
    <row r="17" spans="2:3" ht="98.25" customHeight="1" thickBot="1" x14ac:dyDescent="0.35">
      <c r="B17" s="17" t="s">
        <v>445</v>
      </c>
      <c r="C17" s="12" t="s">
        <v>444</v>
      </c>
    </row>
    <row r="18" spans="2:3" ht="87.75" customHeight="1" thickBot="1" x14ac:dyDescent="0.35">
      <c r="B18" s="17" t="s">
        <v>446</v>
      </c>
      <c r="C18" s="12" t="s">
        <v>447</v>
      </c>
    </row>
    <row r="19" spans="2:3" ht="81.75" customHeight="1" thickBot="1" x14ac:dyDescent="0.35">
      <c r="B19" s="17" t="s">
        <v>448</v>
      </c>
      <c r="C19" s="12" t="s">
        <v>449</v>
      </c>
    </row>
    <row r="20" spans="2:3" ht="91.5" customHeight="1" thickBot="1" x14ac:dyDescent="0.35">
      <c r="B20" s="17" t="s">
        <v>451</v>
      </c>
      <c r="C20" s="12" t="s">
        <v>450</v>
      </c>
    </row>
    <row r="21" spans="2:3" ht="69.75" customHeight="1" thickBot="1" x14ac:dyDescent="0.35">
      <c r="B21" s="17" t="s">
        <v>453</v>
      </c>
      <c r="C21" s="12" t="s">
        <v>452</v>
      </c>
    </row>
    <row r="22" spans="2:3" ht="123.75" customHeight="1" thickBot="1" x14ac:dyDescent="0.35">
      <c r="B22" s="17" t="s">
        <v>455</v>
      </c>
      <c r="C22" s="12" t="s">
        <v>454</v>
      </c>
    </row>
    <row r="23" spans="2:3" ht="82.5" customHeight="1" thickBot="1" x14ac:dyDescent="0.35">
      <c r="B23" s="17" t="s">
        <v>457</v>
      </c>
      <c r="C23" s="12" t="s">
        <v>456</v>
      </c>
    </row>
    <row r="24" spans="2:3" ht="64.5" customHeight="1" thickBot="1" x14ac:dyDescent="0.35">
      <c r="B24" s="17" t="s">
        <v>459</v>
      </c>
      <c r="C24" s="12" t="s">
        <v>458</v>
      </c>
    </row>
    <row r="25" spans="2:3" ht="80.25" customHeight="1" thickBot="1" x14ac:dyDescent="0.35">
      <c r="B25" s="17" t="s">
        <v>460</v>
      </c>
      <c r="C25" s="12" t="s">
        <v>482</v>
      </c>
    </row>
    <row r="26" spans="2:3" ht="138" customHeight="1" thickBot="1" x14ac:dyDescent="0.35">
      <c r="B26" s="17" t="s">
        <v>461</v>
      </c>
      <c r="C26" s="12" t="s">
        <v>481</v>
      </c>
    </row>
    <row r="27" spans="2:3" ht="75" customHeight="1" thickBot="1" x14ac:dyDescent="0.35">
      <c r="B27" s="17" t="s">
        <v>463</v>
      </c>
      <c r="C27" s="12" t="s">
        <v>483</v>
      </c>
    </row>
    <row r="28" spans="2:3" ht="63.75" customHeight="1" thickBot="1" x14ac:dyDescent="0.35">
      <c r="B28" s="17" t="s">
        <v>464</v>
      </c>
      <c r="C28" s="12" t="s">
        <v>462</v>
      </c>
    </row>
    <row r="29" spans="2:3" ht="73.5" customHeight="1" thickBot="1" x14ac:dyDescent="0.35">
      <c r="B29" s="17" t="s">
        <v>468</v>
      </c>
      <c r="C29" s="12" t="s">
        <v>465</v>
      </c>
    </row>
    <row r="30" spans="2:3" ht="93" customHeight="1" thickBot="1" x14ac:dyDescent="0.35">
      <c r="B30" s="17" t="s">
        <v>467</v>
      </c>
      <c r="C30" s="12" t="s">
        <v>466</v>
      </c>
    </row>
    <row r="31" spans="2:3" ht="147" customHeight="1" thickBot="1" x14ac:dyDescent="0.35">
      <c r="B31" s="17" t="s">
        <v>470</v>
      </c>
      <c r="C31" s="12" t="s">
        <v>469</v>
      </c>
    </row>
    <row r="32" spans="2:3" ht="154.5" customHeight="1" thickBot="1" x14ac:dyDescent="0.35">
      <c r="B32" s="17" t="s">
        <v>474</v>
      </c>
      <c r="C32" s="12" t="s">
        <v>471</v>
      </c>
    </row>
    <row r="33" spans="2:3" ht="97.5" customHeight="1" thickBot="1" x14ac:dyDescent="0.35">
      <c r="B33" s="17" t="s">
        <v>473</v>
      </c>
      <c r="C33" s="12" t="s">
        <v>472</v>
      </c>
    </row>
    <row r="34" spans="2:3" ht="93" customHeight="1" thickBot="1" x14ac:dyDescent="0.35">
      <c r="B34" s="17" t="s">
        <v>479</v>
      </c>
      <c r="C34" s="12" t="s">
        <v>477</v>
      </c>
    </row>
    <row r="35" spans="2:3" ht="96" customHeight="1" thickBot="1" x14ac:dyDescent="0.35">
      <c r="B35" s="17" t="s">
        <v>480</v>
      </c>
      <c r="C35" s="12" t="s">
        <v>478</v>
      </c>
    </row>
    <row r="36" spans="2:3" x14ac:dyDescent="0.2">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Aprovados-BI-ADC</vt:lpstr>
      <vt:lpstr>OT </vt:lpstr>
      <vt:lpstr>PI</vt:lpstr>
      <vt:lpstr>'Projetos Aprovados-BI-ADC'!Área_de_Impressão</vt:lpstr>
      <vt:lpstr>'Projetos Aprovados-BI-ADC'!Títulos_de_Impressão</vt:lpstr>
    </vt:vector>
  </TitlesOfParts>
  <Company>CCDR Algarve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2021-07-05T15:57:21Z</cp:lastPrinted>
  <dcterms:created xsi:type="dcterms:W3CDTF">2015-11-02T17:19:23Z</dcterms:created>
  <dcterms:modified xsi:type="dcterms:W3CDTF">2021-11-05T17:08:51Z</dcterms:modified>
</cp:coreProperties>
</file>