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 yWindow="480" windowWidth="13020" windowHeight="8220"/>
  </bookViews>
  <sheets>
    <sheet name="Projetos Aprovados-BI-ADC" sheetId="5" r:id="rId1"/>
    <sheet name="OT " sheetId="2" r:id="rId2"/>
    <sheet name="PI" sheetId="3" r:id="rId3"/>
  </sheets>
  <definedNames>
    <definedName name="_xlnm._FilterDatabase" localSheetId="0" hidden="1">'Projetos Aprovados-BI-ADC'!$B$14:$T$1312</definedName>
    <definedName name="_xlnm.Print_Area" localSheetId="0">'Projetos Aprovados-BI-ADC'!$B$1:$T$1327</definedName>
    <definedName name="_xlnm.Print_Titles" localSheetId="0">'Projetos Aprovados-BI-ADC'!$1:$12</definedName>
  </definedNames>
  <calcPr calcId="162913"/>
</workbook>
</file>

<file path=xl/calcChain.xml><?xml version="1.0" encoding="utf-8"?>
<calcChain xmlns="http://schemas.openxmlformats.org/spreadsheetml/2006/main">
  <c r="K1083" i="5" l="1"/>
  <c r="Q1083" i="5"/>
  <c r="T1083" i="5"/>
  <c r="K366" i="5" l="1"/>
  <c r="T1311" i="5"/>
  <c r="Q1311" i="5"/>
  <c r="T1296" i="5"/>
  <c r="Q1296" i="5"/>
  <c r="K1296" i="5"/>
  <c r="T1289" i="5"/>
  <c r="Q1289" i="5"/>
  <c r="K1289" i="5"/>
  <c r="T1285" i="5"/>
  <c r="Q1285" i="5"/>
  <c r="K1285" i="5"/>
  <c r="T1258" i="5"/>
  <c r="Q1258" i="5"/>
  <c r="K1258" i="5"/>
  <c r="T1235" i="5"/>
  <c r="Q1235" i="5"/>
  <c r="K1235" i="5"/>
  <c r="T1228" i="5"/>
  <c r="Q1228" i="5"/>
  <c r="K1228" i="5"/>
  <c r="T1201" i="5"/>
  <c r="Q1201" i="5"/>
  <c r="K1201" i="5"/>
  <c r="T1172" i="5"/>
  <c r="Q1172" i="5"/>
  <c r="K1172" i="5"/>
  <c r="T1125" i="5"/>
  <c r="Q1125" i="5"/>
  <c r="K1125" i="5"/>
  <c r="T1112" i="5"/>
  <c r="Q1112" i="5"/>
  <c r="K1112" i="5"/>
  <c r="T1072" i="5"/>
  <c r="Q1072" i="5"/>
  <c r="K1072" i="5"/>
  <c r="T1060" i="5"/>
  <c r="Q1060" i="5"/>
  <c r="K1060" i="5"/>
  <c r="T994" i="5"/>
  <c r="Q994" i="5"/>
  <c r="K994" i="5"/>
  <c r="T958" i="5"/>
  <c r="Q958" i="5"/>
  <c r="K958" i="5"/>
  <c r="T939" i="5"/>
  <c r="Q939" i="5"/>
  <c r="K939" i="5"/>
  <c r="T901" i="5"/>
  <c r="Q901" i="5"/>
  <c r="K901" i="5"/>
  <c r="T891" i="5"/>
  <c r="Q891" i="5"/>
  <c r="K891" i="5"/>
  <c r="T874" i="5"/>
  <c r="Q874" i="5"/>
  <c r="K874" i="5"/>
  <c r="T857" i="5"/>
  <c r="Q857" i="5"/>
  <c r="K857" i="5"/>
  <c r="T815" i="5"/>
  <c r="Q815" i="5"/>
  <c r="K815" i="5"/>
  <c r="T813" i="5"/>
  <c r="Q813" i="5"/>
  <c r="K813" i="5"/>
  <c r="T772" i="5"/>
  <c r="Q772" i="5"/>
  <c r="K772" i="5"/>
  <c r="T763" i="5"/>
  <c r="Q763" i="5"/>
  <c r="K763" i="5"/>
  <c r="T747" i="5"/>
  <c r="Q747" i="5"/>
  <c r="K747" i="5"/>
  <c r="T744" i="5"/>
  <c r="Q744" i="5"/>
  <c r="K744" i="5"/>
  <c r="T268" i="5"/>
  <c r="Q268" i="5"/>
  <c r="T263" i="5"/>
  <c r="Q263" i="5"/>
  <c r="T189" i="5"/>
  <c r="Q189" i="5"/>
  <c r="K189" i="5"/>
  <c r="T141" i="5"/>
  <c r="Q141" i="5"/>
  <c r="K141" i="5"/>
  <c r="T75" i="5"/>
  <c r="Q75" i="5"/>
  <c r="K75" i="5"/>
  <c r="K745" i="5" l="1"/>
  <c r="Q366" i="5"/>
  <c r="Q745" i="5" s="1"/>
  <c r="T366" i="5"/>
  <c r="T745" i="5" s="1"/>
  <c r="T1259" i="5"/>
  <c r="K142" i="5"/>
  <c r="K773" i="5"/>
  <c r="Q858" i="5"/>
  <c r="T858" i="5"/>
  <c r="Q995" i="5"/>
  <c r="T995" i="5"/>
  <c r="Q1173" i="5"/>
  <c r="T1173" i="5"/>
  <c r="K1259" i="5"/>
  <c r="Q1259" i="5"/>
  <c r="Q773" i="5"/>
  <c r="T773" i="5"/>
  <c r="K995" i="5"/>
  <c r="K1173" i="5"/>
  <c r="K1297" i="5"/>
  <c r="Q1297" i="5"/>
  <c r="T1297" i="5"/>
  <c r="Q142" i="5"/>
  <c r="T142" i="5"/>
  <c r="K858" i="5"/>
  <c r="K1312" i="5" l="1"/>
  <c r="Q1312" i="5"/>
  <c r="T1312" i="5"/>
</calcChain>
</file>

<file path=xl/sharedStrings.xml><?xml version="1.0" encoding="utf-8"?>
<sst xmlns="http://schemas.openxmlformats.org/spreadsheetml/2006/main" count="11852" uniqueCount="4509">
  <si>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</si>
  <si>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</si>
  <si>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</si>
  <si>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</si>
  <si>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</si>
  <si>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</si>
  <si>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</si>
  <si>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</si>
  <si>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</si>
  <si>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</si>
  <si>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</si>
  <si>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</si>
  <si>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</si>
  <si>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</si>
  <si>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</si>
  <si>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</si>
  <si>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São Brás de Alportel</t>
  </si>
  <si>
    <t>ALG-02-0752-FEDER-007437</t>
  </si>
  <si>
    <t>ALG-02-0752-FEDER-003938</t>
  </si>
  <si>
    <t>Lagos</t>
  </si>
  <si>
    <t>ALG-02-0752-FEDER-002601</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</si>
  <si>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</si>
  <si>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</si>
  <si>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</si>
  <si>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</si>
  <si>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</si>
  <si>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</si>
  <si>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</si>
  <si>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</si>
  <si>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Portimão</t>
  </si>
  <si>
    <t>Castro Marim</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</si>
  <si>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</si>
  <si>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</si>
  <si>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</si>
  <si>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</si>
  <si>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</si>
  <si>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</si>
  <si>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</si>
  <si>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</si>
  <si>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</si>
  <si>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</si>
  <si>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</si>
  <si>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</si>
  <si>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</si>
  <si>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ALG-02-0651-FEDER-005254</t>
  </si>
  <si>
    <t>ALG-02-0651-FEDER-003975</t>
  </si>
  <si>
    <t>Plano de Negócios da Empresa</t>
  </si>
  <si>
    <t>ALG-02-0651-FEDER-003698</t>
  </si>
  <si>
    <t>ALG-02-0651-FEDER-003696</t>
  </si>
  <si>
    <t>ALG-02-0651-FEDER-004744</t>
  </si>
  <si>
    <t>Contratação de serviços de consultoria para elaboração do plano de negócios da empresa</t>
  </si>
  <si>
    <t>ALG-02-0651-FEDER-007016</t>
  </si>
  <si>
    <t>ALG-02-0651-FEDER-004339</t>
  </si>
  <si>
    <t>Consultoria para o arranque sustentado e desenvolvimento do negócio</t>
  </si>
  <si>
    <t>ALG-02-0651-FEDER-005491</t>
  </si>
  <si>
    <t>Vila Real de Santo António</t>
  </si>
  <si>
    <t>ALG-02-0651-FEDER-005931</t>
  </si>
  <si>
    <t>Consultoria para o desenvolvimento de um plano de negócios</t>
  </si>
  <si>
    <t>ALG-02-0651-FEDER-005694</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</si>
  <si>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</si>
  <si>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</si>
  <si>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</si>
  <si>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</si>
  <si>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</si>
  <si>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</si>
  <si>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</si>
  <si>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</si>
  <si>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</si>
  <si>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</si>
  <si>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</si>
  <si>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</si>
  <si>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</si>
  <si>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</si>
  <si>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ALG-02-0651-FEDER-005653</t>
  </si>
  <si>
    <t>ALG-02-0651-FEDER-004936</t>
  </si>
  <si>
    <t>Consultoria para elaboração de plano de negócios</t>
  </si>
  <si>
    <t>ALG-02-0651-FEDER-005772</t>
  </si>
  <si>
    <t>ALG-02-0651-FEDER-004258</t>
  </si>
  <si>
    <t>ALG-02-0651-FEDER-003039</t>
  </si>
  <si>
    <t>ALG-02-0651-FEDER-004266</t>
  </si>
  <si>
    <t>Ana Campos Business Plan</t>
  </si>
  <si>
    <t>ALG-02-0651-FEDER-003034</t>
  </si>
  <si>
    <t>ALG-02-0651-FEDER-003011</t>
  </si>
  <si>
    <t>ALG-02-0651-FEDER-005827</t>
  </si>
  <si>
    <t>ALG-02-0651-FEDER-003378</t>
  </si>
  <si>
    <t>ALG-02-0651-FEDER-005349</t>
  </si>
  <si>
    <t>Empreendedorismo qualificado e criativo</t>
  </si>
  <si>
    <t>ALG-02-0853-FEDER-012091</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</si>
  <si>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</si>
  <si>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</si>
  <si>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</si>
  <si>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</si>
  <si>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</si>
  <si>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</si>
  <si>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</si>
  <si>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</si>
  <si>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</si>
  <si>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</si>
  <si>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</si>
  <si>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</si>
  <si>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</si>
  <si>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</si>
  <si>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</si>
  <si>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</si>
  <si>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</si>
  <si>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</si>
  <si>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</si>
  <si>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</si>
  <si>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</si>
  <si>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</si>
  <si>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</si>
  <si>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ALG-02-0853-FEDER-010520</t>
  </si>
  <si>
    <t>ALG-02-0853-FEDER-010220</t>
  </si>
  <si>
    <t>Consultoria para implementação do sistema de gestão ambiental</t>
  </si>
  <si>
    <t>ALG-02-0853-FEDER-010124</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</si>
  <si>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</si>
  <si>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</si>
  <si>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</si>
  <si>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</si>
  <si>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</si>
  <si>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</si>
  <si>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</si>
  <si>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</si>
  <si>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</si>
  <si>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</si>
  <si>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</si>
  <si>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</si>
  <si>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</si>
  <si>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</si>
  <si>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</si>
  <si>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</si>
  <si>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</si>
  <si>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</si>
  <si>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ALG-02-0853-FEDER-003075</t>
  </si>
  <si>
    <t>ALG-02-0853-FEDER-003143</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</si>
  <si>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</si>
  <si>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</si>
  <si>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</si>
  <si>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</si>
  <si>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</si>
  <si>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</si>
  <si>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</si>
  <si>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</si>
  <si>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</si>
  <si>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</si>
  <si>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ALG-02-0853-FEDER-004540</t>
  </si>
  <si>
    <t>ALG-02-0853-FEDER-004360</t>
  </si>
  <si>
    <t>ALG-02-0853-FEDER-007359</t>
  </si>
  <si>
    <t>ALG-02-0853-FEDER-004358</t>
  </si>
  <si>
    <t>ALG-02-0853-FEDER-004281</t>
  </si>
  <si>
    <t>ALG-02-0853-FEDER-001645</t>
  </si>
  <si>
    <t>Qualificação ItBase</t>
  </si>
  <si>
    <t>ALG-02-0853-FEDER-004521</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</si>
  <si>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</si>
  <si>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</si>
  <si>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</si>
  <si>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</si>
  <si>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</si>
  <si>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</si>
  <si>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</si>
  <si>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</si>
  <si>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</si>
  <si>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</si>
  <si>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</si>
  <si>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</si>
  <si>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ALG-02-0853-FEDER-002873</t>
  </si>
  <si>
    <t>ALG-02-0853-FEDER-004350</t>
  </si>
  <si>
    <t>ALG-02-0853-FEDER-003888</t>
  </si>
  <si>
    <t>Qualidade para a Competitividade</t>
  </si>
  <si>
    <t>ALG-02-0853-FEDER-002947</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</si>
  <si>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</si>
  <si>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</si>
  <si>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</si>
  <si>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</si>
  <si>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</si>
  <si>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</si>
  <si>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</si>
  <si>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</si>
  <si>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</si>
  <si>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</si>
  <si>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</si>
  <si>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</si>
  <si>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</si>
  <si>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</si>
  <si>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</si>
  <si>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</si>
  <si>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</si>
  <si>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</si>
  <si>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</si>
  <si>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</si>
  <si>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ALG-01-0247-FEDER-009818</t>
  </si>
  <si>
    <t>I&amp;D para otimização de sistemas energéticos para a reabilitação e ampliação de moradias unifamiliares isoladas (para turismo) com base nos critérios da norma Passive House</t>
  </si>
  <si>
    <t>ALG-01-0247-FEDER-003520</t>
  </si>
  <si>
    <t>ALG-01-0247-FEDER-006293</t>
  </si>
  <si>
    <t>Investigação e Desenvolvimento para o uso de medidas preventivas que reduzam o risco de contaminação da fruta</t>
  </si>
  <si>
    <t>INVESTIMENTO ELEGÍVEL</t>
  </si>
  <si>
    <t>DESIGNAÇÃO DA OPERAÇÃO</t>
  </si>
  <si>
    <t>PROMOTOR</t>
  </si>
  <si>
    <t>TIPOLOGIA DE INTERVENÇÃO</t>
  </si>
  <si>
    <t>EIXO</t>
  </si>
  <si>
    <t>LISTA DE OPERAÇÕES APROVADAS</t>
  </si>
  <si>
    <t>UNIDADE: EUROS</t>
  </si>
  <si>
    <t>CÓDIGO DA OPERAÇÃO</t>
  </si>
  <si>
    <t>Chocorroba do Algarve</t>
  </si>
  <si>
    <t>ALG-01-0247-FEDER-004989</t>
  </si>
  <si>
    <t>Diversificação de clientes e mercados da empresa Britefil</t>
  </si>
  <si>
    <t>ALG-02-0752-FEDER-002072</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</si>
  <si>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</si>
  <si>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</si>
  <si>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</si>
  <si>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</si>
  <si>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</si>
  <si>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</si>
  <si>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</si>
  <si>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</si>
  <si>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</si>
  <si>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</si>
  <si>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</si>
  <si>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ALG-02-0853-FEDER-012471</t>
  </si>
  <si>
    <t>Desenvolvimento de Plataforma digital e sistema de Gestão da Qualidade</t>
  </si>
  <si>
    <t>ALG-02-0853-FEDER-006209</t>
  </si>
  <si>
    <t>Vantagem competitiva para o mercado internacional: Certificação IFS FOOD</t>
  </si>
  <si>
    <t>ALG-02-0853-FEDER-012364</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</si>
  <si>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</si>
  <si>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</si>
  <si>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</si>
  <si>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</si>
  <si>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</si>
  <si>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</si>
  <si>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</si>
  <si>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</si>
  <si>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</si>
  <si>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ALG-01-0247-FEDER-003322</t>
  </si>
  <si>
    <t>QB-Embalagem Inteligente</t>
  </si>
  <si>
    <t>ALG-01-0247-FEDER-017047</t>
  </si>
  <si>
    <t>Investigação aplicada à produção de cerveja com base em produtos tradiocionais</t>
  </si>
  <si>
    <t>ALG-01-0247-FEDER-017012</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</si>
  <si>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</si>
  <si>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</si>
  <si>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</si>
  <si>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</si>
  <si>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</si>
  <si>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</si>
  <si>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</si>
  <si>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</si>
  <si>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</si>
  <si>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</si>
  <si>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</si>
  <si>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</si>
  <si>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</si>
  <si>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ALG-02-0752-FEDER-011563</t>
  </si>
  <si>
    <t>Turismo em Zonas de Baixa Densidade [Baixo Guadiana]</t>
  </si>
  <si>
    <t>ALG-02-0752-FEDER-014937</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</si>
  <si>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</si>
  <si>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</si>
  <si>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</si>
  <si>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</si>
  <si>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</si>
  <si>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</si>
  <si>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</si>
  <si>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</si>
  <si>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</si>
  <si>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</si>
  <si>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</si>
  <si>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</si>
  <si>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</si>
  <si>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</si>
  <si>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</si>
  <si>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</si>
  <si>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</si>
  <si>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</si>
  <si>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</si>
  <si>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</si>
  <si>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</si>
  <si>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ALG-02-0752-FEDER-013486</t>
  </si>
  <si>
    <t>ALG-02-0752-FEDER-013633</t>
  </si>
  <si>
    <t>ALG-02-0752-FEDER-013794</t>
  </si>
  <si>
    <t>Passeios de longa duração em catamarã no Algarve</t>
  </si>
  <si>
    <t>ALG-02-0853-FEDER-014751</t>
  </si>
  <si>
    <t>UTR Quinta do Marco</t>
  </si>
  <si>
    <t>ALG-02-0853-FEDER-014646</t>
  </si>
  <si>
    <t>Criação do Suítes Hotel Monte Gordo 4 estrelas</t>
  </si>
  <si>
    <t>ALG-02-0853-FEDER-014822</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</si>
  <si>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</si>
  <si>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</si>
  <si>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</si>
  <si>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</si>
  <si>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</si>
  <si>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</si>
  <si>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</si>
  <si>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</si>
  <si>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</si>
  <si>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</si>
  <si>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</si>
  <si>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</si>
  <si>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</si>
  <si>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</si>
  <si>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</si>
  <si>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</si>
  <si>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</si>
  <si>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</si>
  <si>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</si>
  <si>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</si>
  <si>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</si>
  <si>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</si>
  <si>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</si>
  <si>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</si>
  <si>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</si>
  <si>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</si>
  <si>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</si>
  <si>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ALG-05-3524-FSE-000001</t>
  </si>
  <si>
    <t>Algarve</t>
  </si>
  <si>
    <t>ALG-24-2015-05</t>
  </si>
  <si>
    <t>DATA DE    FIM</t>
  </si>
  <si>
    <t xml:space="preserve"> RESUMO DA    OPERAÇÃO</t>
  </si>
  <si>
    <t>Estudo reológico da conservação do bolo rei de batata doce</t>
  </si>
  <si>
    <t>ALG-01-0247-FEDER-017004</t>
  </si>
  <si>
    <t>ALG-01-0247-FEDER-009930</t>
  </si>
  <si>
    <t>ALG-01-0247-FEDER-010936</t>
  </si>
  <si>
    <t>TT 2.0. Projeto de Aceleração dos Processos de Transferência de Tecnologia e Conhecimento para o Mercado</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</si>
  <si>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</si>
  <si>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</si>
  <si>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</si>
  <si>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</si>
  <si>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</si>
  <si>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</si>
  <si>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</si>
  <si>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</si>
  <si>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</si>
  <si>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</si>
  <si>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</si>
  <si>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</si>
  <si>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</si>
  <si>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</si>
  <si>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</si>
  <si>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</si>
  <si>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</si>
  <si>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</si>
  <si>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</si>
  <si>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</si>
  <si>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</si>
  <si>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</si>
  <si>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</si>
  <si>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</si>
  <si>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</si>
  <si>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</si>
  <si>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</si>
  <si>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</si>
  <si>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</si>
  <si>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</si>
  <si>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</si>
  <si>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</si>
  <si>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ALG-01-0247-FEDER-011079</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</si>
  <si>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</si>
  <si>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</si>
  <si>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</si>
  <si>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</si>
  <si>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</si>
  <si>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</si>
  <si>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</si>
  <si>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</si>
  <si>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</si>
  <si>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</si>
  <si>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</si>
  <si>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</si>
  <si>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</si>
  <si>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</si>
  <si>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</si>
  <si>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</si>
  <si>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</si>
  <si>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</si>
  <si>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</si>
  <si>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</si>
  <si>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</si>
  <si>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</si>
  <si>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</si>
  <si>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</si>
  <si>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</si>
  <si>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</si>
  <si>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ALG-02-0752-FEDER-018237</t>
  </si>
  <si>
    <t>ALG-02-0752-FEDER-018335</t>
  </si>
  <si>
    <t>Consultoria para a aplicação de um novo modelo empresarial ? Desenvolvimento da estratégia de internacionalização.</t>
  </si>
  <si>
    <t>ALG-02-0752-FEDER-018491</t>
  </si>
  <si>
    <t>Consultoria para a internacionalização da Teknalize</t>
  </si>
  <si>
    <t>ALG-02-0752-FEDER-018792</t>
  </si>
  <si>
    <t>ALG-02-0752-FEDER-018809</t>
  </si>
  <si>
    <t>Consultoria para a internacionalização</t>
  </si>
  <si>
    <t>ALG-02-0752-FEDER-018955</t>
  </si>
  <si>
    <t>ALG-02-0752-FEDER-018969</t>
  </si>
  <si>
    <t>Plano Estratégico de Internacionalização ? APFSC - Associação dos Produtores Florestais da Serra do Caldeirão.</t>
  </si>
  <si>
    <t>ALG-02-0752-FEDER-019139</t>
  </si>
  <si>
    <t>ALG-02-0752-FEDER-013808</t>
  </si>
  <si>
    <t>Business Beyond Borders 2.0</t>
  </si>
  <si>
    <t>Direcção-Geral de Reinserção e Serviços Prisionais</t>
  </si>
  <si>
    <t>Instrumentos específicos de proteção das vítimas - Sistema de vigilância eletrónica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</si>
  <si>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</si>
  <si>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</si>
  <si>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</si>
  <si>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</si>
  <si>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ALG-05-3559-FSE-000002</t>
  </si>
  <si>
    <t>ALG-05-3559-FSE-000004</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</si>
  <si>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</si>
  <si>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</si>
  <si>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</si>
  <si>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</si>
  <si>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</si>
  <si>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</si>
  <si>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</si>
  <si>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</si>
  <si>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</si>
  <si>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</si>
  <si>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</si>
  <si>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</si>
  <si>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</si>
  <si>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</si>
  <si>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</si>
  <si>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</si>
  <si>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</si>
  <si>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</si>
  <si>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</si>
  <si>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</si>
  <si>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</si>
  <si>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</si>
  <si>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</si>
  <si>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</si>
  <si>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</si>
  <si>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</si>
  <si>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</si>
  <si>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</si>
  <si>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</si>
  <si>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</si>
  <si>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</si>
  <si>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</si>
  <si>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</si>
  <si>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</si>
  <si>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</si>
  <si>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</si>
  <si>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</si>
  <si>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</si>
  <si>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</si>
  <si>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</si>
  <si>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</si>
  <si>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</si>
  <si>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</si>
  <si>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</si>
  <si>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</si>
  <si>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</si>
  <si>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</si>
  <si>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</si>
  <si>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</si>
  <si>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</si>
  <si>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</si>
  <si>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</si>
  <si>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</si>
  <si>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</si>
  <si>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</si>
  <si>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</si>
  <si>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</si>
  <si>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</si>
  <si>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</si>
  <si>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</si>
  <si>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</si>
  <si>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</si>
  <si>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</si>
  <si>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</si>
  <si>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</si>
  <si>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</si>
  <si>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</si>
  <si>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</si>
  <si>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</si>
  <si>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</si>
  <si>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</si>
  <si>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</si>
  <si>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</si>
  <si>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</si>
  <si>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</si>
  <si>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</si>
  <si>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</si>
  <si>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</si>
  <si>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</si>
  <si>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</si>
  <si>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</si>
  <si>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</si>
  <si>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</si>
  <si>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</si>
  <si>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</si>
  <si>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</si>
  <si>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</si>
  <si>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ALG-02-0853-FEDER-015148</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</si>
  <si>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</si>
  <si>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</si>
  <si>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</si>
  <si>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</si>
  <si>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</si>
  <si>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</si>
  <si>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Valorização dos recursos endógenos em territórios específicos</t>
  </si>
  <si>
    <t>PI 8.9</t>
  </si>
  <si>
    <t>PI 9.3</t>
  </si>
  <si>
    <t>ALG-18-2015-06</t>
  </si>
  <si>
    <t>PT
ALGARVE 2020</t>
  </si>
  <si>
    <t>ALG-02-0651-FEDER-017321</t>
  </si>
  <si>
    <t>Instalação de microcervejaria artesanal</t>
  </si>
  <si>
    <t>ALG-02-0853-FEDER-019358</t>
  </si>
  <si>
    <t>Inovação Produtiva de Produto e Processo, com subida na cadeia de valor e intensificação das exportações da BRITEFIL</t>
  </si>
  <si>
    <t>ALG-02-0853-FEDER-018061</t>
  </si>
  <si>
    <t>ALG-02-0853-FEDER-019355</t>
  </si>
  <si>
    <t>Monchique 2020</t>
  </si>
  <si>
    <t>ALG-02-0853-FEDER-019150</t>
  </si>
  <si>
    <t>Apolónia 2018: Loja online e sistema de gestão da cadeia de abastecimento</t>
  </si>
  <si>
    <t>ALG-02-0853-FEDER-019159</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</si>
  <si>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</si>
  <si>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</si>
  <si>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</si>
  <si>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</si>
  <si>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</si>
  <si>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</si>
  <si>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</si>
  <si>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</si>
  <si>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XtremeGourmet .: XtremeGourmet - Plantas EXtremófilas na Cozinha Gourmet</t>
  </si>
  <si>
    <t>ALG-01-0247-FEDER-017676</t>
  </si>
  <si>
    <t>ALG-01-0247-FEDER-017913</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</si>
  <si>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</si>
  <si>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</si>
  <si>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</si>
  <si>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</si>
  <si>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</si>
  <si>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ALG-01-0247-FEDER-017718</t>
  </si>
  <si>
    <t>Atividades de I&amp;D Empresarial</t>
  </si>
  <si>
    <t>ALG-02-0651-FEDER-019397</t>
  </si>
  <si>
    <t>ALG-02-0651-FEDER-018153</t>
  </si>
  <si>
    <t>Oferta  de Turismo Náutco na Costa Algarvia</t>
  </si>
  <si>
    <t>ALG-02-0651-FEDER-018167</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</si>
  <si>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</si>
  <si>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</si>
  <si>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</si>
  <si>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</si>
  <si>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</si>
  <si>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</si>
  <si>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</si>
  <si>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</si>
  <si>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</si>
  <si>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ALG-02-0752-FEDER-020397</t>
  </si>
  <si>
    <t>Luxury Portugal</t>
  </si>
  <si>
    <t>ALG-02-0752-FEDER-020339</t>
  </si>
  <si>
    <t>Concept Export</t>
  </si>
  <si>
    <t>ALG-02-0752-FEDER-020607</t>
  </si>
  <si>
    <t>ALG-02-0752-FEDER-021581</t>
  </si>
  <si>
    <t>Details Hotels &amp; Resorts</t>
  </si>
  <si>
    <t>ALG-02-0752-FEDER-021662</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</si>
  <si>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</si>
  <si>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</si>
  <si>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</si>
  <si>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</si>
  <si>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</si>
  <si>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</si>
  <si>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</si>
  <si>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</si>
  <si>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</si>
  <si>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</si>
  <si>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</si>
  <si>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</si>
  <si>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</si>
  <si>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</si>
  <si>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</si>
  <si>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</si>
  <si>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</si>
  <si>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</si>
  <si>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</si>
  <si>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</si>
  <si>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</si>
  <si>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</si>
  <si>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</si>
  <si>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</si>
  <si>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</si>
  <si>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</si>
  <si>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</si>
  <si>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</si>
  <si>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OT 6</t>
  </si>
  <si>
    <t>PI 6.5</t>
  </si>
  <si>
    <t>ALG-05-3560-FSE-019150</t>
  </si>
  <si>
    <t>ALG-05-3560-FSE-019159</t>
  </si>
  <si>
    <t>ALG-05-3560-FSE-021339</t>
  </si>
  <si>
    <t>ALG-05-3560-FSE-021750</t>
  </si>
  <si>
    <t>ALG-66-2016-06</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</si>
  <si>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</si>
  <si>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</si>
  <si>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</si>
  <si>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</si>
  <si>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</si>
  <si>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</si>
  <si>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</si>
  <si>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</si>
  <si>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</si>
  <si>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</si>
  <si>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</si>
  <si>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</si>
  <si>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</si>
  <si>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</si>
  <si>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</si>
  <si>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</si>
  <si>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</si>
  <si>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</si>
  <si>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</si>
  <si>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</si>
  <si>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</si>
  <si>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</si>
  <si>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</si>
  <si>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</si>
  <si>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</si>
  <si>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</si>
  <si>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</si>
  <si>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</si>
  <si>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</si>
  <si>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</si>
  <si>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</si>
  <si>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Bikesul keep on going - bike tours</t>
  </si>
  <si>
    <t>Algarve Riders ? expansão de mercado - Portimão</t>
  </si>
  <si>
    <t>Remodelação e Reequipamento do Hotel Navegadores</t>
  </si>
  <si>
    <t>ALG-02-0853-FEDER-022689</t>
  </si>
  <si>
    <t>ALG-02-0853-FEDER-022795</t>
  </si>
  <si>
    <t>ALG-02-0853-FEDER-022710</t>
  </si>
  <si>
    <t>ALG-02-0853-FEDER-022597</t>
  </si>
  <si>
    <t>ALG-02-0853-FEDER-022826</t>
  </si>
  <si>
    <t>Staroteis 2020</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</si>
  <si>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</si>
  <si>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</si>
  <si>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</si>
  <si>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</si>
  <si>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</si>
  <si>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</si>
  <si>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</si>
  <si>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</si>
  <si>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</si>
  <si>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</si>
  <si>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</si>
  <si>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</si>
  <si>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</si>
  <si>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</si>
  <si>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</si>
  <si>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</si>
  <si>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</si>
  <si>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</si>
  <si>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</si>
  <si>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</si>
  <si>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</si>
  <si>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</si>
  <si>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</si>
  <si>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</si>
  <si>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</si>
  <si>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</si>
  <si>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</si>
  <si>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</si>
  <si>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</si>
  <si>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</si>
  <si>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</si>
  <si>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</si>
  <si>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</si>
  <si>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</si>
  <si>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</si>
  <si>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</si>
  <si>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</si>
  <si>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</si>
  <si>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</si>
  <si>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</si>
  <si>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</si>
  <si>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</si>
  <si>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</si>
  <si>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</si>
  <si>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</si>
  <si>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</si>
  <si>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</si>
  <si>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</si>
  <si>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</si>
  <si>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</si>
  <si>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</si>
  <si>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</si>
  <si>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</si>
  <si>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</si>
  <si>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</si>
  <si>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</si>
  <si>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</si>
  <si>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</si>
  <si>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</si>
  <si>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</si>
  <si>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</si>
  <si>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</si>
  <si>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</si>
  <si>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</si>
  <si>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</si>
  <si>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</si>
  <si>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</si>
  <si>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</si>
  <si>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</si>
  <si>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</si>
  <si>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</si>
  <si>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</si>
  <si>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</si>
  <si>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</si>
  <si>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</si>
  <si>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</si>
  <si>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</si>
  <si>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</si>
  <si>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</si>
  <si>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</si>
  <si>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</si>
  <si>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</si>
  <si>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</si>
  <si>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</si>
  <si>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</si>
  <si>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</si>
  <si>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</si>
  <si>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</si>
  <si>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</si>
  <si>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</si>
  <si>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</si>
  <si>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</si>
  <si>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</si>
  <si>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</si>
  <si>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</si>
  <si>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</si>
  <si>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</si>
  <si>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</si>
  <si>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</si>
  <si>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</si>
  <si>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</si>
  <si>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</si>
  <si>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</si>
  <si>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</si>
  <si>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</si>
  <si>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</si>
  <si>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</si>
  <si>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</si>
  <si>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</si>
  <si>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</si>
  <si>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</si>
  <si>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</si>
  <si>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</si>
  <si>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</si>
  <si>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</si>
  <si>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</si>
  <si>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</si>
  <si>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</si>
  <si>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</si>
  <si>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</si>
  <si>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</si>
  <si>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</si>
  <si>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</si>
  <si>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</si>
  <si>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</si>
  <si>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</si>
  <si>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</si>
  <si>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</si>
  <si>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</si>
  <si>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</si>
  <si>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</si>
  <si>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</si>
  <si>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</si>
  <si>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</si>
  <si>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</si>
  <si>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</si>
  <si>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</si>
  <si>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</si>
  <si>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</si>
  <si>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</si>
  <si>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</si>
  <si>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</si>
  <si>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</si>
  <si>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</si>
  <si>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</si>
  <si>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</si>
  <si>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</si>
  <si>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</si>
  <si>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</si>
  <si>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</si>
  <si>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</si>
  <si>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</si>
  <si>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</si>
  <si>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</si>
  <si>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</si>
  <si>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</si>
  <si>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</si>
  <si>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</si>
  <si>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</si>
  <si>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</si>
  <si>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</si>
  <si>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</si>
  <si>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</si>
  <si>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</si>
  <si>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</si>
  <si>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</si>
  <si>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</si>
  <si>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</si>
  <si>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</si>
  <si>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</si>
  <si>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</si>
  <si>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</si>
  <si>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</si>
  <si>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</si>
  <si>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</si>
  <si>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</si>
  <si>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</si>
  <si>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</si>
  <si>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</si>
  <si>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</si>
  <si>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</si>
  <si>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</si>
  <si>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</si>
  <si>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</si>
  <si>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</si>
  <si>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ALG-06-4233-FSE-000001</t>
  </si>
  <si>
    <t>ALG-33-2017-02</t>
  </si>
  <si>
    <t>Programa Escolhas</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</si>
  <si>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</si>
  <si>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</si>
  <si>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</si>
  <si>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</si>
  <si>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</si>
  <si>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</si>
  <si>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</si>
  <si>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</si>
  <si>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</si>
  <si>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</si>
  <si>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</si>
  <si>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</si>
  <si>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</si>
  <si>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</si>
  <si>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</si>
  <si>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ALG-02-0752-FEDER-018244</t>
  </si>
  <si>
    <t>ALG-02-0752-FEDER-020444</t>
  </si>
  <si>
    <t>Alcoutim</t>
  </si>
  <si>
    <t>International Emotions</t>
  </si>
  <si>
    <t>ALG-02-0752-FEDER-021769</t>
  </si>
  <si>
    <t>ALG-05-3560-FSE-020444</t>
  </si>
  <si>
    <t>SMonitor Technologies Branding</t>
  </si>
  <si>
    <t>ALG-02-0651-FEDER-026364</t>
  </si>
  <si>
    <t>Internacionalização da Activbookings - Unic experiences all over the world</t>
  </si>
  <si>
    <t>Dengun Export</t>
  </si>
  <si>
    <t>On Travel Solutions - Internacioanalização</t>
  </si>
  <si>
    <t>SPIC - Beyond Borders</t>
  </si>
  <si>
    <t>Diversificação da Oferta Turistica da Vila Verde</t>
  </si>
  <si>
    <t>LLW@WorldWide ? Upgrade into the Global Health &amp; Wellbeing Market</t>
  </si>
  <si>
    <t>Internacionalização da Absolute Bliss</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</si>
  <si>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</si>
  <si>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</si>
  <si>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</si>
  <si>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</si>
  <si>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</si>
  <si>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</si>
  <si>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</si>
  <si>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</si>
  <si>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</si>
  <si>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</si>
  <si>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</si>
  <si>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</si>
  <si>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</si>
  <si>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</si>
  <si>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</si>
  <si>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</si>
  <si>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</si>
  <si>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</si>
  <si>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</si>
  <si>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</si>
  <si>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</si>
  <si>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</si>
  <si>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</si>
  <si>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</si>
  <si>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</si>
  <si>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</si>
  <si>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</si>
  <si>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</si>
  <si>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</si>
  <si>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</si>
  <si>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</si>
  <si>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</si>
  <si>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</si>
  <si>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</si>
  <si>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</si>
  <si>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</si>
  <si>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FOMe- Festival de Objetivos e Marionetas &amp; Outros Comeres</t>
  </si>
  <si>
    <t>Vídeo Mapping no Castelo de Castro Marim</t>
  </si>
  <si>
    <t>Lugares de Globalização - Semana Cultural</t>
  </si>
  <si>
    <t>Lagos na Rota da Cultura</t>
  </si>
  <si>
    <t>Festival de Lucia</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</si>
  <si>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</si>
  <si>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</si>
  <si>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Albufeira, Faro, Loulé, Olhão, São Brás de Alportel e Tavira</t>
  </si>
  <si>
    <t>Projeto de criação e promoção de novas rotas turísticas centradas na gastronomia e vinhos da região</t>
  </si>
  <si>
    <t>Aljezur e Monchique</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</si>
  <si>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</si>
  <si>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</si>
  <si>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</si>
  <si>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</si>
  <si>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</si>
  <si>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</si>
  <si>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</si>
  <si>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</si>
  <si>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</si>
  <si>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</si>
  <si>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</si>
  <si>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</si>
  <si>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</si>
  <si>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</si>
  <si>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</si>
  <si>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</si>
  <si>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</si>
  <si>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</si>
  <si>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</si>
  <si>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</si>
  <si>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</si>
  <si>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</si>
  <si>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</si>
  <si>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</si>
  <si>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</si>
  <si>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</si>
  <si>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</si>
  <si>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</si>
  <si>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</si>
  <si>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</si>
  <si>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</si>
  <si>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</si>
  <si>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</si>
  <si>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</si>
  <si>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</si>
  <si>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</si>
  <si>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</si>
  <si>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</si>
  <si>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</si>
  <si>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</si>
  <si>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</si>
  <si>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</si>
  <si>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</si>
  <si>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</si>
  <si>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</si>
  <si>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</si>
  <si>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</si>
  <si>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</si>
  <si>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</si>
  <si>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</si>
  <si>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</si>
  <si>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</si>
  <si>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</si>
  <si>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</si>
  <si>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</si>
  <si>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</si>
  <si>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</si>
  <si>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</si>
  <si>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</si>
  <si>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</si>
  <si>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</si>
  <si>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</si>
  <si>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</si>
  <si>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</si>
  <si>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</si>
  <si>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</si>
  <si>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</si>
  <si>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</si>
  <si>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</si>
  <si>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</si>
  <si>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</si>
  <si>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</si>
  <si>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</si>
  <si>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</si>
  <si>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</si>
  <si>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</si>
  <si>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</si>
  <si>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</si>
  <si>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</si>
  <si>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</si>
  <si>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ALG-05-3524-FSE-000021</t>
  </si>
  <si>
    <t>Instituto Lusíada de Cultura</t>
  </si>
  <si>
    <t>Município de Castro Marim</t>
  </si>
  <si>
    <t>Município de Alcoutim</t>
  </si>
  <si>
    <t>Rota Vicentina - Associação para a Promoção do Turismo de natureza na Costa Alentejana e Vicentina</t>
  </si>
  <si>
    <t>Polis Litoral Sudoeste - Sociedade para a Requalificação e Valorização do Sudoeste Alentejano e Costa Vicentina, S.A.</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</si>
  <si>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</si>
  <si>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</si>
  <si>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</si>
  <si>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</si>
  <si>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</si>
  <si>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</si>
  <si>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</si>
  <si>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</si>
  <si>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</si>
  <si>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CEAL - Confederação dos Empresários do Algarve</t>
  </si>
  <si>
    <t>Câmara de Comércio e Indústria Luso Alemã</t>
  </si>
  <si>
    <t>Konkrets, Lda.</t>
  </si>
  <si>
    <t>NERA - Associação Empresarial da Região do Algarve</t>
  </si>
  <si>
    <t>Sociedade da Água de Monchique, S.A.</t>
  </si>
  <si>
    <t>Apolónia Supermercados, S.A.</t>
  </si>
  <si>
    <t>Gravidade International,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</si>
  <si>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</si>
  <si>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</si>
  <si>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</si>
  <si>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</si>
  <si>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</si>
  <si>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</si>
  <si>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</si>
  <si>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</si>
  <si>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</si>
  <si>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</si>
  <si>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</si>
  <si>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</si>
  <si>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</si>
  <si>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</si>
  <si>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</si>
  <si>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</si>
  <si>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</si>
  <si>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</si>
  <si>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</si>
  <si>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</si>
  <si>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</si>
  <si>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</si>
  <si>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</si>
  <si>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</si>
  <si>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</si>
  <si>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</si>
  <si>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</si>
  <si>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</si>
  <si>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</si>
  <si>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</si>
  <si>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</si>
  <si>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</si>
  <si>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</si>
  <si>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</si>
  <si>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</si>
  <si>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</si>
  <si>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</si>
  <si>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</si>
  <si>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</si>
  <si>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</si>
  <si>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</si>
  <si>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</si>
  <si>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</si>
  <si>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</si>
  <si>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</si>
  <si>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</si>
  <si>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</si>
  <si>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</si>
  <si>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</si>
  <si>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</si>
  <si>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</si>
  <si>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</si>
  <si>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</si>
  <si>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</si>
  <si>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</si>
  <si>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</si>
  <si>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</si>
  <si>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</si>
  <si>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</si>
  <si>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</si>
  <si>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</si>
  <si>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</si>
  <si>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</si>
  <si>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</si>
  <si>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</si>
  <si>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</si>
  <si>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</si>
  <si>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</si>
  <si>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</si>
  <si>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</si>
  <si>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</si>
  <si>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</si>
  <si>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</si>
  <si>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</si>
  <si>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</si>
  <si>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</si>
  <si>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</si>
  <si>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</si>
  <si>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</si>
  <si>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</si>
  <si>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</si>
  <si>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</si>
  <si>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</si>
  <si>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</si>
  <si>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</si>
  <si>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</si>
  <si>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</si>
  <si>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</si>
  <si>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</si>
  <si>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</si>
  <si>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</si>
  <si>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</si>
  <si>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</si>
  <si>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</si>
  <si>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</si>
  <si>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</si>
  <si>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</si>
  <si>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</si>
  <si>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</si>
  <si>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</si>
  <si>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</si>
  <si>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</si>
  <si>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</si>
  <si>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</si>
  <si>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</si>
  <si>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</si>
  <si>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</si>
  <si>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</si>
  <si>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</si>
  <si>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</si>
  <si>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</si>
  <si>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</si>
  <si>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</si>
  <si>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</si>
  <si>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</si>
  <si>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</si>
  <si>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</si>
  <si>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Sun Concept, Lda.</t>
  </si>
  <si>
    <t>Citrusplants,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</si>
  <si>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</si>
  <si>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</si>
  <si>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</si>
  <si>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</si>
  <si>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</si>
  <si>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</si>
  <si>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</si>
  <si>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</si>
  <si>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ALG-04-2114-FEDER-000060</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</si>
  <si>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</si>
  <si>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</si>
  <si>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</si>
  <si>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</si>
  <si>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</si>
  <si>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</si>
  <si>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</si>
  <si>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</si>
  <si>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</si>
  <si>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</si>
  <si>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</si>
  <si>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</si>
  <si>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</si>
  <si>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</si>
  <si>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</si>
  <si>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</si>
  <si>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</si>
  <si>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</si>
  <si>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</si>
  <si>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</si>
  <si>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ALG-67-2017-03</t>
  </si>
  <si>
    <t>Direção-Geral da Educação</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</si>
  <si>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</si>
  <si>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</si>
  <si>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</si>
  <si>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ALG-01-0145-FEDER-022097</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</si>
  <si>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</si>
  <si>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</si>
  <si>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</si>
  <si>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</si>
  <si>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ALG-01-0246-FEDER-027504</t>
  </si>
  <si>
    <t>ALG-01-0246-FEDER-027506</t>
  </si>
  <si>
    <t>ALG-01-0247-FEDER-024517</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</si>
  <si>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</si>
  <si>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</si>
  <si>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</si>
  <si>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</si>
  <si>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</si>
  <si>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</si>
  <si>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</si>
  <si>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</si>
  <si>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</si>
  <si>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Clube Portugal Exportador</t>
  </si>
  <si>
    <t>Novas diversões para as crianças</t>
  </si>
  <si>
    <t>ALG-02-0853-FEDER-024014</t>
  </si>
  <si>
    <t>A Internacionalização da Rolear</t>
  </si>
  <si>
    <t>ALG-02-0853-FEDER-024764</t>
  </si>
  <si>
    <t>ALG-02-0853-FEDER-026971</t>
  </si>
  <si>
    <t>ALG-05-3560-FSE-025743</t>
  </si>
  <si>
    <t>ALG-05-3524-FSE-000081</t>
  </si>
  <si>
    <t>Loulé e Faro</t>
  </si>
  <si>
    <t>Ocean Quest, Lda.</t>
  </si>
  <si>
    <t>O objetivo central do Projeto TT 2.0. é 'dinamizar o ecossistema regional de inovação e estimular a transferência de tecnologia e de conhecimento com origem na Universidade do Algarve para o setor empresarial regional, nacional e internacional'.</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</si>
  <si>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</si>
  <si>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</si>
  <si>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</si>
  <si>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</si>
  <si>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</si>
  <si>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</si>
  <si>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</si>
  <si>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</si>
  <si>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</si>
  <si>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</si>
  <si>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</si>
  <si>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</si>
  <si>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</si>
  <si>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</si>
  <si>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</si>
  <si>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</si>
  <si>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</si>
  <si>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</si>
  <si>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</si>
  <si>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</si>
  <si>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projeto promove ações que interliguem os setores do turismo e agroalimentar do território do Baixo Guadiana de baixa densidade tendo em vista a divulgação de produtos regionais em novos mercados, atuando na cadeia de valor do setor agroalimentar.</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</si>
  <si>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</si>
  <si>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</si>
  <si>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</si>
  <si>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</si>
  <si>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</si>
  <si>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</si>
  <si>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</si>
  <si>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</si>
  <si>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</si>
  <si>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</si>
  <si>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</si>
  <si>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</si>
  <si>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</si>
  <si>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</si>
  <si>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</si>
  <si>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</si>
  <si>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</si>
  <si>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</si>
  <si>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</si>
  <si>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</si>
  <si>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</si>
  <si>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</si>
  <si>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</si>
  <si>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</si>
  <si>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</si>
  <si>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</si>
  <si>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</si>
  <si>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</si>
  <si>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</si>
  <si>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</si>
  <si>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</si>
  <si>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</si>
  <si>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</si>
  <si>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</si>
  <si>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</si>
  <si>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</si>
  <si>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</si>
  <si>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</si>
  <si>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</si>
  <si>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</si>
  <si>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</si>
  <si>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</si>
  <si>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</si>
  <si>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</si>
  <si>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</si>
  <si>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</si>
  <si>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</si>
  <si>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</si>
  <si>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</si>
  <si>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</si>
  <si>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</si>
  <si>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</si>
  <si>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</si>
  <si>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</si>
  <si>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</si>
  <si>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</si>
  <si>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</si>
  <si>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</si>
  <si>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</si>
  <si>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ALG-01-0145-FEDER-023838</t>
  </si>
  <si>
    <t>Ampliação e Requalificação do Hotel Cascade e SPA 5**</t>
  </si>
  <si>
    <t>ALG-02-0853-FEDER-024336</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</si>
  <si>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</si>
  <si>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</si>
  <si>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</si>
  <si>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</si>
  <si>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</si>
  <si>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</si>
  <si>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</si>
  <si>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</si>
  <si>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</si>
  <si>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</si>
  <si>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</si>
  <si>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</si>
  <si>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</si>
  <si>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</si>
  <si>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ALG-02-0853-FEDER-034514</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</si>
  <si>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</si>
  <si>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</si>
  <si>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</si>
  <si>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</si>
  <si>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</si>
  <si>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</si>
  <si>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</si>
  <si>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</si>
  <si>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</si>
  <si>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</si>
  <si>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</si>
  <si>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</si>
  <si>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</si>
  <si>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</si>
  <si>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</si>
  <si>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</si>
  <si>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</si>
  <si>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</si>
  <si>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</si>
  <si>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</si>
  <si>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</si>
  <si>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</si>
  <si>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</si>
  <si>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</si>
  <si>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</si>
  <si>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</si>
  <si>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</si>
  <si>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</si>
  <si>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</si>
  <si>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</si>
  <si>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</si>
  <si>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</si>
  <si>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</si>
  <si>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</si>
  <si>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</si>
  <si>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</si>
  <si>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</si>
  <si>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</si>
  <si>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ALG-06-4740-FSE-000001</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</si>
  <si>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</si>
  <si>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</si>
  <si>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</si>
  <si>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</si>
  <si>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</si>
  <si>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</si>
  <si>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</si>
  <si>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</si>
  <si>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</si>
  <si>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</si>
  <si>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</si>
  <si>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</si>
  <si>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</si>
  <si>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</si>
  <si>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</si>
  <si>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</si>
  <si>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</si>
  <si>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</si>
  <si>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</si>
  <si>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</si>
  <si>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</si>
  <si>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</si>
  <si>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</si>
  <si>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</si>
  <si>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</si>
  <si>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</si>
  <si>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</si>
  <si>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</si>
  <si>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</si>
  <si>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</si>
  <si>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</si>
  <si>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</si>
  <si>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ALG-02-0752-FEDER-036315</t>
  </si>
  <si>
    <t>ALG-02-0752-FEDER-036368</t>
  </si>
  <si>
    <t>SI-52-2017-16</t>
  </si>
  <si>
    <t>Comercialização da patente de um novo analgésico revolucionário de origem marinha</t>
  </si>
  <si>
    <t>Prospeção internacional - NOA arquitectos</t>
  </si>
  <si>
    <t>Internacionalizaçao da Ideias Frescas</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</si>
  <si>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</si>
  <si>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O projeto visa a internacionalização da empresa N-Options Arquitetos nos mercados da Bélgica, França, Suécia e Itália.</t>
  </si>
  <si>
    <t>ALG-02-0853-FEDER-025181</t>
  </si>
  <si>
    <t>ALG-02-0853-FEDER-029983</t>
  </si>
  <si>
    <t>ALG-02-0853-FEDER-031871</t>
  </si>
  <si>
    <t>ALG-02-0853-FEDER-033107</t>
  </si>
  <si>
    <t>ALG-02-0853-FEDER-033142</t>
  </si>
  <si>
    <t>ALG-02-0853-FEDER-033689</t>
  </si>
  <si>
    <t>ALG-02-0853-FEDER-033714</t>
  </si>
  <si>
    <t>ALG-02-0853-FEDER-035062</t>
  </si>
  <si>
    <t>ALG-02-0853-FEDER-035140</t>
  </si>
  <si>
    <t>ALG-02-0853-FEDER-035212</t>
  </si>
  <si>
    <t>ALG-02-0853-FEDER-036441</t>
  </si>
  <si>
    <t>ALG-02-0853-FEDER-036676</t>
  </si>
  <si>
    <t>ALG-02-0853-FEDER-036738</t>
  </si>
  <si>
    <t>ALG-02-0853-FEDER-037002</t>
  </si>
  <si>
    <t>ALG-02-0853-FEDER-037359</t>
  </si>
  <si>
    <t>SI-53-2016-18</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</si>
  <si>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</si>
  <si>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</si>
  <si>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</si>
  <si>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</si>
  <si>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Embarcações Electro-Solares: a energia solar ao serviço da náutica sustentável</t>
  </si>
  <si>
    <t>Caliço Park - Expansão</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</si>
  <si>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</si>
  <si>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</si>
  <si>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</si>
  <si>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Growing Particle - Lda</t>
  </si>
  <si>
    <t>Projeto de Qualificação Parkalgar, Parques Tecnológicos e Desportivos</t>
  </si>
  <si>
    <t>FuturRad 2017</t>
  </si>
  <si>
    <t>A Parkalgar, entidade gestora do Autódromo Internacional do Algarve (AIA), visa com a apresentação de presente candidatura capacitar-se de ferramentas que lhe permitam melhorar a utilização de recursos e otimizar processos internos.</t>
  </si>
  <si>
    <t>SI-53-2017-18</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</si>
  <si>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</si>
  <si>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</si>
  <si>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</si>
  <si>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</si>
  <si>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</si>
  <si>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</si>
  <si>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</si>
  <si>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 xml:space="preserve"> PI 1.1</t>
  </si>
  <si>
    <t>Sandworx, LDA</t>
  </si>
  <si>
    <t>Growing Particle - instalação de unidade fabril</t>
  </si>
  <si>
    <t>Sandworx Branding</t>
  </si>
  <si>
    <t>ALG-02-0651-FEDER-035307</t>
  </si>
  <si>
    <t>ALG-02-0651-FEDER-037808</t>
  </si>
  <si>
    <t>Projeto de desenvolvimento de imagem corporativa, ferramentas de marketing e empresa, bem como na aquisição de serviços de consultoria na certificação de produtos eletrónicos e eletromecânicos para acesso a mercados nacionais e internacionais.</t>
  </si>
  <si>
    <t>Internacionalização dos Serviços do Vilamoura Sailing</t>
  </si>
  <si>
    <t>ALG-02-0752-FEDER-028021</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</si>
  <si>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</si>
  <si>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</si>
  <si>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</si>
  <si>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</si>
  <si>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</si>
  <si>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</si>
  <si>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</si>
  <si>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</si>
  <si>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</si>
  <si>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</si>
  <si>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</si>
  <si>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Portimar - Internacionalização B2B e B2C</t>
  </si>
  <si>
    <t>ALG-02-0752-FEDER-034582</t>
  </si>
  <si>
    <t>ALG-02-0752-FEDER-034737</t>
  </si>
  <si>
    <t>ALG-02-0752-FEDER-034930</t>
  </si>
  <si>
    <t>Hotel Vasco da Gama - Reforço do posicionamento junto dos mercados externos</t>
  </si>
  <si>
    <t>ALG-02-0752-FEDER-034937</t>
  </si>
  <si>
    <t>Golden International Strategy</t>
  </si>
  <si>
    <t>ALG-02-0752-FEDER-035171</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</si>
  <si>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</si>
  <si>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</si>
  <si>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</si>
  <si>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</si>
  <si>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</si>
  <si>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</si>
  <si>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</si>
  <si>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</si>
  <si>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</si>
  <si>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</si>
  <si>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</si>
  <si>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</si>
  <si>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</si>
  <si>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</si>
  <si>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</si>
  <si>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</si>
  <si>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</si>
  <si>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</si>
  <si>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</si>
  <si>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</si>
  <si>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ALG-06-4740-FSE-000023</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</si>
  <si>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</si>
  <si>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</si>
  <si>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</si>
  <si>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</si>
  <si>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</si>
  <si>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</si>
  <si>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</si>
  <si>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</si>
  <si>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</si>
  <si>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</si>
  <si>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</si>
  <si>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</si>
  <si>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</si>
  <si>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</si>
  <si>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</si>
  <si>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</si>
  <si>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</si>
  <si>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</si>
  <si>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</si>
  <si>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</si>
  <si>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</si>
  <si>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</si>
  <si>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</si>
  <si>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</si>
  <si>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</si>
  <si>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</si>
  <si>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</si>
  <si>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</si>
  <si>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</si>
  <si>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</si>
  <si>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</si>
  <si>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</si>
  <si>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</si>
  <si>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</si>
  <si>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</si>
  <si>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</si>
  <si>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</si>
  <si>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</si>
  <si>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</si>
  <si>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</si>
  <si>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</si>
  <si>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</si>
  <si>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</si>
  <si>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</si>
  <si>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</si>
  <si>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</si>
  <si>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</si>
  <si>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</si>
  <si>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</si>
  <si>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</si>
  <si>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</si>
  <si>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</si>
  <si>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</si>
  <si>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</si>
  <si>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</si>
  <si>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</si>
  <si>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</si>
  <si>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</si>
  <si>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</si>
  <si>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</si>
  <si>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</si>
  <si>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</si>
  <si>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</si>
  <si>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</si>
  <si>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</si>
  <si>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</si>
  <si>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</si>
  <si>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</si>
  <si>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</si>
  <si>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</si>
  <si>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</si>
  <si>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</si>
  <si>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</si>
  <si>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</si>
  <si>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</si>
  <si>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</si>
  <si>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</si>
  <si>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</si>
  <si>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</si>
  <si>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</si>
  <si>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</si>
  <si>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</si>
  <si>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</si>
  <si>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</si>
  <si>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</si>
  <si>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</si>
  <si>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</si>
  <si>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</si>
  <si>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</si>
  <si>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</si>
  <si>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</si>
  <si>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</si>
  <si>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</si>
  <si>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</si>
  <si>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</si>
  <si>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</si>
  <si>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</si>
  <si>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</si>
  <si>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</si>
  <si>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</si>
  <si>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</si>
  <si>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</si>
  <si>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</si>
  <si>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</si>
  <si>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</si>
  <si>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</si>
  <si>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ALG-M8-2017-16</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</si>
  <si>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</si>
  <si>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</si>
  <si>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</si>
  <si>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</si>
  <si>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</si>
  <si>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</si>
  <si>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</si>
  <si>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</si>
  <si>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</si>
  <si>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</si>
  <si>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</si>
  <si>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</si>
  <si>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</si>
  <si>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</si>
  <si>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ALG-01-0145-FEDER-028044</t>
  </si>
  <si>
    <t>ALG-01-0145-FEDER-028518</t>
  </si>
  <si>
    <t>ALG-01-0145-FEDER-028949</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</si>
  <si>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</si>
  <si>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</si>
  <si>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</si>
  <si>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</si>
  <si>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</si>
  <si>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</si>
  <si>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</si>
  <si>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</si>
  <si>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</si>
  <si>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</si>
  <si>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</si>
  <si>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</si>
  <si>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</si>
  <si>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</si>
  <si>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</si>
  <si>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</si>
  <si>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</si>
  <si>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ALG-02-0853-FEDER-024122</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</si>
  <si>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</si>
  <si>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</si>
  <si>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</si>
  <si>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</si>
  <si>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</si>
  <si>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</si>
  <si>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</si>
  <si>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</si>
  <si>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</si>
  <si>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</si>
  <si>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</si>
  <si>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</si>
  <si>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</si>
  <si>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</si>
  <si>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</si>
  <si>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</si>
  <si>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</si>
  <si>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</si>
  <si>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</si>
  <si>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</si>
  <si>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</si>
  <si>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</si>
  <si>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</si>
  <si>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</si>
  <si>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</si>
  <si>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</si>
  <si>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</si>
  <si>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</si>
  <si>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</si>
  <si>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</si>
  <si>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</si>
  <si>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</si>
  <si>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</si>
  <si>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</si>
  <si>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</si>
  <si>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</si>
  <si>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</si>
  <si>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</si>
  <si>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</si>
  <si>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</si>
  <si>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</si>
  <si>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</si>
  <si>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</si>
  <si>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</si>
  <si>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</si>
  <si>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</si>
  <si>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</si>
  <si>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</si>
  <si>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</si>
  <si>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</si>
  <si>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</si>
  <si>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</si>
  <si>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</si>
  <si>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</si>
  <si>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</si>
  <si>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</si>
  <si>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</si>
  <si>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</si>
  <si>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</si>
  <si>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</si>
  <si>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</si>
  <si>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</si>
  <si>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</si>
  <si>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</si>
  <si>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</si>
  <si>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</si>
  <si>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</si>
  <si>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</si>
  <si>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</si>
  <si>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</si>
  <si>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</si>
  <si>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</si>
  <si>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</si>
  <si>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</si>
  <si>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</si>
  <si>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ALG-06-4740-FSE-000049</t>
  </si>
  <si>
    <t>A empresa considera crucial realizar investimentos em novos canais de comunicação eletrónica, equipamentos e divulgação promocional, para que seja possível assegurar o inicio da atividade.</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</si>
  <si>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</si>
  <si>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</si>
  <si>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</si>
  <si>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</si>
  <si>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ALG-06-5141-FEDER-000062</t>
  </si>
  <si>
    <t>Urbanvet</t>
  </si>
  <si>
    <t>ALG-06-5141-FEDER-000067</t>
  </si>
  <si>
    <t>ALG-06-5141-FEDER-000076</t>
  </si>
  <si>
    <t>À da Marta</t>
  </si>
  <si>
    <t>ALG-06-5141-FEDER-000079</t>
  </si>
  <si>
    <t>Café na Quinta do Monte</t>
  </si>
  <si>
    <t>ALG-06-5141-FEDER-000086</t>
  </si>
  <si>
    <t>Modernização da Marisqueira Mariscos e Petiscos</t>
  </si>
  <si>
    <t>ALG-06-5141-FEDER-000099</t>
  </si>
  <si>
    <t>ALG-01-0145-FEDER-028263</t>
  </si>
  <si>
    <t>ALG-01-0145-FEDER-028266</t>
  </si>
  <si>
    <t>WakeUp .: O despertar do oócito: reactivação transcricional após um estado quiescente prolongado.</t>
  </si>
  <si>
    <t>ALG-01-0145-FEDER-028441</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</si>
  <si>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</si>
  <si>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</si>
  <si>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</si>
  <si>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</si>
  <si>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</si>
  <si>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</si>
  <si>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</si>
  <si>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</si>
  <si>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</si>
  <si>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</si>
  <si>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</si>
  <si>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</si>
  <si>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</si>
  <si>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</si>
  <si>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</si>
  <si>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</si>
  <si>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</si>
  <si>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</si>
  <si>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</si>
  <si>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</si>
  <si>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</si>
  <si>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</si>
  <si>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</si>
  <si>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</si>
  <si>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</si>
  <si>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</si>
  <si>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</si>
  <si>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</si>
  <si>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</si>
  <si>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</si>
  <si>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</si>
  <si>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</si>
  <si>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ALG-01-0145-FEDER-030922</t>
  </si>
  <si>
    <t>SourUnion .: SourUnion - Análise da interacção entre o porta-enxerto laranjeira azeda e a variedade enxertada que provoca o declínio dos citrinos na presença do Citrus tristeza virus</t>
  </si>
  <si>
    <t>ALG-01-0145-FEDER-030957</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</si>
  <si>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</si>
  <si>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</si>
  <si>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</si>
  <si>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</si>
  <si>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</si>
  <si>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ALG-01-0145-FEDER-031599</t>
  </si>
  <si>
    <t>Microcontrol .: Utilização da capacidade terapêutica do microbioma para a melhoria da larvicultura de peixes</t>
  </si>
  <si>
    <t>ALG-01-0145-FEDER-031996</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</si>
  <si>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</si>
  <si>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</si>
  <si>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</si>
  <si>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</si>
  <si>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</si>
  <si>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</si>
  <si>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</si>
  <si>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</si>
  <si>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</si>
  <si>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</si>
  <si>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ALG-05-3827-FEDER-000012</t>
  </si>
  <si>
    <t>Leila Real Kitchen Space Projects | Empreendedorismo e criação de empresas</t>
  </si>
  <si>
    <t>ALG-05-3827-FEDER-000013</t>
  </si>
  <si>
    <t>Cerveja Artesanal | A fábrica da "Moça"</t>
  </si>
  <si>
    <t>ALG-05-3827-FEDER-000018</t>
  </si>
  <si>
    <t>ALG-05-3827-FEDER-000021</t>
  </si>
  <si>
    <t>Expansão e nova plataforma online LabPrint</t>
  </si>
  <si>
    <t>ALG-05-3827-FEDER-000024</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</si>
  <si>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</si>
  <si>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</si>
  <si>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</si>
  <si>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</si>
  <si>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</si>
  <si>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</si>
  <si>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</si>
  <si>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</si>
  <si>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</si>
  <si>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</si>
  <si>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</si>
  <si>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</si>
  <si>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</si>
  <si>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</si>
  <si>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</si>
  <si>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</si>
  <si>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</si>
  <si>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</si>
  <si>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</si>
  <si>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</si>
  <si>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</si>
  <si>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</si>
  <si>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</si>
  <si>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</si>
  <si>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</si>
  <si>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Remodelar e dotar um espaço existente, de condições que possibilitem a visitação, no território interior do Algarve, de uma tipologia de visitantes, que privilegiem o contacto com a natureza diferente do habitual turismo de sol e praia.</t>
  </si>
  <si>
    <t>ALG-06-5141-FEDER-000043</t>
  </si>
  <si>
    <t>Remodelação e Modernização de Ginásio</t>
  </si>
  <si>
    <t>ALG-06-5141-FEDER-000053</t>
  </si>
  <si>
    <t>Alojamento Local - Vida Consciente</t>
  </si>
  <si>
    <t>ALG-06-5141-FEDER-000058</t>
  </si>
  <si>
    <t>Valorização e expansão da atividade biotecnológica da Sea4Us em Sagres</t>
  </si>
  <si>
    <t>ALG-06-5141-FEDER-000061</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</si>
  <si>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</si>
  <si>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</si>
  <si>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</si>
  <si>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</si>
  <si>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</si>
  <si>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</si>
  <si>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</si>
  <si>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</si>
  <si>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</si>
  <si>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</si>
  <si>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</si>
  <si>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</si>
  <si>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</si>
  <si>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</si>
  <si>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</si>
  <si>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</si>
  <si>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</si>
  <si>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</si>
  <si>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</si>
  <si>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</si>
  <si>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</si>
  <si>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</si>
  <si>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</si>
  <si>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</si>
  <si>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</si>
  <si>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</si>
  <si>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</si>
  <si>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</si>
  <si>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</si>
  <si>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</si>
  <si>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</si>
  <si>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PI 11.2</t>
  </si>
  <si>
    <t>Capacitação institucional nas parcerias territoriais e setoriais</t>
  </si>
  <si>
    <t>ALG-64-2018-01</t>
  </si>
  <si>
    <t>Capacitação institucional - DLBC Rurais</t>
  </si>
  <si>
    <t>ALG-08-5864-FSE-000001</t>
  </si>
  <si>
    <t>ALG-08-5864-FSE-000002</t>
  </si>
  <si>
    <t>ALG-08-5864-FSE-000003</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</si>
  <si>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</si>
  <si>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</si>
  <si>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</si>
  <si>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</si>
  <si>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</si>
  <si>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</si>
  <si>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</si>
  <si>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</si>
  <si>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</si>
  <si>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</si>
  <si>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ALG-02-0752-FEDER-034719</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</si>
  <si>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</si>
  <si>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</si>
  <si>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</si>
  <si>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</si>
  <si>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</si>
  <si>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</si>
  <si>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</si>
  <si>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</si>
  <si>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</si>
  <si>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</si>
  <si>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</si>
  <si>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</si>
  <si>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</si>
  <si>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</si>
  <si>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</si>
  <si>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</si>
  <si>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</si>
  <si>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</si>
  <si>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t>SI-52-2017-27</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</si>
  <si>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</si>
  <si>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</si>
  <si>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</si>
  <si>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</si>
  <si>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</si>
  <si>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</si>
  <si>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</si>
  <si>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</si>
  <si>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</si>
  <si>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</si>
  <si>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</si>
  <si>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</si>
  <si>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</si>
  <si>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</si>
  <si>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</si>
  <si>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</si>
  <si>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</si>
  <si>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</si>
  <si>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</si>
  <si>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</si>
  <si>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</si>
  <si>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</si>
  <si>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</si>
  <si>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</si>
  <si>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</si>
  <si>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</si>
  <si>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</si>
  <si>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</si>
  <si>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</si>
  <si>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</si>
  <si>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</si>
  <si>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</si>
  <si>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</si>
  <si>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</si>
  <si>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</si>
  <si>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</si>
  <si>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</si>
  <si>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</si>
  <si>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</si>
  <si>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</si>
  <si>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</si>
  <si>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</si>
  <si>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</si>
  <si>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</si>
  <si>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</si>
  <si>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</si>
  <si>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</si>
  <si>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</si>
  <si>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</si>
  <si>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</si>
  <si>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</si>
  <si>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</si>
  <si>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</si>
  <si>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</si>
  <si>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</si>
  <si>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</si>
  <si>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</si>
  <si>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</si>
  <si>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</si>
  <si>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</si>
  <si>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</si>
  <si>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</si>
  <si>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</si>
  <si>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</si>
  <si>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</si>
  <si>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</si>
  <si>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</si>
  <si>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</si>
  <si>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</si>
  <si>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</si>
  <si>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</si>
  <si>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</si>
  <si>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</si>
  <si>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I. Gonçalves &amp; M. Duarte, Lda.</t>
  </si>
  <si>
    <t>N-Options Arquitectos, Lda.</t>
  </si>
  <si>
    <t>Syst - Mp, Lda.</t>
  </si>
  <si>
    <t>André Lourenço, Unipessoal, Lda.</t>
  </si>
  <si>
    <t>Associação Portuguesa dos Industriais de Calçado, Componentes e Artigos de Pele e seus Sucedâneos</t>
  </si>
  <si>
    <t>Câmara de Comércio e Indústria Luso - Japonesa</t>
  </si>
  <si>
    <t>Falésia Hotel, S.A.</t>
  </si>
  <si>
    <t>Centro Desportivo Squash de Vilamoura, Lda.</t>
  </si>
  <si>
    <t>Cruz Caliços - Alimentação e Bebidas,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</si>
  <si>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</si>
  <si>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</si>
  <si>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</si>
  <si>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</si>
  <si>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</si>
  <si>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</si>
  <si>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</si>
  <si>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</si>
  <si>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</si>
  <si>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</si>
  <si>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</si>
  <si>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</si>
  <si>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</si>
  <si>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</si>
  <si>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</si>
  <si>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</si>
  <si>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</si>
  <si>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</si>
  <si>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</si>
  <si>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</si>
  <si>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</si>
  <si>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</si>
  <si>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</si>
  <si>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</si>
  <si>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</si>
  <si>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</si>
  <si>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</si>
  <si>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</si>
  <si>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</si>
  <si>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</si>
  <si>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</si>
  <si>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</si>
  <si>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</si>
  <si>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</si>
  <si>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Beautiful Bubble, Lda.</t>
  </si>
  <si>
    <t>Giolatto, Lda.</t>
  </si>
  <si>
    <t>Dream Cruises, Lda.</t>
  </si>
  <si>
    <t>Bikesul, Unipessoaç, Lda.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</si>
  <si>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</si>
  <si>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</si>
  <si>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</si>
  <si>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</si>
  <si>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</si>
  <si>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</si>
  <si>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</si>
  <si>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</si>
  <si>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Jorge Alves Correia - Comércio de Lareiras e Decoração Interiores; Lda.</t>
  </si>
  <si>
    <t>Imagem de Férias Unipessoal, Lda.</t>
  </si>
  <si>
    <t>Reis &amp; Reis Consulting, Lda.</t>
  </si>
  <si>
    <t>Yesnumber - It Solutions, Lda.</t>
  </si>
  <si>
    <t>Leila Real, Unipessoal, Lda.</t>
  </si>
  <si>
    <t>I7 Go, Lda.</t>
  </si>
  <si>
    <t>Egobediente, Lda.</t>
  </si>
  <si>
    <t>Labprint, Unipessoal, Lda.</t>
  </si>
  <si>
    <t>Ecosonda, Lda.</t>
  </si>
  <si>
    <t>A.N.J.E. - Associação Nacional de Jovens Empresários</t>
  </si>
  <si>
    <t>Terra da Perfeição, Lda.</t>
  </si>
  <si>
    <t>AHETA - Associação dos Hotéis e Empreendimentos Turísticos do Algarve</t>
  </si>
  <si>
    <t>Mediática, Tecnologias para a Educação, Lda.</t>
  </si>
  <si>
    <t>Centro de Formação Profissional para o Sector Alimentar (CFPSA)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</si>
  <si>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</si>
  <si>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</si>
  <si>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</si>
  <si>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</si>
  <si>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</si>
  <si>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</si>
  <si>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</si>
  <si>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</si>
  <si>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</si>
  <si>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</si>
  <si>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</si>
  <si>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</si>
  <si>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</si>
  <si>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</si>
  <si>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</si>
  <si>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</si>
  <si>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</si>
  <si>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</si>
  <si>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Padaria Barreirinhas, Lda.</t>
  </si>
  <si>
    <t xml:space="preserve">Maria Rosalina de Sousa Cristina Correia </t>
  </si>
  <si>
    <t>João Manuel Alves Marreiros</t>
  </si>
  <si>
    <t>Talho Carnes  D'ouro,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</si>
  <si>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</si>
  <si>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</si>
  <si>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</si>
  <si>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</si>
  <si>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</si>
  <si>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</si>
  <si>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</si>
  <si>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</si>
  <si>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</si>
  <si>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</si>
  <si>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</si>
  <si>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</si>
  <si>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</si>
  <si>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</si>
  <si>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</si>
  <si>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</si>
  <si>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</si>
  <si>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</si>
  <si>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</si>
  <si>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</si>
  <si>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</si>
  <si>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</si>
  <si>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</si>
  <si>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</si>
  <si>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</si>
  <si>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</si>
  <si>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</si>
  <si>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</si>
  <si>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</si>
  <si>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</si>
  <si>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</si>
  <si>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</si>
  <si>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</si>
  <si>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</si>
  <si>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</si>
  <si>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</si>
  <si>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</si>
  <si>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</si>
  <si>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</si>
  <si>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</si>
  <si>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</si>
  <si>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</si>
  <si>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</si>
  <si>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</si>
  <si>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</si>
  <si>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</si>
  <si>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</si>
  <si>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</si>
  <si>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</si>
  <si>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</si>
  <si>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</si>
  <si>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</si>
  <si>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</si>
  <si>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</si>
  <si>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</si>
  <si>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</si>
  <si>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</si>
  <si>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</si>
  <si>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</si>
  <si>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</si>
  <si>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</si>
  <si>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</si>
  <si>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</si>
  <si>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</si>
  <si>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</si>
  <si>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</si>
  <si>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</si>
  <si>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</si>
  <si>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</si>
  <si>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</si>
  <si>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</si>
  <si>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</si>
  <si>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</si>
  <si>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</si>
  <si>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</si>
  <si>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</si>
  <si>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</si>
  <si>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</si>
  <si>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</si>
  <si>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</si>
  <si>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</si>
  <si>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</si>
  <si>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</si>
  <si>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</si>
  <si>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</si>
  <si>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</si>
  <si>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</si>
  <si>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</si>
  <si>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</si>
  <si>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</si>
  <si>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</si>
  <si>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</si>
  <si>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</si>
  <si>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</si>
  <si>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</si>
  <si>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</si>
  <si>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</si>
  <si>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</si>
  <si>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</si>
  <si>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Rolear - Automatizações, Estudos e Represenrações, S.A.</t>
  </si>
  <si>
    <t>Transcampo - Sociedade Imobiliária, Lda.</t>
  </si>
  <si>
    <t>Staroteis - Sociedade Hoteleira, S.A.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</si>
  <si>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</si>
  <si>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</si>
  <si>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</si>
  <si>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</si>
  <si>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</si>
  <si>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</si>
  <si>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</si>
  <si>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</si>
  <si>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</si>
  <si>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</si>
  <si>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</si>
  <si>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</si>
  <si>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</si>
  <si>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</si>
  <si>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Urban Gym - Health Club, Lda.</t>
  </si>
  <si>
    <t>Atlantikmorning - Agência de Viagens, Lda.</t>
  </si>
  <si>
    <t>O Grelha Peixe - Restaurante, Unipessoal, Lda.</t>
  </si>
  <si>
    <t>Hidromonchiquense - Ccanalizações, Lda.</t>
  </si>
  <si>
    <t>Ambiolhão - Empresa Municipal de Ambiente de Olhão, EM</t>
  </si>
  <si>
    <t>Infralobo - Empresa de Infra-estruturas de Vale do Lobo</t>
  </si>
  <si>
    <t>ALG-01-0145-FEDER-030895</t>
  </si>
  <si>
    <t>SAICT-45-2018-01</t>
  </si>
  <si>
    <t>NILMforIHEM .: Monitorização não-invasiva da carga aplicada à gestão inteligente  de energia em residências.</t>
  </si>
  <si>
    <t>ALG-01-0145-FEDER-039578</t>
  </si>
  <si>
    <t>ALG-01-0145-FEDER-039581</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</si>
  <si>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</si>
  <si>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</si>
  <si>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</si>
  <si>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</si>
  <si>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</si>
  <si>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ALG-01-0145-FEDER-039589</t>
  </si>
  <si>
    <t>ALG-01-0145-FEDER-039590</t>
  </si>
  <si>
    <t>ALG-02-0853-FEDER-025634</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</si>
  <si>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</si>
  <si>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</si>
  <si>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</si>
  <si>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</si>
  <si>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</si>
  <si>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</si>
  <si>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</si>
  <si>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</si>
  <si>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ALG-03-1203-FEDER-000007</t>
  </si>
  <si>
    <t>Implementação de medidas de melhoria sobre a envolvente opaca (coberturas), iluminação, sistemas técnicos de climatização e instalação de painéis fotovoltaicos para produção de energia elétrica para auto consumo.</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</si>
  <si>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</si>
  <si>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</si>
  <si>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</si>
  <si>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</si>
  <si>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</si>
  <si>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</si>
  <si>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</si>
  <si>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</si>
  <si>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</si>
  <si>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</si>
  <si>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</si>
  <si>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</si>
  <si>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</si>
  <si>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</si>
  <si>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</si>
  <si>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</si>
  <si>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</si>
  <si>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</si>
  <si>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</si>
  <si>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</si>
  <si>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</si>
  <si>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</si>
  <si>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</si>
  <si>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</si>
  <si>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</si>
  <si>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</si>
  <si>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</si>
  <si>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ALG-34-2018-12</t>
  </si>
  <si>
    <t>Programa de Parcerias para o Impacto</t>
  </si>
  <si>
    <t>ALG-06-4234-FSE-000002</t>
  </si>
  <si>
    <t>ALG-06-4234-FSE-000003</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</si>
  <si>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</si>
  <si>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</si>
  <si>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</si>
  <si>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</si>
  <si>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</si>
  <si>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</si>
  <si>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</si>
  <si>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</si>
  <si>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</si>
  <si>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</si>
  <si>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</si>
  <si>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</si>
  <si>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</si>
  <si>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</si>
  <si>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</si>
  <si>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</si>
  <si>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</si>
  <si>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</si>
  <si>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</si>
  <si>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</si>
  <si>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</si>
  <si>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</si>
  <si>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</si>
  <si>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</si>
  <si>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</si>
  <si>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</si>
  <si>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</si>
  <si>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</si>
  <si>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</si>
  <si>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</si>
  <si>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</si>
  <si>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</si>
  <si>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</si>
  <si>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</si>
  <si>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</si>
  <si>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</si>
  <si>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</si>
  <si>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</si>
  <si>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</si>
  <si>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</si>
  <si>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</si>
  <si>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ALG-01-0247-FEDER-041827</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</si>
  <si>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</si>
  <si>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</si>
  <si>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</si>
  <si>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</si>
  <si>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</si>
  <si>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VPCOM - Comércio, Lda.</t>
  </si>
  <si>
    <t>ALG-02-0853-FEDER-041251</t>
  </si>
  <si>
    <t>ALG-02-0853-FEDER-041489</t>
  </si>
  <si>
    <t>ALG-02-0853-FEDER-041699</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</si>
  <si>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</si>
  <si>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</si>
  <si>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VP COM - Vale Comércio</t>
  </si>
  <si>
    <t>Vale Comércio - Reis Oliveira Ópticas</t>
  </si>
  <si>
    <t>Vale Comércio - Rogério Custódio, Lda.</t>
  </si>
  <si>
    <t>Loja de Artesanato, Doces Regionais e Merchandising de Alcoutim</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</si>
  <si>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</si>
  <si>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</si>
  <si>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</si>
  <si>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</si>
  <si>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</si>
  <si>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</si>
  <si>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</si>
  <si>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</si>
  <si>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</si>
  <si>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</si>
  <si>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</si>
  <si>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</si>
  <si>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</si>
  <si>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</si>
  <si>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</si>
  <si>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</si>
  <si>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</si>
  <si>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</si>
  <si>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</si>
  <si>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</si>
  <si>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</si>
  <si>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</si>
  <si>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</si>
  <si>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ALG-07-5266-FSE-000012</t>
  </si>
  <si>
    <t>ALG-07-5266-FSE-000013</t>
  </si>
  <si>
    <t>ALG-66-2017-25</t>
  </si>
  <si>
    <t>Cursos de Educação e Formação de Jovens (CEF)</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</si>
  <si>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</si>
  <si>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ALG-01-0247-FEDER-040812</t>
  </si>
  <si>
    <t>ALG-02-0752-FEDER-040810</t>
  </si>
  <si>
    <t>ALG-02-0752-FEDER-042092</t>
  </si>
  <si>
    <t>ALG-05-3560-FSE-000001</t>
  </si>
  <si>
    <t>SI-47-2018-18</t>
  </si>
  <si>
    <t>SI-52-2018-27</t>
  </si>
  <si>
    <t>Plano de expansão internaciona HNC</t>
  </si>
  <si>
    <t>Projeto de internacionalização do Pestana Algarve Race Hotel &amp; Resort</t>
  </si>
  <si>
    <t>O presente projeto tem como objetivo apresentar o plano de expansão da HNC para os mercados de Espanha, Reino Unido, França, Itália e Grécia. Com os investimentos traçados é objetivo da empresa atingir no pós-projeto um índice de exportações de 44% do volume de negócios.</t>
  </si>
  <si>
    <t>Implementação da estratégia de Internacionalização do Pestana Algarve Race Hotel &amp; Resort, através da adoção de ferramentas de e-commerce e transformação digital.</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</si>
  <si>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</si>
  <si>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</si>
  <si>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</si>
  <si>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</si>
  <si>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</si>
  <si>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</si>
  <si>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</si>
  <si>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</si>
  <si>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</si>
  <si>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</si>
  <si>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</si>
  <si>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</si>
  <si>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</si>
  <si>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</si>
  <si>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</si>
  <si>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</si>
  <si>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</si>
  <si>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</si>
  <si>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</si>
  <si>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</si>
  <si>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</si>
  <si>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</si>
  <si>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</si>
  <si>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</si>
  <si>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</si>
  <si>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</si>
  <si>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</si>
  <si>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</si>
  <si>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</si>
  <si>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</si>
  <si>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</si>
  <si>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</si>
  <si>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</si>
  <si>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</si>
  <si>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</si>
  <si>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ALG-01-0145-FEDER-039547</t>
  </si>
  <si>
    <t>Valorização económica e transferência do conhecimento científico e tecnológico</t>
  </si>
  <si>
    <t>ALG-46-2018-10</t>
  </si>
  <si>
    <t>ALG-01-0246-FEDER-000001</t>
  </si>
  <si>
    <t>ALG-01-0247-FEDER-035234</t>
  </si>
  <si>
    <t>ALG-01-0247-FEDER-040813</t>
  </si>
  <si>
    <t>Polo Tecnológico do Algarve</t>
  </si>
  <si>
    <t>SI-47-2018-24</t>
  </si>
  <si>
    <t>SI-47-2016-26</t>
  </si>
  <si>
    <t>ALG-18-2018-31</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</si>
  <si>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</si>
  <si>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</si>
  <si>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</si>
  <si>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</si>
  <si>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</si>
  <si>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Apolo &amp; Alves, Lda.</t>
  </si>
  <si>
    <t>Inkpress24, Unipessoal, Lda.</t>
  </si>
  <si>
    <t>Reclalgarve - Publicidade e Design, Lda.</t>
  </si>
  <si>
    <t>ALG-05-3321-FSE-000023</t>
  </si>
  <si>
    <t>ALG-05-3321-FSE-000027</t>
  </si>
  <si>
    <t>ALG-05-3321-FSE-000028</t>
  </si>
  <si>
    <t>ALG-05-3321-FSE-000030</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</si>
  <si>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</si>
  <si>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</si>
  <si>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</si>
  <si>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</si>
  <si>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</si>
  <si>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</si>
  <si>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</si>
  <si>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Chef - Centro de Histórias e Experiências de Faro</t>
  </si>
  <si>
    <t>ALG-05-3827-FEDER-000038</t>
  </si>
  <si>
    <t>Inkpress24 - Expansão, Diferenciação e Inovação</t>
  </si>
  <si>
    <t>ALG-05-3827-FEDER-000041</t>
  </si>
  <si>
    <t>Reclalgarve Digital 2020</t>
  </si>
  <si>
    <t>ALG-05-3827-FEDER-000042</t>
  </si>
  <si>
    <t>ALG-M8-2018-17</t>
  </si>
  <si>
    <t>ALG-M8-2018-15</t>
  </si>
  <si>
    <t>ALG-M8-2018-18</t>
  </si>
  <si>
    <t>ALG-06-4740-FSE-000080</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</si>
  <si>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</si>
  <si>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 Loja Virtual da empresa Zeroum é um investimento inovador para uma empresa regional, sendo entendida como garantia para um crescimento saudável do seu volume de negócios</t>
  </si>
  <si>
    <t>ALG-06-4740-FSE-000087</t>
  </si>
  <si>
    <t>Este projecto tem como objectivo criar o próprio posto de trabalho. Para além de a oportunidade de renovar um edifício numa zona bastante favorecida no que diz respeito à procura turística - o centro histórico de Lagos. O estabelecimento irá disponibilizar um quarto duplo e um quarto triplo com casa de banho privativa, ambos dotados de ar condicionado. Os hóspedes terão acesso a uma cozinha toda equipada e uma sala de estar para convívio.</t>
  </si>
  <si>
    <t>ALG-06-4740-FSE-000091</t>
  </si>
  <si>
    <t>ALG-06-5141-FEDER-000110</t>
  </si>
  <si>
    <t>Zeroum - Loja Virtual</t>
  </si>
  <si>
    <t>ALG-06-5141-FEDER-000116</t>
  </si>
  <si>
    <t>Alojamento Margarida Pacheco</t>
  </si>
  <si>
    <t>ALG-06-5141-FEDER-000121</t>
  </si>
  <si>
    <t>Modernização do Al-Gharb Tavira Guest House</t>
  </si>
  <si>
    <t>ALG-06-5141-FEDER-000124</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</si>
  <si>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</si>
  <si>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</si>
  <si>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</si>
  <si>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</si>
  <si>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</si>
  <si>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</si>
  <si>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</si>
  <si>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Thehnc - Strategy Innovation Transformation, Lda.</t>
  </si>
  <si>
    <t>Parkalgar - Hoteis e Alojamentos Turísticos, S.A.</t>
  </si>
  <si>
    <t>Valter Manuel Guerreiro Mendes - Unipessoal, Lda.</t>
  </si>
  <si>
    <t>Frirrevenda - Comércio de Equipamento Hoteleiro, Lda.</t>
  </si>
  <si>
    <t>Samicofra - Equipamentos para Construção Civil, Lda.</t>
  </si>
  <si>
    <t>Associação CVI - Centro de Vida Independente</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</si>
  <si>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</si>
  <si>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</si>
  <si>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</si>
  <si>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</si>
  <si>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</si>
  <si>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</si>
  <si>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</si>
  <si>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Olhão 
(Loures, Coimbra e Maia)</t>
  </si>
  <si>
    <t>Lagos,  Vila do Bispo, Aljezur, Silves e Monchique</t>
  </si>
  <si>
    <t xml:space="preserve"> Alcoutim, Castro Marim e Loulé</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</si>
  <si>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</si>
  <si>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</si>
  <si>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</si>
  <si>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</si>
  <si>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</si>
  <si>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</si>
  <si>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</si>
  <si>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</si>
  <si>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</si>
  <si>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</si>
  <si>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Luís &amp; Sónia, Lda.</t>
  </si>
  <si>
    <t>Margarida Isabel Rosado Pacheco</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</si>
  <si>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</si>
  <si>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</si>
  <si>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</si>
  <si>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</si>
  <si>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</si>
  <si>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</si>
  <si>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</si>
  <si>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</si>
  <si>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</si>
  <si>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</si>
  <si>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</si>
  <si>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</si>
  <si>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</si>
  <si>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Conforhoteis - gestão de Hoteis, Lda.</t>
  </si>
  <si>
    <t>Marlagos - Consolidação Internacional</t>
  </si>
  <si>
    <t>ALG-02-0752-FEDER-042435</t>
  </si>
  <si>
    <t>Promoção e comunicação do novo posicionamento (upscale) dos hotéis Santa Eulália e Albufeira Sol no mercado internacional</t>
  </si>
  <si>
    <t>ALG-02-0752-FEDER-042487</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</si>
  <si>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</si>
  <si>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Plano de internacionalização conducente à promoção e comunicação do novo posicionamento (upscale) dos hotéis Santa Eulália e Albufeira Sol no mercado internacional por via da implementação de uma estratégia concertada na vertente eletrónica e da transformação digital.</t>
  </si>
  <si>
    <t>Gerozone,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</si>
  <si>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</si>
  <si>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</si>
  <si>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</si>
  <si>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</si>
  <si>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</si>
  <si>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</si>
  <si>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</si>
  <si>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ALG-05-3827-FEDER-000033</t>
  </si>
  <si>
    <t>ALG-05-3827-FEDER-000035</t>
  </si>
  <si>
    <t>O presente projecto prevê a actuação em factores críticos para o desenvolvimento do negócio, apostando na inovação organizacional e ao nível dos processos, produtos e serviços, numa óptica de marketing integrado virado para a satisfação do cliente, reforçando a presença no mercado onde actua, através da prestação de serviços na área da restauração, dinamizando os produtos tradicionais da cultura gastronómica Lacobrigense e do Algarve.</t>
  </si>
  <si>
    <t>O presente projecto prevê a actuação em factores críticos para o desenvolvimento do negócio, apostando na inovação organizacional nos produtos e serviços, numa óptica de marketing integrado virado para a satisfação do cliente, reforçando a presença no mercado onde irá actuar, através da prestação de serviços na área da restauração, dinamizando a matéria prima "Primium" de Portugal ( Bacalhau).</t>
  </si>
  <si>
    <t>Alteração e Remodelação de unidade de Restauração e Bebidas - MIMAR</t>
  </si>
  <si>
    <t>ALG-06-5141-FEDER-000108</t>
  </si>
  <si>
    <t>Criação de um Restaurante Tradicional de Bacalhau</t>
  </si>
  <si>
    <t>ALG-06-5141-FEDER-000111</t>
  </si>
  <si>
    <t>Marques &amp; Nunes, Lda.</t>
  </si>
  <si>
    <t>Metamorphosis, Agência de Viagens e Turismo, Unipessoal, Lda.</t>
  </si>
  <si>
    <t>Lua Artesã, Unipessoal, Lda.</t>
  </si>
  <si>
    <t>Projeto de Internacionalização da Gravidade</t>
  </si>
  <si>
    <t>CMP - Cimentos Maceira e Pataias, S.A.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</si>
  <si>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</si>
  <si>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</si>
  <si>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</si>
  <si>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</si>
  <si>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SI-51-2018-33</t>
  </si>
  <si>
    <t>Fivemotion, Lda.</t>
  </si>
  <si>
    <t>Snido, Unipessoal, Lda.</t>
  </si>
  <si>
    <t>ALG-02-0651-FEDER-044102</t>
  </si>
  <si>
    <t>ALG-02-0651-FEDER-044818</t>
  </si>
  <si>
    <t>Fivemotion 2020</t>
  </si>
  <si>
    <t>Snido - Unidade Industrial Tecnológica</t>
  </si>
  <si>
    <t>O objetivo principal é a Criação de um novo estabelecimento para o desenvolvimento e produção de sistemas de deteção de incêndios, entre outros compontentes de segurança.</t>
  </si>
  <si>
    <t>ALG-02-0752-FEDER-042917</t>
  </si>
  <si>
    <t>ALG-02-0752-FEDER-042972</t>
  </si>
  <si>
    <t>ALG-02-0752-FEDER-043001</t>
  </si>
  <si>
    <t>ALG-02-0752-FEDER-043218</t>
  </si>
  <si>
    <t>ALG-02-0752-FEDER-043261</t>
  </si>
  <si>
    <t>ALG-02-0752-FEDER-043342</t>
  </si>
  <si>
    <t>ALG-02-0752-FEDER-043512</t>
  </si>
  <si>
    <t>ALG-02-0752-FEDER-043558</t>
  </si>
  <si>
    <t>ALG-02-0752-FEDER-043605</t>
  </si>
  <si>
    <t>ALG-02-0752-FEDER-043612</t>
  </si>
  <si>
    <t>SI-52-2018-31</t>
  </si>
  <si>
    <t>Internacionalização da marca Algarve Life Style</t>
  </si>
  <si>
    <t>Villa Termal das Caldas de Monchique Spa Resort - Nature and Health</t>
  </si>
  <si>
    <t>Reforço da presença da empresa nos mercados internacionais pelo desenvolvimento e implementação de uma rede de distribuição suportada na venda online</t>
  </si>
  <si>
    <t>Caliço Park - Expansão Internacional</t>
  </si>
  <si>
    <t>Internacionalização da marca Sirius Robots</t>
  </si>
  <si>
    <t>Growing - Missão Exportar</t>
  </si>
  <si>
    <t>Essential Magazine ? Projeto editorial português worlwide</t>
  </si>
  <si>
    <t>APCS - Assistente Pessoal Concierge Services, Lda.</t>
  </si>
  <si>
    <t xml:space="preserve">Dolphin Seafaris - Actividades Marítimas, Unipessoal, Lda. </t>
  </si>
  <si>
    <t>Seafaris Goes Global</t>
  </si>
  <si>
    <t>Seabookings, Unipessoal, Lda.</t>
  </si>
  <si>
    <t>Dfexclusive Consultiria, Lda.</t>
  </si>
  <si>
    <t>Behindhorizon, Lda.</t>
  </si>
  <si>
    <t>Internacionalização da Seabookings - Experience the Sea in the Mediterranean</t>
  </si>
  <si>
    <t>Usual Tendency - Unipessoal, Lda.</t>
  </si>
  <si>
    <t>Searchprof, Lda.</t>
  </si>
  <si>
    <t>Open Media - Design e Publicações S.A.</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</si>
  <si>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</si>
  <si>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O projeto visa reforço presença da empresa nos mercados da América Sul e o aumento das exportações. Este objetivo será concretizado através da criação uma plataforma eletrónica para agregação de produtores locais e para construção uma rede de distribuição de produtos algarvios suportada no ecommerce</t>
  </si>
  <si>
    <t>Com a aprovação do aumento da capacidade máximo do Caliço Park para 1436 campistas, a Transcampo irá realizar um investimento na modernização do parque de campismo que terá de ser compensado com um estratégia de promoção internacional, para garantir uma ocupação elevada.</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</si>
  <si>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</si>
  <si>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</si>
  <si>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</si>
  <si>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ALG-02-0853-FEDER-044037</t>
  </si>
  <si>
    <t>ALG-02-0853-FEDER-044340</t>
  </si>
  <si>
    <t>ALG-02-0853-FEDER-044700</t>
  </si>
  <si>
    <t>ALG-02-0853-FEDER-044901</t>
  </si>
  <si>
    <t>SI-C2-2018-32</t>
  </si>
  <si>
    <t>Celoli - Actividades Turísticas, Lda.</t>
  </si>
  <si>
    <t>Mundo do Karting, Lda.</t>
  </si>
  <si>
    <t>Filipe Martins - Gestão de Negócios, Unipessoal , Lda.</t>
  </si>
  <si>
    <t>Gracer - Sociedade de Turismo do Algarve S.A.</t>
  </si>
  <si>
    <t>Josélia &amp; Silva, Lda.</t>
  </si>
  <si>
    <t>Projeto de Inovação Produtiva do Mundo do Karting</t>
  </si>
  <si>
    <t>Altura Beach Club - apoio de praia e espaço de restauração</t>
  </si>
  <si>
    <t>Josélia &amp; Silva - Criação de uma nova unidade fabril</t>
  </si>
  <si>
    <t>Aquashow Indoor Park</t>
  </si>
  <si>
    <t>Padaria e Pastelaria Saudável</t>
  </si>
  <si>
    <t>A empresa pretende com o presente projeto de inovação aumentar a sua capacidade de resposta na prestação dos seus serviços, por forma a torná-los mais atraentes e captando visitantes internacionais.</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</si>
  <si>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</si>
  <si>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Criação de uma nova unidade fabril, de modo a concretizar a sua estratégia de reposicionamento competitivo quer no mercado da Região do Algarve, quer no mercado Ibérico, através da introdução no mercado de novos produtos produzidos com recursos endógenos.</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</si>
  <si>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</si>
  <si>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</si>
  <si>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</si>
  <si>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ALG-52-2018-21</t>
  </si>
  <si>
    <t>ALG-52-2018-20</t>
  </si>
  <si>
    <t>ALG-02-0752-FEDER-042009</t>
  </si>
  <si>
    <t>ALG-02-0752-FEDER-042050</t>
  </si>
  <si>
    <t>Projeto de promoção global dos Citrinos produzidos no Algarve nos mercados externos contribuindo para a inovação, valorização e diferenciação destes frutos portugueses, incrementando: exportações, competitividade e visibilidade internacional de Portugal, promovido pela AlgarOrange.</t>
  </si>
  <si>
    <t>ALG-53-2018-22</t>
  </si>
  <si>
    <t>Choose Guadiana</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</si>
  <si>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</si>
  <si>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</si>
  <si>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</si>
  <si>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</si>
  <si>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</si>
  <si>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</si>
  <si>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ALG-02-0853-FEDER-044637</t>
  </si>
  <si>
    <t>Club House Palmares Golf ? Palmares Beach &amp; Golf Resort</t>
  </si>
  <si>
    <t>ALG-02-0853-FEDER-045029</t>
  </si>
  <si>
    <t>ALG-34-2019-02</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</si>
  <si>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</si>
  <si>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</si>
  <si>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</si>
  <si>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</si>
  <si>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</si>
  <si>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</si>
  <si>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</si>
  <si>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</si>
  <si>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</si>
  <si>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</si>
  <si>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</si>
  <si>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</si>
  <si>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</si>
  <si>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</si>
  <si>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ALG-37-2019-03</t>
  </si>
  <si>
    <t>ALG-06-4437-FSE-000003</t>
  </si>
  <si>
    <t>ALG-42-2018-05</t>
  </si>
  <si>
    <t>UCCI Saúde Mental - Residência Apoio Moderado da ACASO</t>
  </si>
  <si>
    <t>ERPI e Centro de Dia - Alzheimer e outras demências - Sta Casa Castro Marim</t>
  </si>
  <si>
    <t>UCCI Saúde Mental - Residência de Apoio Máximo da ASMAL</t>
  </si>
  <si>
    <t>ALG-06-4842-FEDER-000003</t>
  </si>
  <si>
    <t>ALG-06-4842-FEDER-000004</t>
  </si>
  <si>
    <t>Construção em edifico autónomo a ser implementado na “Qt do Brejo” onde funcionam outras estruturas sociais e de saúde, permitindo deste modo maximizar equipamentos de apoio logístico como cozinha e lavandaria, portaria e serviços administrativos.A ACASO já tem anos de experiência em atividades sociais e de saúde, já faz parte da RNCCI e por isso detém capacidades e know-how para construir e gerir uma residência de apoio moderado como o proposto</t>
  </si>
  <si>
    <t/>
  </si>
  <si>
    <t>ALG-06-4842-FEDER-000005</t>
  </si>
  <si>
    <t>Edificar e equipar uma Residência de Apoio Máximo para adultos com elevado grau de incapacidade psicossocial por doença mental grave, clinicamente estabilizados sem suporte familiar ou social adequado.</t>
  </si>
  <si>
    <t>Algarorange - Associação de Operadores de Citrinos do Algarve</t>
  </si>
  <si>
    <t>T.S. Pinto - Atelier das Cortinas, Lda.</t>
  </si>
  <si>
    <t>Palmares - Companhia de Empreendimentos Turísticos de Lagos, S.A.</t>
  </si>
  <si>
    <t>Melhoria da Eficiência Energética da Escola EB1 n.º 1</t>
  </si>
  <si>
    <t>Melhoria da Eficiência Energética da Escola EB1 n.º 2</t>
  </si>
  <si>
    <t>Apexa - Associação de Apoio à Pessoa Excepcional do Algarve</t>
  </si>
  <si>
    <t>Associação Algarvia de Pais e Amigos de Crianças Diminuidas Mentais</t>
  </si>
  <si>
    <t>AECT - Associação em Contato Tavira</t>
  </si>
  <si>
    <t>Associação Cultural e Apoio Social de Olhão</t>
  </si>
  <si>
    <t>Santa Casa da Misericórdia de Castro Marim</t>
  </si>
  <si>
    <t>Aumento da capacidade instalada da empresa existente e abertura de loja</t>
  </si>
  <si>
    <t>Consultoria para a realização de um plano de negócios</t>
  </si>
  <si>
    <t>Consultoria para a definição dos requisitos para uma plataforma digital</t>
  </si>
  <si>
    <t>Consultoria para a concepção do plano de negócios da xpto xpert energy</t>
  </si>
  <si>
    <t>Consultoria para a concepção do plano de negócios para a empresa 11 Tapas, Lda.</t>
  </si>
  <si>
    <t>Concepção do plano de negócios da Rebelambition, Lda.</t>
  </si>
  <si>
    <t>Controlcopy - Vale Empreendedorismo</t>
  </si>
  <si>
    <t>Desenvolvimento de requisitos para uma plataforma de gestão de clientes</t>
  </si>
  <si>
    <t>Concepção do plano de negócios da Agrosimbiose</t>
  </si>
  <si>
    <t>Elaboração do plano de negócios e acompanhamento no arranque da atividade</t>
  </si>
  <si>
    <t>Internacionalização da Four Gold Winds Resorts Martinhal Beach Resort &amp; Hotel</t>
  </si>
  <si>
    <t>Plano de promoção de plantas mediterrânicas no mercado europeu</t>
  </si>
  <si>
    <t>Serviços Consultoria na Área de prospeção de mercado</t>
  </si>
  <si>
    <t>Vale internacionalização - JPW Engenharia</t>
  </si>
  <si>
    <t>Desenvolvimento de plano estratégico de internacionalização da M&amp;R Lamy</t>
  </si>
  <si>
    <t>Plano Estratégico de Internacionalização - Finanquest</t>
  </si>
  <si>
    <t>Plano Estratégico de Internacionalização - Yuccie Underwear</t>
  </si>
  <si>
    <t>Plano Estratégico de Internacionalização Luís Filipe Neves Unipessoal, Lda.</t>
  </si>
  <si>
    <t>Plano Estratégico para a internacionalização da Varandas Mouras</t>
  </si>
  <si>
    <t>Vale internacionalização - 3º Quadrante - Prospeção e Presença em Mercados Internacionais</t>
  </si>
  <si>
    <t>Plano estratégico para a internacionalização da Napierre &amp; Bandarra, Lda.</t>
  </si>
  <si>
    <t>Citrusplants 2020 internacionalização</t>
  </si>
  <si>
    <t>Internacionalização da Sun House Management, S.A. - Alfamar Beach &amp; Sport Resort e Suite Hotel Monte Gordo</t>
  </si>
  <si>
    <t>Laranja Global - Captação de novos clientes em novos segmentos no mercado internacional</t>
  </si>
  <si>
    <t>Inter Wood&amp;Furniture 2016-2018 - Internacionalização sustentada das empresas da fileira da madeira e mobiliário</t>
  </si>
  <si>
    <t>SKY2020 - Novas oportunidades e novos clientes no mercado europeu</t>
  </si>
  <si>
    <t>Omnibees Export</t>
  </si>
  <si>
    <t>Algarve Riders International</t>
  </si>
  <si>
    <t>Consultoria para a identificação de oportunidades de internacionalização da André Lourenço, Unipessoal, Lda.</t>
  </si>
  <si>
    <t>Internacionalizar +Algarve 2.0 Turismo</t>
  </si>
  <si>
    <t>Promoção dos Citrinos do Algarve nos mercados externos</t>
  </si>
  <si>
    <t>Qualificar para crescer</t>
  </si>
  <si>
    <t>Consultoria para a realização do plano de negócios para a expansão da atividade</t>
  </si>
  <si>
    <t>Consultoria para o reforço das capacidades de gestão de marketing</t>
  </si>
  <si>
    <t>Consultoria para a gestão de marketing</t>
  </si>
  <si>
    <t>Desenvolvimento de requisitos para plataforma de gestão da relação com os clientes</t>
  </si>
  <si>
    <t>Consultoria para a realização estudo de viabilidade de novos investimentos</t>
  </si>
  <si>
    <t>Consultoria para o desenvolvimento de requisitos para uma plataforma de gestão de clientes</t>
  </si>
  <si>
    <t>Consultoria para o desenvolvimento de requisitos para aplicação de gestão de clientes</t>
  </si>
  <si>
    <t>Plano integrado de branding e marketing digital</t>
  </si>
  <si>
    <t>Buildingclass na Web</t>
  </si>
  <si>
    <t>Sistema integrado de vendas e gestão de clientes</t>
  </si>
  <si>
    <t>Filágueda a caminho da Qualidade</t>
  </si>
  <si>
    <t>Marketing estratégico e marketing digital</t>
  </si>
  <si>
    <t>Análise de benchmarking e re-organização dos processos de gestão da Âmago - Energia Inteleligente</t>
  </si>
  <si>
    <t>Plaza Innovation</t>
  </si>
  <si>
    <t>Giolato 2020 - Alimentação com inovação</t>
  </si>
  <si>
    <t>Animaris 2020 - Qualificação</t>
  </si>
  <si>
    <t>Passeios em Catamaran de luxo à vela na marina de Albufeira</t>
  </si>
  <si>
    <t>Pine Villas Rur - Urban Resort</t>
  </si>
  <si>
    <t>Dengun: Qualificar e inovar</t>
  </si>
  <si>
    <t>M5SAR .: Mobile Five Senses Augmented Reality System For Museums</t>
  </si>
  <si>
    <t>Algarve Store &amp; Business Online</t>
  </si>
  <si>
    <t>Tru Intelligence For Smart Restaurants and Hotels</t>
  </si>
  <si>
    <t>Animaris Global</t>
  </si>
  <si>
    <t>Tee Times Global</t>
  </si>
  <si>
    <t>Internacionalização da I. Gonçalves &amp; M. Duarte</t>
  </si>
  <si>
    <t>Alteração global - Flor da Rocha</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</si>
  <si>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</si>
  <si>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novo hotel rural de 4 estrelas com espaço para eventos e oferta de experiências</t>
  </si>
  <si>
    <t>Inovação Produtiva - Cella Dental Design</t>
  </si>
  <si>
    <t>Qualificar a Industrial Farense</t>
  </si>
  <si>
    <t>Vale Indústria - Óptica Jóia</t>
  </si>
  <si>
    <t>Vale Indústria - Frirrevenda</t>
  </si>
  <si>
    <t>Vale Indústria - Samicofra</t>
  </si>
  <si>
    <t>Inovar para Competir</t>
  </si>
  <si>
    <t xml:space="preserve">    Lavrar o Mar as artes no alto da serra e na costa vicentina</t>
  </si>
  <si>
    <t>Contratação de Recursos Humanos Altamente Qualificados (PME)		 Algarve</t>
  </si>
  <si>
    <t>Modernização da Letras Generosas</t>
  </si>
  <si>
    <t>Criação e início de operações da Yesnumber</t>
  </si>
  <si>
    <t>AMAL - Gestão, Animação e Monitorização do PADRE</t>
  </si>
  <si>
    <t>Conservação e Reabilitação da Casa do Forno para a "Casa dos Vinhos"</t>
  </si>
  <si>
    <t>AAC no âmbito do SI2E - DLBC Interior do Algarve Central</t>
  </si>
  <si>
    <t>AAC no âmbito do SI2E - DLBC Pesca do Barlavento do Algarve</t>
  </si>
  <si>
    <t>Modernização e expansão da atividade da Casa Modesta</t>
  </si>
  <si>
    <t>Modernização Turismo Rural</t>
  </si>
  <si>
    <t>Café Fresco</t>
  </si>
  <si>
    <t>SS4BM, Lda.</t>
  </si>
  <si>
    <t>Horeca Intelligent Solutions</t>
  </si>
  <si>
    <t>ALG-02-0651-FEDER-045968</t>
  </si>
  <si>
    <t>ALG-05-3559-FSE-000010</t>
  </si>
  <si>
    <t>ALG-59-2018-28</t>
  </si>
  <si>
    <t>Emprego altamente qualificado nas empresas ou em COLABS</t>
  </si>
  <si>
    <t>Emprego altamente qualificado nas empresas - Contratação de Recursos Humanos Altamente Qualificados (PME ou CoLAB)</t>
  </si>
  <si>
    <t>Associação Oceano Verde - Laboratório Colaborativo para o Desenvolvimento de Tecnologias e Produtos Verdes do Oceano</t>
  </si>
  <si>
    <t>O Projeto «GreenCoLAB – Criação de um laboratório colaborativo para o desenvolvimento de tecnologias e produtos verdes do oceano» consiste na contratação de 13 recursos humanos altamente qualificados, dos quais 3 são doutorados, para implementação da Agenda de I&amp;I do laboratório colaborativo GreenCoLAB.</t>
  </si>
  <si>
    <t>ALG-33-2019-05</t>
  </si>
  <si>
    <t>ALG-33-2019-04</t>
  </si>
  <si>
    <t>Inclusão ativa de imigrantes e minorias étnicas - Centros Nacionais de Apoio à Integração de Migrantes (CNAIM)</t>
  </si>
  <si>
    <t>Inclusão ativa de imigrantes e minorias étnicas - Programa Escolhas</t>
  </si>
  <si>
    <t>ALG-06-4233-FSE-000003</t>
  </si>
  <si>
    <t>ALG-06-4233-FSE-000004</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</si>
  <si>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</si>
  <si>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ALG-01-0247-FEDER-033595</t>
  </si>
  <si>
    <t>Siemens S.A.</t>
  </si>
  <si>
    <t>ALG-02-0651-FEDER-042011</t>
  </si>
  <si>
    <t>ALG-51-2018-19</t>
  </si>
  <si>
    <t>ALG-02-0752-FEDER-041991</t>
  </si>
  <si>
    <t>ALG-02-0752-FEDER-042007</t>
  </si>
  <si>
    <t>Algarve Craft &amp; Food, Criar|Experimentar|Internacionalizar</t>
  </si>
  <si>
    <t>Internacionalizar + Algarve 2.0 Agroalimentar, Mar, Tic + Industriais Criativas</t>
  </si>
  <si>
    <t>ALG-02-0853-FEDER-045675</t>
  </si>
  <si>
    <t>ALG-02-0853-FEDER-045676</t>
  </si>
  <si>
    <t>ALG-02-0853-FEDER-045808</t>
  </si>
  <si>
    <t>SI-53-2019-07</t>
  </si>
  <si>
    <t>Tee Times - Agência de Viagens e Turismo, Unipessoal Lda.</t>
  </si>
  <si>
    <t>Quinta da Eira Antiga, Unipessoal Lda.</t>
  </si>
  <si>
    <t>Hubel Verde - Engenharia Agronómica S.A.</t>
  </si>
  <si>
    <t>Tee Times - Qualificação PME - TT Digital Marketing Plataform</t>
  </si>
  <si>
    <t>Qualificação da Quinta da Eira Antiga- Criação de marca, implementação de estratégia de promoção e certificação</t>
  </si>
  <si>
    <t>Hubel Verde - reforço da competitividade</t>
  </si>
  <si>
    <t>A Tee Times Lda tem como objectivo ter uma "atitude" proactiva no fornecimento do golfe nacional na europa e diversificar a sua oferta  personalizada a um  preço competitivo inovando a nível da sua organização e no mercado para o setor turistico, através de um portfólio de produtos de qualidade.</t>
  </si>
  <si>
    <t>Qualificação da Quinta da Eira Antiga e reforço da sua competitividade pela aplicação de estratégia de marketing digital, implementação de plataforma de venda online e certificação.</t>
  </si>
  <si>
    <t>Este projeto visa melhorar as competencias internas da Hubel Verde e capacitá-la para reforçar a sua posição no mercado interno e crescer com a entrada em mercados externos com produtos inovadores de valor acrescentado,  reduzindo  a sua dependencia dos adubos liquidos.</t>
  </si>
  <si>
    <t>Otimização da Eficiência Energética no Edifício Paços do Concelho em Loulé</t>
  </si>
  <si>
    <t>ALG-03-1203-FEDER-000013</t>
  </si>
  <si>
    <t>Esta operação levada a cabo pelo Município de Loulé no Edifício Paços do Concelho,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na cobertura em terraço.</t>
  </si>
  <si>
    <t>Sociedade Polis Litoral Ria Formosa - Sociedade para a Requalificação e Valorização da Ria Formosa, S.A. - Sociedade em Liquidação</t>
  </si>
  <si>
    <t>Requalificação Urbana e Ambiental de Troco da Av. 5 Outubro - Olhão</t>
  </si>
  <si>
    <t>ALG-04-2316-FEDER-000035</t>
  </si>
  <si>
    <t>Qualificação e Revitalização das Áreas de Reabilitação Urbana- 3.ª Fase – Largo de S. Pedro</t>
  </si>
  <si>
    <t>ALG-04-2316-FEDER-000036</t>
  </si>
  <si>
    <t>Requalificação do Espaço de Lazer e Animação da Verbena</t>
  </si>
  <si>
    <t>ALG-04-2316-FEDER-000038</t>
  </si>
  <si>
    <t>Transformar a Av. 5 de Outubro num espaço qualificado e digno da envolvente urbana que a rodeia, onde existe harmonia entre o conjunto edificado e com todas as componentes do desenho urbano, desde os pavimentos à iluminação, possibilitando a sua vivência em segurança, promovendo a reabilitação do centro histórico, favorecendo o desenvolvimento das atividades económicas e proporcionando o bem estar dos habitantes e dos visitantes.</t>
  </si>
  <si>
    <t>A operação pretende regenerar o centro histórico de Faro através da qualificação do espaço público, melhorando assim as condições de segurança, conforto, acessibilidade e circulação. Acresce ainda o contributo para melhoria da qualidade de vida em meio urbano proporcionada pela melhoria da mobilidade e circulação de pessoas e veículos no espaço intervencionado.</t>
  </si>
  <si>
    <t>A intervenção inclui 1 componente, construção. Dignifica dois equipamentos da Vila, o Jardim da Verbena associado à história da terra apostando num espaço cultural e natural, e as Piscinas Municipais Descobertas que se localizam contiguamente ao Jardim e que são um dos equipamentos mais frequentados na época de Verão. A intervenção está prevista no PARU, ponto base para a concretização da mesma.</t>
  </si>
  <si>
    <t>ALG-05-3928-FEDER-000016</t>
  </si>
  <si>
    <t>ALG-05-3928-FEDER-000026</t>
  </si>
  <si>
    <t>ALG-05-3928-FEDER-000028</t>
  </si>
  <si>
    <t>Eventos de Promoção e Valorização dos Recursos Endógenos nas Freguesias de Paderne e Guia</t>
  </si>
  <si>
    <t>A operação contempla a aquisição de bens (bancas, tasquinhas, baias, mesas, bancos, entre outros) e serviços (organização, realização e divulgação dos eventos) com vista à promoção de iniciativas de caráter local que visem a valorização dos recursos endógenos, nas freguesias de Paderne e Guia.</t>
  </si>
  <si>
    <t>Rota Serrana de Autocaravanismo (2ª fase) - ASA São Marcos da Serra e Animação e Comunicação</t>
  </si>
  <si>
    <t>O projeto visa o alargamento e a consolidação de uma rede de equipamentos de apoio ao autocaravanismo no interior do Algarve, através da criação de diversas áreas para o acolhimento dos turistas com apetência para a exploração de recursos associados à natureza e ao património cultural, dinamizando a atratividade do território e a sua visitação.</t>
  </si>
  <si>
    <t>Criação de Pavilhão no Parque Industrial de Alcoutim</t>
  </si>
  <si>
    <t>Pretende-se a criação de um pavilhão no parque empresarial do Alcoutim, onde se possa instalar uma atividade empresarial, tendo subjacente a criação de postos de trabalho, num território de baixa densidade e deprimido económica e socialmente, com vista a incrementar desenvolvimento económico sustentado.</t>
  </si>
  <si>
    <t>ALG-06-4234-FSE-000017</t>
  </si>
  <si>
    <t>ALG-06-4234-FSE-000013</t>
  </si>
  <si>
    <t>ALG-06-4232-FSE-000001</t>
  </si>
  <si>
    <t>ALG-06-4232-FSE-000003</t>
  </si>
  <si>
    <t>ALG-06-4232-FSE-000004</t>
  </si>
  <si>
    <t>ALG-06-4232-FSE-000005</t>
  </si>
  <si>
    <t>ALG-06-4232-FSE-000006</t>
  </si>
  <si>
    <t>ALG-06-4232-FSE-000007</t>
  </si>
  <si>
    <t>ALG-06-4232-FSE-000008</t>
  </si>
  <si>
    <t>ALG-06-4232-FSE-000010</t>
  </si>
  <si>
    <t>ALG-06-4232-FSE-000011</t>
  </si>
  <si>
    <t>Intervenções integradas em territórios vulneráveis</t>
  </si>
  <si>
    <t>ALG-32-2019-06</t>
  </si>
  <si>
    <t>Intervenções integradas em territórios vulneráveis - TEIP, PIEF, Mais Sucesso</t>
  </si>
  <si>
    <t>Agrupamento de Escolas Dr. Alberto Iria, Olhão</t>
  </si>
  <si>
    <t>Agrupamento de Escolas D. José I</t>
  </si>
  <si>
    <t>Agrupamento de Escolas Drª Laura Ayres</t>
  </si>
  <si>
    <t>Oportunidade de responder às diferentes problemáticas identificadas no Agrupamento, através da operacionalização de soluções educativas que poderão contribuir para uma efetiva melhoria dos níveis de sucesso escolar, educativo e social dos alunos do Agrupamento de Escolas, recorrendo a ações de melhoria, de caráter flexível e abrangente, integradas no Plano Plurianual de Melhoria TEIP.</t>
  </si>
  <si>
    <t>Redução e prevenção do abandono escolar e promoção do sucesso educativo.</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</si>
  <si>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t>
  </si>
  <si>
    <t>No Agrupamento de Escolas D. José I, no âmbito do Programa Territórios Educativos de Intervenção Prioritária (TEIP), pretende-se melhorar a qualidade da aprendizagem e dos resultados escolares, assim como combater o abandono escolar e as saídas precoces do sistema educativo, desenvolvendo ações incluídas no nosso Plano Plurianual de Melhoria (PPM), aqui definidas como "Mais sucesso" (Eixo 2 do TEIP) e "Inclusão escolar" (Eixos 2 e 3 do TEIP).</t>
  </si>
  <si>
    <t>O Agrupamento ESLA promove o sucesso escolar dos alunos, a sua valorização e a sua qualificação, melhorando os indicadores sociais e culturais. Desenvolve e implementa soluções inclusivas, adaptadas ao meio, para assegurar as necessidades e expectativas da comunidade. Somos uma escola que, coerentemente, abraça projectos, agarra oportunidades e caminha para a sua autonomia. Enquanto escola pública de qualidade, visamos a excelência educativa.</t>
  </si>
  <si>
    <t>No Plano Plurianual de Melhoria foram delineadas ações (enquadradas nos eixos do PPM) que privilegiam a intervenção em sala de aula, a diferenciação pedagógica, a articulação curricular e o trabalho colaborativo e que são as mais relevantes no sentido de promover a melhoria do sucesso educativo dos alunos, a melhoria da qualidade das aprendizagens, a redução do abandono escolar e o combate à indisciplina e absentismo.</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</si>
  <si>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</si>
  <si>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Rés do Chão Cento e Dezanove Associação</t>
  </si>
  <si>
    <t>O Nosso Chão Algarve é uma ferramenta na forma de um jogo pedagógico que ensina jovens e crianças competências de cidadania para as boas práticas de utilização, preservação e qualificação do espaço público.
Através de um percurso gamificado, motivados por conquistar territórios do tabuleiro de jogo, os jogadores vão conhecer, idealizar soluções e desenvolver ações concretas para melhorar  espaços públicos reais.</t>
  </si>
  <si>
    <t>UCCI Saúde Mental -  Unidade Socio Ocupacional e Apoio Domiciliário da ACASO</t>
  </si>
  <si>
    <t>Casa do Povo do Concelho de Olhão</t>
  </si>
  <si>
    <t>Aassociação Cultural e Apoio Social de Olhão</t>
  </si>
  <si>
    <t>Centro de Actividades Ocupacionais (CAO) - Deficiência - CPCO Moncarapacho</t>
  </si>
  <si>
    <t>ALG-06-4842-FEDER-000007</t>
  </si>
  <si>
    <t>ALG-06-4842-FEDER-000009</t>
  </si>
  <si>
    <t>A IPSS pretende alargar a sua área de intervenção de respostas sociais no âmbito de deficiência, através da instalação de um Centro de Atividades Ocupacionais (CAO) que será construído e assim inserido nas instalações existentes da CPCO .</t>
  </si>
  <si>
    <t>Adaptação de espaço para a implementação de uma unidade sócio ocupacional para 20 utentes com o acréscimo e apoio de uma equipa de apoio domiciliário vocacionada para a problemática da saúde mental com capacidade para 10 visitas dia, ambas as estruturas parte integrante da Rede Nacional de Cuidados Continuados Integrados Saúde Mental.</t>
  </si>
  <si>
    <t>Apostar na internacionalização pela apresentação de um catamaran totalmente sustentável, é o objetivo deste projeto, que dará igualmente um reconhecimento global à diferenciação e marca Sun Concept enquanto fabricantes de embarcações que utilizam exclusivamente a energia solar enquanto força motriz.</t>
  </si>
  <si>
    <t>ALG-02-0752-FEDER-041969</t>
  </si>
  <si>
    <t>Esta operação levada a cabo pelo Município de Loulé nas Piscinas Cobertas Municipais de Loulé,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cobertura da nave.</t>
  </si>
  <si>
    <t>Melhoria da Eficiência Energética e Integração de Energias Renováveis das Piscinas Cobertas Municipais de Loulé</t>
  </si>
  <si>
    <t>ALG-03-1203-FEDER-000014</t>
  </si>
  <si>
    <t>ALG-03-1406-FEDER-000004</t>
  </si>
  <si>
    <t>Requalificação dos Percursos Pedonais na ligação entre a Vila da Luz e as Quatro Estradas (EN 125)</t>
  </si>
  <si>
    <t>ALG-03-1406-FEDER-000006</t>
  </si>
  <si>
    <t>Loulé - Mobilidade Urbana Sustentável</t>
  </si>
  <si>
    <t>ALG-03-1406-FEDER-000007</t>
  </si>
  <si>
    <t>Com esta operação pretende-se intervir e requalificar a Ecovia do Litoral Algarvio, no concelho de Tavira nos seguintes troços:
- TV3 – Centro Comercial Tavira Gran Plaza com a Ribeira da Canada, onde se inclui a Ponte Ribeira do Almargem (3 812m);</t>
  </si>
  <si>
    <t>O presente operação visa a requalificação da estrada EM 537, entre a Vila da Luz e as Quatro Estradas, troço pertencente à Ecovia do Litoral do Algarve LGS3, uma via que apresenta debilidades de utilização, sem condições de acessibilidade nem segurança, com a criação de passeio pedonal e requalificação da estrada com a introdução de via partilhada para automóveis e bicicletas.</t>
  </si>
  <si>
    <t>ALG-05-3559-FSE-000009</t>
  </si>
  <si>
    <t>ALG-59-2018-29</t>
  </si>
  <si>
    <t>BMSB - Algarve Sunboat Trips, Lda.</t>
  </si>
  <si>
    <t>ALG-05-3928-FEDER-000019</t>
  </si>
  <si>
    <t>ALG-05-3928-FEDER-000024</t>
  </si>
  <si>
    <t>ALG-05-3928-FEDER-000031</t>
  </si>
  <si>
    <t>Mexilhoeira Grande- Promoção e divulgação das atividades e sabores tradicionais</t>
  </si>
  <si>
    <t>A presente candidatura contempla a apresentação de dois eventos de divulgação de produção tradicional da Mexilhoeira Grande, que se complementam na sua abordagem e que, precisamente em articulação, poderão constituir uma mais valia, na valorização e reforço dos saberes e produção tradicional local desta freguesia do concelho de Portimão.</t>
  </si>
  <si>
    <t>Núcleo Interpretativo da EN2</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</si>
  <si>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vila evidenciando os recursos endógenos.</t>
  </si>
  <si>
    <t>Rota Serrana de Autocaravanismo (3ª fase) - ASA Alcoutim</t>
  </si>
  <si>
    <t>ALG-06-4232-FSE-000002</t>
  </si>
  <si>
    <t>ALG-06-4232-FSE-000009</t>
  </si>
  <si>
    <t>O Agrupamento de Escolas Eng.º Nuno Mergulhão é Território Educativo de Intervenção Prioritária (TEIP). O seu Plano Plurianual de Melhoria pretende potenciar a assiduidade, diminuir o abandono escolar e promover a disciplina dos alunos, elevando assim o sucesso escolar e a qualidade do mesmo.</t>
  </si>
  <si>
    <t>Garantir a inclusão de todos os alunos; Melhorar a qualidade do ensino e da aprendizagem, traduzida no sucesso educativo dos alunos; Operacionalizar o Perfil dos Alunos à Saída da Escolaridade Obrigatória; Promover o exercício de uma cidadania ativa e informada; Prevenir o abandono, absentismo e indisciplina dos alunos.
Criar condições que favoreçam a orientação educativa e a transição qualificada da escola para a vida ativa.</t>
  </si>
  <si>
    <t>ALG-64-2018-23</t>
  </si>
  <si>
    <t>Capacitação institucional nas parcerias territoriais e setoriais - Reforço da capacitação de atores e redes de promoção de ações de desenvolvimento</t>
  </si>
  <si>
    <t>“Articular para Intervir III” tem por objetivo reforçar as capacidades da parceria para a prossecução duma Visão Estratégica de Desenvolvimento Integrada para o Algarve 2030, delineada em rede, de forma colaborativa e participada, envolvendo os stakeholders e comunidades, tornando-os parte efetiva do processo, baseado numa governança partilhada e corresponsável, que capacite as instituições e as aproxime do território e populações.</t>
  </si>
  <si>
    <t>ALG-08-5864-FSE-000004</t>
  </si>
  <si>
    <t>ALG-08-5864-FSE-000005</t>
  </si>
  <si>
    <t>ALG-02-0752-FEDER-042928</t>
  </si>
  <si>
    <t>ALG-02-0752-FEDER-043812</t>
  </si>
  <si>
    <t>ALG-02-0752-FEDER-043865</t>
  </si>
  <si>
    <t>SI-52-2018-35</t>
  </si>
  <si>
    <t>Portugal Fresh - Associação para a promoção das frutas, legumes e flores de Portugal</t>
  </si>
  <si>
    <t>Scorpioncosmo, Unipessoal Lda.</t>
  </si>
  <si>
    <t>Factor Triplo, Lda.</t>
  </si>
  <si>
    <t>Factor Global</t>
  </si>
  <si>
    <t>Promoção Internacional de Plataforma Cloud</t>
  </si>
  <si>
    <t>SI-49-2017-06</t>
  </si>
  <si>
    <t>Criação do Viceroy Hotel 5** e de um Núcleo de Serviços</t>
  </si>
  <si>
    <t>QDO Hotel, S.A.</t>
  </si>
  <si>
    <t>ALG-02-0853-FEDER-037705</t>
  </si>
  <si>
    <t>O projeto consiste na criação de um hotel de 5* (marca Norte-Americana), e de um núcleo de serviços - Clubhouse (Ginásio, F&amp;B, Receção Golfe, etc), que constituirão o empreendimento Quinta da Ombria, o qual agregará outros serviços complementares, projetando-se um novo conceito de resort.</t>
  </si>
  <si>
    <t>Eficiência Energética da Biblioteca Municipal de Portimão</t>
  </si>
  <si>
    <t>ALG-03-1203-FEDER-000010</t>
  </si>
  <si>
    <t>Reabilitação do Cineteatro de São Brás de Alportel</t>
  </si>
  <si>
    <t>ALG-04-2316-FEDER-000037</t>
  </si>
  <si>
    <t>A intervenção inclui 3 componentes, construção, outros serviços e projeto. O Cineteatro é um edifício representativo da História de São Brás de Alportel engloba também outras valências. A intervenção está prevista no PARU, ponto base para a concretização da mesma.</t>
  </si>
  <si>
    <t>ALG-18-2019-15</t>
  </si>
  <si>
    <t>ALG-05-3118-FSE-000016</t>
  </si>
  <si>
    <t>A medida estágios profissionais visa complementar e desenvolver as competências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</si>
  <si>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ALG-05-3524-FSE-000133</t>
  </si>
  <si>
    <t>ALG-05-3559-FSE-000011</t>
  </si>
  <si>
    <t>ALG-24-2019-16</t>
  </si>
  <si>
    <t>Formação de ativos para a empregabilidade - Vida Ativa para Desempregados</t>
  </si>
  <si>
    <t>As componentes tecnológicas a desenvolver neste projecto, digitalização da oferta turística de golfe, permitirão operacionalizar acções que promovam sinergias entre diversos players turísticos, com particular incidência nas actividades de golfe, proporcionando visibilidade e competitividade ao destino Portugal e, obviamente, a melhoria da experiência turística. Contratação de contratação de recurso humano altamente qualificado na área tecnológic</t>
  </si>
  <si>
    <t>ALG-06-4842-FEDER-000006</t>
  </si>
  <si>
    <t>Construção do Centro de atividades Ocupacionais (CAO)  - Deficiência - AAPACDM</t>
  </si>
  <si>
    <t>O Lar Residencial e CAO pretende dar resposta a um problema social diagnosticado nos Planos de Desenvolvimento Social,CLAS,Mapeamento dos Investimentos em Infraestruturas Sociais.Este projeto contribuirá para a integração de pessoas com deficiência e incapacidades em equipamentos,promovendo inclusão social e a não descriminação,assegurando as respostas sociais necessárias e urgentes para esta população e garantindo um projeto e qualidade de vida.</t>
  </si>
  <si>
    <t>ALG-02-0752-FEDER-045141</t>
  </si>
  <si>
    <t>ALG-02-0752-FEDER-045167</t>
  </si>
  <si>
    <t>Cotec Portugal - Associação Empresarial para a Inovação</t>
  </si>
  <si>
    <t>Montra de Inovação e Tecnologia I4.0 das Empresas Portuguesas</t>
  </si>
  <si>
    <t>O Projecto Montra de Inovação Tecnológica das Empresas Portuguesas (MEET-TECPT) visa contribuir para o aumento das exportações de empresas portuguesas através da constituição de uma plataforma de promoção da inovação das empresas, centralizadora dos esforços de promoção das marcas.</t>
  </si>
  <si>
    <t>ALG-02-0853-FEDER-034099</t>
  </si>
  <si>
    <t>Nozul Algarve, S.A.</t>
  </si>
  <si>
    <t>W Algarve, Empreendimento turístico para os mercados externos</t>
  </si>
  <si>
    <t>O presente projeto insere-se na tipologia «Criação de um novo estabelecimento», na medida em que visa a implementação de um empreendimento turístico, localizado no Município de Albufeira, o W Algarve. A Nozul Algarve S.A. pretende trazer para Portugal a notória marca «W Hotels» do Grupo Starwoods.</t>
  </si>
  <si>
    <t>Núcleo Interpretativo da Serra do Caldeirão</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</si>
  <si>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serra evidenciando os recursos endógenos.</t>
  </si>
  <si>
    <t>ALG-37-2019-19</t>
  </si>
  <si>
    <t>ALG-06-4437-FSE-000004</t>
  </si>
  <si>
    <t>ALG-07-5673-FEDER-000015</t>
  </si>
  <si>
    <t>Reabilitação da EB23 Prof. Paula Nogueira - Olhão</t>
  </si>
  <si>
    <t>Pretende-se proceder a uma intervenção profunda deste estabelecimento de ensino que não corresponde, de todo, às exigências atuais do ensino. A operação é constituída pelas seguintes componentes:Estudos, Pareceres, Projetos e Consultadoria; Construções diversas; Ajustamento de preços; Outras despesas; Equipamento Básico; Equipamento Administrativo; Equipamento de informática e Outros Serviços.</t>
  </si>
  <si>
    <t>ALG-77-2019-18</t>
  </si>
  <si>
    <t>Agência para o Desenvolvimento e Coesão, I.P.</t>
  </si>
  <si>
    <t>EMPIS - OI - Assistência Técnica</t>
  </si>
  <si>
    <t>ALG-09-6177-FEDER-000011</t>
  </si>
  <si>
    <t>ALG-01-0247-FEDER-039896</t>
  </si>
  <si>
    <t>Necton - Companhia Portuguesa de Culturas Marinhas, S.A.</t>
  </si>
  <si>
    <t>Zebrabloom: Desenvolvimento de produtos comerciais formulados com microalgas para o enriquecimento de presas vivas para a nutrição de  peixe-zebra.</t>
  </si>
  <si>
    <t>Faro, Olhão</t>
  </si>
  <si>
    <t>ALG-02-0853-FEDER-046277</t>
  </si>
  <si>
    <t>Hostel Conii Portugal, Lda.</t>
  </si>
  <si>
    <t>Vale Comércio - Hostel Conii</t>
  </si>
  <si>
    <t>ALG-18-2019-14</t>
  </si>
  <si>
    <t>Município de Monchique</t>
  </si>
  <si>
    <t>ALG-05-3118-FSE-000005</t>
  </si>
  <si>
    <t>ALG-05-3118-FSE-000006</t>
  </si>
  <si>
    <t>ALG-05-3118-FSE-000007</t>
  </si>
  <si>
    <t>ALG-05-3118-FSE-000013</t>
  </si>
  <si>
    <t>ALG-05-3118-FSE-000015</t>
  </si>
  <si>
    <t>Realização de estágios profissionais, em contexto real de trabalho que crie condições para uma rápida e fácil integração no mercado de trabalho de jovens com qualificação superior.</t>
  </si>
  <si>
    <t>Possibilitar aos jovens com qualificação superior a realização de um estágio profissional, em contexto real de trabalho, que crie condições para uma mais rápida e fácil integração no mercado de trabalho. Promover novas formações e novas competências profissionais, que possam potenciar a modernização dos serviços públicos. Garantir o início de um processo de aquisição de experiência profissional em contacto e aprendizagem com as regras, as boas p</t>
  </si>
  <si>
    <t>O programa de estágios profissionais no Município de Lagos tem como objetivo potenciar a integração de jovens no mercado de trabalho, melhorar as suas qualificações e o seu conhecimento do contexto da administração local.</t>
  </si>
  <si>
    <t>Esta operação pretende fomentar o contacto de 7 jovens com qualificações superiores que, no momento, não trabalham, não estudam nem se encontram em qualquer processo de formação, com outros trabalhadores e atividades, contribuindo, desta forma, para a melhoria das suas capacidades e perfil de emprego e permitindo, deste modo, reforçar os recursos humanos das equipas, em áreas estratégicas e prioritárias na política definida pelo município.</t>
  </si>
  <si>
    <t>Integração de 4 jovens desempregados, no mercado laboral, licenciados nas áreas de Contabilidade, Desporto, Direito e Recursos Humanos. Estes jovens serão integrados na Divisão Administrativa e Financeira (Contabilidade e Recursos Humanos), no Setor do Desporto e Juventude e no Gabinete Jurídico.</t>
  </si>
  <si>
    <t>ALG-05-3928-FEDER-000033</t>
  </si>
  <si>
    <t>ALG-02-0853-FEDER-046178</t>
  </si>
  <si>
    <t>ALG-02-0853-FEDER-046353</t>
  </si>
  <si>
    <t>ALG-02-0853-FEDER-046373</t>
  </si>
  <si>
    <t>ALG-04-2316-FEDER-000039</t>
  </si>
  <si>
    <t>ALG-04-2316-FEDER-000040</t>
  </si>
  <si>
    <t>ALG-05-3118-FSE-000008</t>
  </si>
  <si>
    <t>ALG-05-3118-FSE-000009</t>
  </si>
  <si>
    <t>ALG-05-3118-FSE-000010</t>
  </si>
  <si>
    <t>ALG-05-3118-FSE-000012</t>
  </si>
  <si>
    <t>ALG-05-3118-FSE-000014</t>
  </si>
  <si>
    <t>ALG-05-3928-FEDER-000034</t>
  </si>
  <si>
    <t>ALG-05-3928-FEDER-000036</t>
  </si>
  <si>
    <t>ALG-06-4436-FSE-000002</t>
  </si>
  <si>
    <t>ALG-06-4436-FSE-000005</t>
  </si>
  <si>
    <t>ALG-06-4436-FSE-000006</t>
  </si>
  <si>
    <t>ALG-06-4436-FSE-000009</t>
  </si>
  <si>
    <t>ALG-06-4436-FSE-000010</t>
  </si>
  <si>
    <t>ALG-06-4436-FSE-000014</t>
  </si>
  <si>
    <t>ALG-07-5673-FEDER-000016</t>
  </si>
  <si>
    <t>ALG-07-5673-FEDER-000017</t>
  </si>
  <si>
    <t>ALG-07-5673-FEDER-000018</t>
  </si>
  <si>
    <t>ALG-07-5673-FEDER-000019</t>
  </si>
  <si>
    <t>ALG-08-5864-FSE-000006</t>
  </si>
  <si>
    <t>ALG-09-6177-FEDER-000012</t>
  </si>
  <si>
    <t>ALG-09-6177-FEDER-000013</t>
  </si>
  <si>
    <t>SI-C2-2019-09</t>
  </si>
  <si>
    <t>Champagne Cruises Luxury Excursions - Novo Serviço de animação Marítimo-Turística</t>
  </si>
  <si>
    <t>Champagne Cruises Luxury Excursions: Projeto de aquisição de uma embarcação de recreio (versátil, com acabamentos superiores e aproveitamento de fontes de energia renováveis) com capacidade para 50pax para realização de excursões pela Costa Algarvia e Ria Formosa.</t>
  </si>
  <si>
    <t>Espaço Cultural da Corredoura</t>
  </si>
  <si>
    <t>Monitorização, Gestão, Dinamização e Divulgação do Plano de Ação de Regeneração Urbana de Lagos</t>
  </si>
  <si>
    <t>Destina-se à requalificação de um imóvel dos anos trinta localizado no Centro Histórico que se encontra totalmente descaracterizado com patologias graves. Está localizado numa zona onde com intervenções, públicas e privadas, contribuindo para um impulso ao nível económico-social pelas condições de usufruto, e permitindo aliciar as pessoas para o espaço público, levando-as a usufruir da baixa da cidade aliando o lazer à cultura e consumo.</t>
  </si>
  <si>
    <t>Permite a inserção na vida ativa de 20 jovens que não trabalham ou estudam, evitando o isolamento, desmotivação e marginalização, através de formação em contexto real de trabalho, contribuindo para melhorar perfis de empregabilidade e facilitar a integração no mercado laboral. Contribui ainda para melhorar a qualidade dos serviços prestados pela autarquia aos seus munícipes, agentes económicos e outras partes interessadas.</t>
  </si>
  <si>
    <t>Serão integrados nos estágio jovens licenciados que estejam inscritos nos serviços de emprego do IEFP, I.P.,como desempregados e que tenham até 30 anos, inclusiva,aferidos à data de início do estágio,no caso de pessoas com deficiência e ou incapacidade,até 35 anos.O projecto tem como objectivos possibilitar a estes a realização de um estágio profissional,em contexto real de trabalho criar condições para a integração no mercado de trabalho.</t>
  </si>
  <si>
    <t>A operação consiste na realização de 8 estágios profissionais, com duração de 12 meses.</t>
  </si>
  <si>
    <t>Requalificação da Fonte Férrea em Cachopo</t>
  </si>
  <si>
    <t>Revitalização Urbana na Zona da Igreja da Nossa Senhora da Assunção em Giões</t>
  </si>
  <si>
    <t>Renovação urbana da zona envolvente da igreja, desenvolvendo-se no espaço publico adjacente, composto por um largo. No espaço público vamos proceder à substituição da pavimentação existente por calçada à portuguesa, sendo implantado no espaço um cruzeiro e MUPPI outdoor digital Interativo Hotspot WIFI para promoção dos produtos e recursos endógenos existentes e a instalação de rede WIFI para que os utilizadores acedam a título gratuito às TIC.</t>
  </si>
  <si>
    <t>Combate às discriminações e aos estereótipos</t>
  </si>
  <si>
    <t>ALG-36-2019-08</t>
  </si>
  <si>
    <t>Combate às discriminações e aos estereótipos - Formação de públicos estratégicos</t>
  </si>
  <si>
    <t>“Konkrets + Igual” é um projeto para públicos estratégicos que, pela posição que ocupam nos contextos em que se movem,não só podem como devem desempenhar um papel fulcral no combate ao complexo e enraizado fenómeno da discriminação de género que resulta, não raras vezes, em violência. Serão realizadas 13 ações em 4 concelhos que, com a integração de 195 participantes, contribuirão ativamente para um combate mais eficiente ao flagelo.</t>
  </si>
  <si>
    <t>Com esta operação a Turisforma irá desenvolver ações de Formação que possibilitam sensibilizar e capacitar os destinatários para serem agentes com o objetivo de promover a Igualdade de Género, bem como combater ativamente a discriminação em razão da orientação sexual, identidade e expressão de género e características sexuais.</t>
  </si>
  <si>
    <t>Remodelação e Ampliação da EB1 N.º1 de Silves</t>
  </si>
  <si>
    <t>Remodelação e Ampliação da EB1 de Alcantarilha</t>
  </si>
  <si>
    <t>Requalificação e Ampliação da Escola EB1 + JI de Santo Estevão</t>
  </si>
  <si>
    <t>Remodelação e ampliação do Jardim de Infância dos Montes de Alvor</t>
  </si>
  <si>
    <t>A Escola Básica n.º 1 de Silves, trata-se de um complexo escolar a necessitar de remodelação e ampliação, um dos edifícios apresenta danos estruturais graves e irreparáveis, os restantes encontram-se degradados, na mesma situação encontram-se também os espaços exteriores da escola.
Pretende-se a melhoria de toda a infra-estrutura escolar, adequando-a às necessidades atuais da comunidade escolar.</t>
  </si>
  <si>
    <t>A Escola Básica – E.B.1 de Alcantarilha trata-se de uma escola degradada e que apresenta carência de espaços, problemas ao nível do conforto térmico, acústico e do controlo da luminosidade interior, o espaço exterior necessita de materiais e equipamentos adequados e de protecção.
Pretende-se com a operação de remodelação e ampliação a melhoria de toda a infra-estrutura escolar, adequando-a às necessidades atuais da comunidade escolar.</t>
  </si>
  <si>
    <t>A Escola EB1 e Pré-escolar dado ser um edifício muito antigo, o seu estado de conservação não permite responder às exigências atuais do ensino, como tal pretende-se contribuir com esta intervenção para o aumento das condições apropriadas aos alunos, criando melhores condições, modernizar as salas de aula, melhorar as condições dos espaços, funcionais e ao nível do conforto térmico e acústico.</t>
  </si>
  <si>
    <t>A presente candidatura consiste na remodelação e modernização de um estabelecimento de ensino e educação- Jardim de Infância dos Montes de Alvor, tendo em vista a melhoria das suas condições físicas, ambientais e de funcionamento.</t>
  </si>
  <si>
    <t>ALG-64-2019-07</t>
  </si>
  <si>
    <t>Capacitação institucional nas parcerias territoriais e setoriais
 - Reforço da capacitação de atores e redes de promoção de ações de desenvolvimento</t>
  </si>
  <si>
    <t>A Região Inteligente Algarve, enquanto projeto transversal, agregador de outros, como são as Smart Cities, o Smart Destination ou a Smart Mobility, possibilitará o envolvimento dos atores regionais e a sua capacitação, alavancando o desenvolvimento regional e contribuindo para a RIS3 Algarve, motivando uma dinâmica de futuro baseada na inovação, na qualificação e na competitividade, reforçando a capacidade de afirmação da Região.</t>
  </si>
  <si>
    <t>ISS, IP- OI - Assistência Técnica</t>
  </si>
  <si>
    <t>ALG-77-2020-04</t>
  </si>
  <si>
    <t>Assistência Técnica III - CRESC ALGARVE 2020</t>
  </si>
  <si>
    <t>Esta operação visa apoiar o ISS,I.P. na prossecução das competências que lhe estão atribuídas no âmbito do Contrato de delegação de Competências celebrado com o CRESC ALGARVE 2020.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</si>
  <si>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PO. A operação diz respeito ao exercício de 2020 e inclui despesas repartidas por três grandes rubricas: Despesas com o pessoal, aquisição de bens e serviços e despesas de capital.</t>
  </si>
  <si>
    <t>Consultoria para o reforçodas capacidades de gestão de marketing</t>
  </si>
  <si>
    <t>Ordem doa Advogados</t>
  </si>
  <si>
    <t>Konkrets,Lda.</t>
  </si>
  <si>
    <t>Associação Portuguesa de Ética Empresarial</t>
  </si>
  <si>
    <t>Competir - Formação e Serviços, S.A.</t>
  </si>
  <si>
    <t>Associação Portuguesa de Apoio à Vítima</t>
  </si>
  <si>
    <t>O Polo Tecnológico do Algarve visa apoiar a consolidação e desenvolvimento de centros de valorização e transferência de tecnologias, e a implementação de um parque de ciência e tecnoçogia.
Face ao objetivo proposto, são previstos na presente operação ações de cariz material e imaterial, com vista à recuperação de edifícios para acolhimento das empresas, à aquisição de equipamento, e à dinamização de ações de valorização de conhecimento.</t>
  </si>
  <si>
    <t>Citropedr'alva, Lda.</t>
  </si>
  <si>
    <t>Consultoria para concepção do plano de negócios da Xpto Xpert Energy</t>
  </si>
  <si>
    <t>Consultoria para concepção do plano de negócios para a empresa 11 Tapas, Lda.</t>
  </si>
  <si>
    <t>concepção do plano de negócios da Rebelambition, Lda.</t>
  </si>
  <si>
    <t>Controlcopy - Vale empreededorismo</t>
  </si>
  <si>
    <t>Internacionalização da Four Gold Winds resorts - Martinhal Beach Resort &amp; Hotel</t>
  </si>
  <si>
    <t>Serviços de consultoria na área de prospeção de mercado</t>
  </si>
  <si>
    <t>Vale internacionalização - Quadrante - Prospeção e Presença em Mercados Internacionais</t>
  </si>
  <si>
    <t>Bikesull International</t>
  </si>
  <si>
    <t>Consultoria para a gestãp de marketing</t>
  </si>
  <si>
    <t>Desenvolvimento de requisitos para a plataforma de gestão da relação com os clientes</t>
  </si>
  <si>
    <t>Consultoria para a realização de estudo de viabilidade de novos investimentos</t>
  </si>
  <si>
    <t>Bikesul keep on going - projeto de implementação e promoção da nova atividade de cicloturismo a desenvolver no Algarve pela Bikesul.</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</si>
  <si>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</si>
  <si>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</si>
  <si>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Pine Villas visa a requalificação de edifício devoluto na Quinta do Pinhão em Lagos para instalação de uma nova unidade de alojamento turistico, animação turistica, restauração e promoção gastronómica.</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</si>
  <si>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</si>
  <si>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A Carob World  pretende criar uma unidade industrial agroalimentar para a produção de produtos com base em alfarroba, produtos inovadores e benéficos para a saúde, valorizado um recurso endógeno da região do Algarve.</t>
  </si>
  <si>
    <t>A Carob World  pretende qualificar a sua nova unidade industrial agroalimentar para a produção de produtos com base em alfarroba, produtos inovadores e benéficos para a saúde, valorizado um recurso endógeno da região do Algarve.</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</si>
  <si>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</si>
  <si>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</si>
  <si>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</si>
  <si>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Growing Particle - Qualificação</t>
  </si>
  <si>
    <t>A Growing Particle vai instalar uma unidade de desenvolvimento e produção de produtos para o tratamento de água e produtos de limpeza para o mercado nacional e internacional.</t>
  </si>
  <si>
    <t>Definição de estratégia tecnológica da Finanquest com vista à digitalização do processo de venda e relacionamento com o mercado</t>
  </si>
  <si>
    <t>Vale Comércio - Ibéricafrio</t>
  </si>
  <si>
    <t>A candidatura Vale Comércio Reis Oliveira Ópticas visa o investimento em áreas capazes de alavancar o crescimento estrutural da Empresa pela via digital, nomeadamente Economia Digital e TIC, bem como Criação de Marcas e Design.</t>
  </si>
  <si>
    <t>A candidatura VPCOM | Vale Comércio visa o reforço da presença da Empresa na economia digital, bem como a criação de marca e design.</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</si>
  <si>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</si>
  <si>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</si>
  <si>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A Ecocompósitos pretende iniciar a atividade de fabricação de outros produtos químicos (CAE 20594) nomeadamente a produção de produtos para tratamento de piscinas.</t>
  </si>
  <si>
    <t>Nomad Mermaid, Unipessoal, Lda.</t>
  </si>
  <si>
    <t>Nomad Luxury sailing</t>
  </si>
  <si>
    <t>A Nomad Mermaid vai investir num catamaran de luxo Fontaine Pajot Saba 50 Maestro, que será o maior catamaran do género, em todo o Algarve, a operar com atividades maritimo-turisticas programadas, com uma oferta premium direcionada para um segmento de turistas exigentes e elevado poder de compra.</t>
  </si>
  <si>
    <t>A Bluefleet vai investir num novo catamaran com caraterísticas inovadoras para o mercado de Lagos, com capacidade para 50 passageiros, que permitirá criar dois novos programas que poderão funcionar durante todo o ano. O investimento inclui também inovações no marketing e vendas.</t>
  </si>
  <si>
    <t>Bluefleet - Atividades Turísticas, Lda.</t>
  </si>
  <si>
    <t>Bluefleet - Aumento da capacidfade da frota e desenvolvimento dos canais de venda automática</t>
  </si>
  <si>
    <t>Geoff Meadows Cruises, Unipessoal, Lda.</t>
  </si>
  <si>
    <t>Consultoria para a realização do plano de nagócios para expansão da atividade</t>
  </si>
  <si>
    <t>O Clube Portugal Exportador é composto por um plano de promoção externa a realizar em 2020, incluído numa estratégia dirigida a um conjunto de PME nacionais que partilham o mesmo perfil exportador abrangendo feiras internacionais e missões inversas.</t>
  </si>
  <si>
    <t>A Fator Triplo propõe-se desenvolver uma estratégia de internacionalização com abordagem a 4 mercados internacionais: Alemanha,  França, Suiça e Reino Unido.</t>
  </si>
  <si>
    <t>O presente projeto refere-se à estratégia e objetivos a alcançar para a internacionalização da Sirius Robots. A marca é detida pela Searchprof e é, a nível regional, pioneira em I&amp;D de robótica avançada, inteligência artificial e robótica de consumo.</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</si>
  <si>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</si>
  <si>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O projeto da Dolphin Seafaris visa promover a internacionalização da marca, com atividades direcionadas para o mercado B2B e B2C.</t>
  </si>
  <si>
    <t>A APCS, com sede em Vilamoura, irá implementar uma estratégia de internacionalização focada na atividade de agência de viagens e operadora turística sob a marca Algarve Lifestyle, combinamdo serviços de reserva de viagens e turismo, pacotes de férias e serviços de concierge para clientes exigentes.</t>
  </si>
  <si>
    <t>O objetivo central do projeto projetoInternacionalizar +Algarve 2.0 Turismo é potenciar o sucesso da internacionalização das PME's da região do Algarve, enquadradas no domínio da RIS3 ALGARVE Turismo.</t>
  </si>
  <si>
    <t>O projeto Internacionalizar + Algarve 2.0 Agroalimentar, Mar, TIC e Indústrias Criativas tem o objetivo de 'potenciar o sucesso da internacionalização das PME da região do Algarve, enquadradas nos domínios da RIS3 ALGARVE Agroalimentar, Mar e TIC e Indústrias Criativas.</t>
  </si>
  <si>
    <t>O projecto Algarve Craft &amp; Food - Criar | Experimentar | Internacionalizar tem como objectivo estimular o desenvolvimento e a internacionalização das indústrias culturais e criativas baseadas no artesanato e produtos agroalimentares locais do Algarve.</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</si>
  <si>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</si>
  <si>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Aquisição de consultoria para a abertura de canais de exportação, desenvolvendo um novo modelo empresarial, no que respeita à internacionalização, reforçando a sua competitividade da André Lourenço, Unipessoal, Lda.</t>
  </si>
  <si>
    <t>A Ideias Frescas, empresa do setor das TIC, pretende exportar os seus serviços para os mercados da Irlanda, Reino Unido e Espanha.</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</si>
  <si>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</si>
  <si>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No ano em que cumpre 15 anos de atividade (2018), a Dreamwave, com operações em Albufeira, pretende iniciar o desenvolvimento de um plano de comunicação estruturado, vocacioando para reforçar o seu posicionamento nos mercados externos.</t>
  </si>
  <si>
    <t>Bikesul Keep On Going - Internacionalização da atividade de animação turística, segmento cycling &amp; walking da BikeSul.</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</si>
  <si>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</si>
  <si>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</si>
  <si>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A Carob World pretende promover internacionalmente a produção de produtos com base em alfarroba, produtos inovadores e benéficos para a saúde, valorizado um recurso endógeno da região do Algarve.</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</si>
  <si>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</si>
  <si>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</si>
  <si>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A Skyimage pretende posicionar-se a nível internacional desenvolvendo uma estratégia de prospeção direta nos mercados externos com maior potencial na atual conjuntura económica.</t>
  </si>
  <si>
    <t>O projeto de internacionalização da Activbookings visa a realização de ações de prospeção e promoção internacional direcionada para os mercados de Espanha, França, Reino Unido, Holanda e Alemanha.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</si>
  <si>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</si>
  <si>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da Cacial tem como objetivo captar novos clientes para o comércio de citrinos nos mercados internacionais no centro e norte da Europa.</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</si>
  <si>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</si>
  <si>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O projeto da Laranjatours visa o desenvolvimento de uma estratégia de internacionalização para captação de novos clientes em novos segmentos de mercado nos principais mercados emissores do centro e norte da Europa.</t>
  </si>
  <si>
    <t>Sonel: Captação de novos clientes nos mercados internacionais</t>
  </si>
  <si>
    <t>O projeto da Sonel Algarve visa a promoção internacional e captação de novos segmentos turísticos para o novo Hotel Lagos Avenida, com uma estratégia direcionada para os mercados externos da Alemanha, Reino Unido e Espanha.</t>
  </si>
  <si>
    <t>ALG-02-0853-FEDER-046165</t>
  </si>
  <si>
    <t>ALG-02-0853-FEDER-046257</t>
  </si>
  <si>
    <t>ALG-02-0853-FEDER-046272</t>
  </si>
  <si>
    <t>ALG-02-0853-FEDER-046315</t>
  </si>
  <si>
    <t>ALG-02-0853-FEDER-046316</t>
  </si>
  <si>
    <t>Victor Van-Der-Valt  - Panificação e Pastelaria Unipessoal, Lda</t>
  </si>
  <si>
    <t>Pão do Norte :: Nova Unidade Produtiva</t>
  </si>
  <si>
    <t>Criação de um nova unidade produtiva, concretizando a sua estrategia de posicicionamento competitivo no mercado, através da introdução de novos e inovadores produtos de padaria e pastelaria na região sul e a nível internacional</t>
  </si>
  <si>
    <t>Projeto de aquisição de embarcação eletro-solar para exploração da costa e rio Arade</t>
  </si>
  <si>
    <t>Dotar a empresa dos meios necessários para que se torne um player efetivo no setor da atividade marítimo-turística no Algarve, proporcionando experiências únicas aos seus clientes, sem impacto ambiental e explorando as energias renováveis de forma eficiente e responsável.</t>
  </si>
  <si>
    <t>Caixilharia Metálica com Incorporação de Vidro em Série para o mercado-nicho da Construção Sustentável Modular Pré-fabricada</t>
  </si>
  <si>
    <t>Produção Custom-Made de Portões em Perfil de Alumínio Estrutural Eletro-Soldado</t>
  </si>
  <si>
    <t>O promotor pretende reunir todas as valências e capacidade produtiva de forma a iniciar a produção em série de caixilharia metálica. Reunindo estes pressupostos, a empresa pretende integrar a cadeia de fornecimento do mercado-nicho da construção sustentável modular pré-fabricada.</t>
  </si>
  <si>
    <t>A NMVMartins desenvolveu, nos últimos anos, um modelo de portão residencial em perfil de alumínio estrutural eletro-soldado, cujo processo de produção pretende otimizar com este projeto, de forma a comercializar este produto distinto nos canais B2B (revendedores) e B2C (cliente final).</t>
  </si>
  <si>
    <t>ALG-04-2316-FEDER-000043</t>
  </si>
  <si>
    <t>ALG-04-2316-FEDER-000046</t>
  </si>
  <si>
    <t>ALG-04-2316-FEDER-000047</t>
  </si>
  <si>
    <t>Centro de Incubação e Empreendedorismo  (1ª Fase) - Reabilitação do Edifício Quatro Olhos - Retrosaria Tradicional</t>
  </si>
  <si>
    <t>Recuperação e Consolidação do Troço da Muralha da Cerca Abaluartada - Malha Urbana de Castro Marim</t>
  </si>
  <si>
    <t>Requalificação do Espaço Multifuncional Envolvente à Casa do Sal - Castro Marim</t>
  </si>
  <si>
    <t>A intervenção inclui 2 componentes, projeto e construção, subdivididas em várias ações e fases. Dignifica um Quarteirão no Centro da Vila e uma Retrosaria Tradicional. A intervenção está prevista no PARU, ponto base para a concretização da mesma.</t>
  </si>
  <si>
    <t>A operação permite valorizar, consolidar e reabilitar o troço da muralha da cerca abaluartada, a qual faz parte do conjunto arquitetónico do Forte de S. Sebastião, classificado como monumento nacional, e que historicamente ligava o Forte ao Castelo de Castro Marim. Antes da intervenção, a muralha apresenta vários sinais de degradação e instabilidade a nível de estrutura.</t>
  </si>
  <si>
    <t>A operação engloba a requalificação do espaço multifuncional envolvente à Casa do Sal, um espaço exterior público,localizado na Zona Poente de Castro Marim.Pretende uma utilização multifuncional do espaço e a melhoria das condições de circulação viária e pedonal numa área central e de acesso a locais com interesse histórico arquitetónico da vila. Esta requalificação visa a melhoria do ambiente urbano e das condições de fruição da área a intervir.</t>
  </si>
  <si>
    <t>ALG-05-3559-FSE-000014</t>
  </si>
  <si>
    <t>ALG-05-3559-FSE-000017</t>
  </si>
  <si>
    <t xml:space="preserve">O presente projeto visa a contratação de um quadro superior altamente qualificado no âmbito da estratégia de inovação da empresa, nomeadamente pela qualificação através da introdução de novos processos e métodos organizacionais. </t>
  </si>
  <si>
    <t>A Sea4Us é uma biotecnológica que pretende escalar a descoberta de novos compostos terapêuticos e abertura de uma nova linha de I&amp;D direcionada focada na procura de novas terapêuticas direcionadas para a doença de Alzheimer.</t>
  </si>
  <si>
    <t>Rota Serrana de Autocaravanismo (4ª fase) - ASAS de Alferce, Aljezur, Ameixial e Salir</t>
  </si>
  <si>
    <t>ALG-05-3928-FEDER-000037</t>
  </si>
  <si>
    <t>Parque Aventura</t>
  </si>
  <si>
    <t>ALG-05-3928-FEDER-000038</t>
  </si>
  <si>
    <t>Demonstração, Valorização e Promoção de Produtos Locais, Gastronomia, Tradição e Arte</t>
  </si>
  <si>
    <t>ALG-05-3928-FEDER-000039</t>
  </si>
  <si>
    <t>Rota Serrana de Autocaravanismo (5ª fase) - Asa de Marmelete</t>
  </si>
  <si>
    <t>ALG-05-3928-FEDER-000040</t>
  </si>
  <si>
    <t>A intervenção inclui 3 componentes, estudos e projetos, aquisição de terrenos e construção. Trata-se de uma intervenção importante para dignificar o Parque da Fonte Férrea, criando maior dinâmica ambiental, económica e turística, evidenciando os recursos endógenos.</t>
  </si>
  <si>
    <t>Realização de 12 programas com intuito de demonstração sobre o potencial de utilização dos produtos locais, induzindo novas iniciativas económicas e a consolidação e qualificação das existentes, nas áreas da transformação, gastronomia e do aproveitamento turístico em actividades de experienciarão e outros usos.
Para o efeito serão adquiridos serviços e editados materiais promocionais e de suporte à realização das actividades.</t>
  </si>
  <si>
    <t>ALG-06-4232-FSE-000012</t>
  </si>
  <si>
    <t>ALG-06-4232-FSE-000016</t>
  </si>
  <si>
    <t>ALG-06-4232-FSE-000017</t>
  </si>
  <si>
    <t>ALG-06-4232-FSE-000018</t>
  </si>
  <si>
    <t>ALG-06-4232-FSE-000025</t>
  </si>
  <si>
    <t>ALG-06-4232-FSE-000026</t>
  </si>
  <si>
    <t>ALG-32-2019-12</t>
  </si>
  <si>
    <t>CLDS 4G Vila do Bispo - Dignitate</t>
  </si>
  <si>
    <t>Concentrar a intervenção nos grupos populacionais que evidenciam fragilidades mais significativas, promovendo a mudança das pessoas tendo em conta os seus fatores de vulnerabilidade, capacitando e aumentando as competências sociais da população em risco; Promover hábitos de vida saudável que englobem a saúde física e psíquica; Potenciar o desenvolvimento de competências emocionais e interpessoais do público alvo.</t>
  </si>
  <si>
    <t>«Castro Marim (COM)Vida»</t>
  </si>
  <si>
    <t>O «Castro Marim (COM)Vida» pretende apostar na capacitação, informação e intervenção em fragilidades pessoais e sociais identificadas em crianças, jovens, suas famílias, e idosos isolados, com vista à promoção da igualdade de oportunidades no acesso aos recursos e diminuição da exclusão social, potenciando a autonomia e a melhoria da qualidade de vida dos destinatários. A atuação é realizada em parceria num trabalho multissetorial e de proximida</t>
  </si>
  <si>
    <t>Projeto 20</t>
  </si>
  <si>
    <t>O Projeto 20 CLDS 4G, coordenado pela ADR–CCS da Quinta de S. Pedro, intervém no desemprego e pobreza, propondo uma ação estruturada de forma muito direta e efetiva, em concertação com as fragilidades e potencialidades do território. É uma resposta sistémica e colaborativa, que aposta no potencial de cada família e de cada indivíduo, tornando-os protagonistas da sua própria narrativa e do desenvolvimento local do concelho de Lagoa – Algarve.</t>
  </si>
  <si>
    <t>Albufeira GerAção</t>
  </si>
  <si>
    <t>ALG-71-2020-02</t>
  </si>
  <si>
    <t>Ensino profissional para jovens - Cursos de Especialização Tecnológica (CET)</t>
  </si>
  <si>
    <t>ALG-07-5571-FSE-000004</t>
  </si>
  <si>
    <t>ALG-07-5571-FSE-000005</t>
  </si>
  <si>
    <t>ALG-07-5571-FSE-000006</t>
  </si>
  <si>
    <t>ALG-01-0247-FEDER-047261</t>
  </si>
  <si>
    <t>ALG-01-0247-FEDER-047262</t>
  </si>
  <si>
    <t>SI-47-2019-10</t>
  </si>
  <si>
    <t>HTA Helicópteros - Operações Actividades e Serviço Aéreo, Lda.</t>
  </si>
  <si>
    <t>O objetivo de divulgação deste projeto baseia-se na promoção, para fins de comercialização, das características e demonstrações do produto final. Nesses sentido o consorcio não planeja realizar a divulgação técnica ou cientifica dos desenvolvimentos tecnológicos alcançados, dado o elevado TRL final.</t>
  </si>
  <si>
    <t>ALG-02-08B9-FEDER-048105</t>
  </si>
  <si>
    <t>ALG-02-08B9-FEDER-048296</t>
  </si>
  <si>
    <t>Fernando Alegre, Lda.</t>
  </si>
  <si>
    <t>Nuno Miguel Vieira Martins, Unipessoal Lda.</t>
  </si>
  <si>
    <t>CRII - Qualificação e inovação das PME</t>
  </si>
  <si>
    <t>SI-D1-2020-14</t>
  </si>
  <si>
    <t>WeCare4U</t>
  </si>
  <si>
    <t>Muse COVID Albufeira</t>
  </si>
  <si>
    <t>Ambition &amp; Honesty - Equipamentos Médicos, Lda.</t>
  </si>
  <si>
    <t>Muse's Soul, Unipessoal Lda.</t>
  </si>
  <si>
    <t>O objectivo da presente candidatura é instalar na Região do Algarve uma unidade fabril de produção de mascaras faciais cirurgicas,  EN 14683:2019, Tipo II, descartáveis  e hipoalergénicas, isentas d elatex de borracha natural, com uma filtragem bacteriana igual ou superior a 98%.</t>
  </si>
  <si>
    <t>Conseguir fazer chegar a todos os necessitados, com especial incidencia na zona do algarve, as mascaras cirurgicas.</t>
  </si>
  <si>
    <t>Casa da Criança do Rogil - Associação para a Promoção Social, Cultural e Desportiva de Infância do Rogil</t>
  </si>
  <si>
    <t>Casa do Povo de S. Bartolomeu de Messines</t>
  </si>
  <si>
    <t>Irmandade da Santa Casa da Misericórdia de Vila do Bispo</t>
  </si>
  <si>
    <t>SMI - Somos Mesmo Inclusivos</t>
  </si>
  <si>
    <t>ALG-06-4232-FSE-000013</t>
  </si>
  <si>
    <t>ALG-06-4232-FSE-000015</t>
  </si>
  <si>
    <t>Sendo Aljezur um concelho com baixa densidade populacional e muito dispersa, o projeto vem colmatar faltas de respostas no combate à pobreza, isolamento e exclusão social.
Será objetivo do CLDS 4G, orientar, qualificar, capacitar e integrar os destinatários do projeto, para que os mesmos sejam agentes ativos no seu processo de mudança.</t>
  </si>
  <si>
    <t>Interligar, incluir, aconselhar, acompanhar, encaminhar, integrar, potenciar, e proteger são os pilares do SMI, que irá atuar em grande proximidade com as entidades, associações e IPSS locais, na criação de uma sinergia de respostas transversais a aplicar localmente em todo o concelho. Pretende-se ativar de forma integral a rede social que atua junto dos agregados familiares, crianças e pessoas com deficiência e incapacidade que se encontram em</t>
  </si>
  <si>
    <t>SerrAdentro</t>
  </si>
  <si>
    <t>GLDS 4 G TIAR - Trabalho, Inclusão, Ação em Rede</t>
  </si>
  <si>
    <t>CLDS 4G "Olhão em Rede"</t>
  </si>
  <si>
    <t>"Raízes para o Futuro" - Plano de Ação do CLDS-4G do Concelho de Alcoutim</t>
  </si>
  <si>
    <t>Oficinas do Futuro</t>
  </si>
  <si>
    <t>ALG-06-4232-FSE-000019</t>
  </si>
  <si>
    <t>ALG-06-4232-FSE-000020</t>
  </si>
  <si>
    <t>ALG-06-4232-FSE-000022</t>
  </si>
  <si>
    <t>ALG-06-4232-FSE-000023</t>
  </si>
  <si>
    <t>ALG-06-4232-FSE-000024</t>
  </si>
  <si>
    <t>O projeto SerrAdentro pretende promover a inclusão social no concelho de Monchique através de uma ação concertada da Rede Social que permita impulsionar a empregabilidade e o empreendedorismo, a capacitação e fortalecimento das famílias, a proteção e desenvolvimento pessoal das crianças e jovens, bem como atenuar problemáticas associadas à solidão e isolamento social da população idosa, visando um envelhecimento ativo e de qualidade.</t>
  </si>
  <si>
    <t>A luta contra a pobreza e a exclusão social a promoção do emprego a melhoria das condições de vida, o investimento nas crianças na sua educação e formação, quebrar o ciclo vicioso da desigualdade, são os objetivos do CLDS4GTIAR .O TRABALHO como estrutura com significado orientação e coerência a INCLUSÃO como um conjunto de ações que garante a participação igualitária de todos e todas na sociedade a AÇÃOemREDE como uma teia de vínculos e relações</t>
  </si>
  <si>
    <t>Olhão, com base num conjunto de indicadores, foi considerado como apresentando um perfil territorial de vulnerabilidade face às situações críticas de pobreza, particularmente a infantil, sendo que a intervenção do CLDS 4G Olhão acontecerá a nível concelhio e infra concelhia. 
Serão objetivos centrais do CLDS 4G orientar e capacitar os destinatários do projeto, para que os mesmos sejam agentes ativos no seu processo de mudança.</t>
  </si>
  <si>
    <t>O Plano de Ação apresenta como objetivos gerais a promoção da empregabilidade, a capacitação e o empreendedorismo no território; a promoção do desenvolvimento saudável, equilibrado e da identidade pessoal e direitos das crianças e jovens; e a promoção e estímulo do envelhecimento ativo, estilo de vida saudáveis e a vigilância da saúde, assim como o combate à solidão e ao isolamento e a promoção do voluntariado.</t>
  </si>
  <si>
    <t>O eixo 1, intervém junto dos jovens absentistas que frequentam as escolas,através da criação de oficinas temáticas, e integrá-los nas mesmas para adquirirem competências em diversas áreas e projetá-las para o mercado de trabalho. O GAE, dinamiza ações para orientação profissional e ofertas de emprego e formação sendo este aberto ao público. O eixo 2 irá incidir nas famílias para trabalhar as competências parentais e parentalidade positiva.</t>
  </si>
  <si>
    <t>ALG-01-0247-FEDER-046092</t>
  </si>
  <si>
    <t>SI-47-2019-08</t>
  </si>
  <si>
    <t>Tekever Space - Sistemas Espaciais, Lda.</t>
  </si>
  <si>
    <t>ALG-02-0752-FEDER-045148</t>
  </si>
  <si>
    <t>PortugalFoods - Projeto Conjunto de Internacionalização do setor agroalimentar: reforço da aposta em novos mercados e em novas formas de abordagem</t>
  </si>
  <si>
    <t>Associação Integralar - Intervenção de Excelência no Sector Agro-Alimentar</t>
  </si>
  <si>
    <t>Promovido pela PortugalFoods, este projeto visa proporcionar ao setor agroalimentar nacional o acesso a mercados diversos e relevantes através da implementação, num conjunto de empresas, de um plano de ações de internacionalização, incrementando a competitividade e base exportadora do setor.</t>
  </si>
  <si>
    <t>ALG-02-08B9-FEDER-048634</t>
  </si>
  <si>
    <t>ALG-02-08B9-FEDER-048779</t>
  </si>
  <si>
    <t>ALG-02-08B9-FEDER-048984</t>
  </si>
  <si>
    <t>ALG-02-08B9-FEDER-050020</t>
  </si>
  <si>
    <t>ALG-02-08B9-FEDER-050310</t>
  </si>
  <si>
    <t>ALG-02-08B9-FEDER-050469</t>
  </si>
  <si>
    <t>ALG-02-08B9-FEDER-050508</t>
  </si>
  <si>
    <t>ALG-02-08B9-FEDER-052357</t>
  </si>
  <si>
    <t>ALG-02-08B9-FEDER-053451</t>
  </si>
  <si>
    <t>ALG-02-08B9-FEDER-053529</t>
  </si>
  <si>
    <t>ALG-02-08B9-FEDER-055269</t>
  </si>
  <si>
    <t>ALG-02-08B9-FEDER-055410</t>
  </si>
  <si>
    <t>ALG-02-08B9-FEDER-055614</t>
  </si>
  <si>
    <t>ALG-02-08B9-FEDER-056546</t>
  </si>
  <si>
    <t>ALG-02-08B9-FEDER-056623</t>
  </si>
  <si>
    <t>ALG-02-08B9-FEDER-057480</t>
  </si>
  <si>
    <t>ALG-02-08B9-FEDER-057814</t>
  </si>
  <si>
    <t>ALG-02-08B9-FEDER-057957</t>
  </si>
  <si>
    <t>ALG-02-08B9-FEDER-058262</t>
  </si>
  <si>
    <t>ALG-02-08B9-FEDER-058672</t>
  </si>
  <si>
    <t>ALG-02-08B9-FEDER-058751</t>
  </si>
  <si>
    <t>ALG-02-08B9-FEDER-059583</t>
  </si>
  <si>
    <t>ALG-02-08B9-FEDER-060370</t>
  </si>
  <si>
    <t>ALG-02-08B9-FEDER-060614</t>
  </si>
  <si>
    <t>ALG-02-08B9-FEDER-060926</t>
  </si>
  <si>
    <t>ALG-02-08B9-FEDER-060943</t>
  </si>
  <si>
    <t>ALG-02-08B9-FEDER-061487</t>
  </si>
  <si>
    <t>ALG-02-08B9-FEDER-061718</t>
  </si>
  <si>
    <t>ALG-02-08B9-FEDER-062171</t>
  </si>
  <si>
    <t>ALG-02-08B9-FEDER-062469</t>
  </si>
  <si>
    <t>ALG-02-08B9-FEDER-062714</t>
  </si>
  <si>
    <t>ALG-02-08B9-FEDER-062853</t>
  </si>
  <si>
    <t>ALG-02-08B9-FEDER-062887</t>
  </si>
  <si>
    <t>ALG-02-08B9-FEDER-062944</t>
  </si>
  <si>
    <t>ALG-02-08B9-FEDER-063768</t>
  </si>
  <si>
    <t>ALG-02-08B9-FEDER-064572</t>
  </si>
  <si>
    <t>ALG-02-08B9-FEDER-064596</t>
  </si>
  <si>
    <t>ALG-02-08B9-FEDER-065275</t>
  </si>
  <si>
    <t>ALG-02-08B9-FEDER-065912</t>
  </si>
  <si>
    <t>ALG-02-08B9-FEDER-065963</t>
  </si>
  <si>
    <t>ALG-02-08B9-FEDER-066774</t>
  </si>
  <si>
    <t>ALG-02-08B9-FEDER-066846</t>
  </si>
  <si>
    <t>ALG-02-08B9-FEDER-067240</t>
  </si>
  <si>
    <t>ALG-02-08B9-FEDER-067658</t>
  </si>
  <si>
    <t>ALG-02-08B9-FEDER-067744</t>
  </si>
  <si>
    <t>ALG-02-08B9-FEDER-068135</t>
  </si>
  <si>
    <t>ALG-02-08B9-FEDER-068225</t>
  </si>
  <si>
    <t>ALG-02-08B9-FEDER-068246</t>
  </si>
  <si>
    <t>ALG-02-08B9-FEDER-068296</t>
  </si>
  <si>
    <t>ALG-02-08B9-FEDER-068359</t>
  </si>
  <si>
    <t>ALG-02-08B9-FEDER-068433</t>
  </si>
  <si>
    <t>ALG-02-08B9-FEDER-068510</t>
  </si>
  <si>
    <t>ALG-02-08B9-FEDER-068545</t>
  </si>
  <si>
    <t>ALG-02-08B9-FEDER-068700</t>
  </si>
  <si>
    <t>ALG-02-08B9-FEDER-068705</t>
  </si>
  <si>
    <t>ALG-02-08B9-FEDER-068813</t>
  </si>
  <si>
    <t>ALG-02-08B9-FEDER-068929</t>
  </si>
  <si>
    <t>ALG-02-08B9-FEDER-068946</t>
  </si>
  <si>
    <t>ALG-02-08B9-FEDER-068979</t>
  </si>
  <si>
    <t>ALG-02-08B9-FEDER-069076</t>
  </si>
  <si>
    <t>ALG-02-08B9-FEDER-069237</t>
  </si>
  <si>
    <t>ALG-02-08B9-FEDER-069239</t>
  </si>
  <si>
    <t>ALG-02-08B9-FEDER-069342</t>
  </si>
  <si>
    <t>ALG-02-08B9-FEDER-069500</t>
  </si>
  <si>
    <t>ALG-02-08B9-FEDER-069508</t>
  </si>
  <si>
    <t>ALG-02-08B9-FEDER-069780</t>
  </si>
  <si>
    <t>ALG-02-08B9-FEDER-070223</t>
  </si>
  <si>
    <t>ALG-02-08B9-FEDER-071036</t>
  </si>
  <si>
    <t>ALG-02-08B9-FEDER-071056</t>
  </si>
  <si>
    <t>ALG-02-08B9-FEDER-071115</t>
  </si>
  <si>
    <t>ALG-02-08B9-FEDER-071511</t>
  </si>
  <si>
    <t>ALG-02-08B9-FEDER-071599</t>
  </si>
  <si>
    <t>SI-B9-2020-16</t>
  </si>
  <si>
    <t>Novos produtos combate COVID-19</t>
  </si>
  <si>
    <t>Growing New Products COVID-19</t>
  </si>
  <si>
    <t>Reforço da capacidade produtiva da Zennonline</t>
  </si>
  <si>
    <t>Dotação de Meios de Higiene</t>
  </si>
  <si>
    <t>Equipamentos protecao COVID19</t>
  </si>
  <si>
    <t>Adaptação da Actividade ao contexto Covid -19</t>
  </si>
  <si>
    <t>KW Adapta-se ao COVID-19</t>
  </si>
  <si>
    <t>Adaptação do Grupo Conforhoteis ao contexto COVID-19</t>
  </si>
  <si>
    <t>Plano de ação reestruturação e reabertura da operação</t>
  </si>
  <si>
    <t>Adaptaçao dos Estabelecimentos À Pandemia Covid 19</t>
  </si>
  <si>
    <t>Adaptação da atividade da empresa ao contexto COVID-19</t>
  </si>
  <si>
    <t>Implementação das medidas Covid-19</t>
  </si>
  <si>
    <t>Projecto Adaptação do Estabelecimento À Covid 19</t>
  </si>
  <si>
    <t>Adaptação do negócio à retoma pós pandemia.</t>
  </si>
  <si>
    <t>Investimento COVID - 19 Zoomarine</t>
  </si>
  <si>
    <t>O presente projeto tem como objetivo dotar a empresa de capacidade para produção de novos equipamentos de proteção no combate ao novo coronavirus CODIV-19, para utilização comunitária no dia a dia.</t>
  </si>
  <si>
    <t>O presente projeto pretende capacitar a Growing Particle, Lda para a produção de novos produtos desinfetantes, com vista ao combate da propagação do COVID-19.</t>
  </si>
  <si>
    <t>Reforço da capacidade produtiva da Zennonline de forma a que esta consiga adaptar a sua produção à disponibilização de produtos relevantes para combater a pandemia COVID-19.</t>
  </si>
  <si>
    <t>Dotação do hotel com os meios necessários para proteção dos clientes, fornecedores e colaboradores</t>
  </si>
  <si>
    <t>Realização de investimento, na qualificação de processos na adaptação dos estabelecimentos do camping, adaptando às novas condições do contexto da doença COVID-19, com a aquisição de equipamentos de proteção e prevenção e produtos de desinfecção e limpeza para camping, colaboradores e clientes.</t>
  </si>
  <si>
    <t>Munir o estabelicimento comercial de equipamentos e soluçoes com o intuito de minimizar o risco de contagio e maximizar a proteção dos clientes e colaboradores. Os equipamentos em questão serão maquinas automaticas de pagamento, dispensadores de gel, sistemas de limpeza e desinfecao.</t>
  </si>
  <si>
    <t>Resort de 5 estrelas localizado no algarve que necessita adptar as suas instalações às novas regras sanitárias.</t>
  </si>
  <si>
    <t>O presente projeto visa criar as condições necessárias de retoma da atividade económica da empresa, nomeadamente, higienização de espaços, desinfetação, garantindo o cumprimento das normas estabelecidas e das recomendações das autoridades competentes.</t>
  </si>
  <si>
    <t>O projeto visa contribuir para a adaptação da atividade do Grupo Conforhoteis ao novo contexto COVID-19, de forma a poder oferecer aos seus clientes uma estadia e experiência turística de qualidade nas suas unidades hoteleiras em Albufeira, em linha com as recomendações das Autoridades Competentes.</t>
  </si>
  <si>
    <t>Exploração de estabelecimento de restauração e bebidas, serviços de catering e take away.
Gestão e exploração de rede de franquia.</t>
  </si>
  <si>
    <t>O projecto visa salvaguardar a saúde de clientes,fornecedores e funcionários,bem como estimular a confiança entre estes,dos efeitos da pandemia Covid19,através de um esforço de investimento em reorganização do estabelecimento,higienização do mesmo e aquisição de equipamento q contribua para o efeito</t>
  </si>
  <si>
    <t>Proceder à adaptação dos seus equipamentos, métodos de organização do trabalho e de relacionamento com clientes e fornecedores às novas condições de distanciamento físico no contexto da pandemia COVID -19, garantindo o cumprimento das normas estabelecidas e das recomendações das autoridades.</t>
  </si>
  <si>
    <t>Aquisição de equipamentos para a implementação de todas as medidas necessárias para a higienização e limpeza dos espaços públicos, clientes e funcionários a adoptar no âmbito das novas medidas Covid-19.</t>
  </si>
  <si>
    <t>O projecto da Distrimessines visa dotar o estabelecimento que explora de valências que permitam mitigar o efeito da pandemia Covid19 na sua actividade operacional, protegendo a saúde de clientes, fornecedores e funcionários, através da reorganização do espaço de trabalho e aquisição de equipamento.</t>
  </si>
  <si>
    <t>Adaptação do negocio a realidade pós pandemia</t>
  </si>
  <si>
    <t>Com o presente projeto, a empresa pretende desenvolver medidas de prevenção exigidas pelas autoridades sanitárias, no âmbito da pandemia coronavirus COVID-19.</t>
  </si>
  <si>
    <t>O projecto tem como base preparar a empresa para a sua abertura instalando e adaptando a mesma de meios, para as medidas covid.
Este investimento tem como objectivo proporcionar aos seus clientes todos os meios necessários para que dentro da legislação em vigor.</t>
  </si>
  <si>
    <t>Adaptação da atividade empresarial ao contexto da doença COVID-19</t>
  </si>
  <si>
    <t>Dotar o Restaurante de medidas de segurança e higiene para clientes e funcionarios de acordo com instruções da DGS, HST e HCCP</t>
  </si>
  <si>
    <t>Tee Times - Adaptar PME - Qualificação PME</t>
  </si>
  <si>
    <t>Adaptação às medidas COVID-19</t>
  </si>
  <si>
    <t>Adaptar Campismo Armação Covid19</t>
  </si>
  <si>
    <t>PME Adaptar - Hotel Quinta do Lago</t>
  </si>
  <si>
    <t>Adaptar Covid-19</t>
  </si>
  <si>
    <t>Tertúlia Algarvia | Nova 'Normalidade'</t>
  </si>
  <si>
    <t>Restabelecimento das condições de funcionamento</t>
  </si>
  <si>
    <t>Produtos para controlar o Covid19</t>
  </si>
  <si>
    <t>Adapt Thai</t>
  </si>
  <si>
    <t>Adaptação do Hotel Memmo Baleeira ao contexto COVID-19</t>
  </si>
  <si>
    <t>Adaptação dos restaurantes à retoma da actividade</t>
  </si>
  <si>
    <t>Adaptação às novas condições no contexto COVID-19</t>
  </si>
  <si>
    <t>Projecto de Apoio á implementação de medidas de higiene e segurança.</t>
  </si>
  <si>
    <t>Marlagos - adaptação empresarial</t>
  </si>
  <si>
    <t>Criação de Condições de trabalho adaptadas ao processo pandémico da COVID19</t>
  </si>
  <si>
    <t>Adptação instalações, aquisição de equipamentos e alteração da organização de espaço com vista à não propagação do COVID-19</t>
  </si>
  <si>
    <t>Adaptar QB Concept</t>
  </si>
  <si>
    <t>Adaptação da atividade às novas condições do contexto da doença Covid-19.</t>
  </si>
  <si>
    <t>Retoma da Atividade Empresarial pós COVID</t>
  </si>
  <si>
    <t>Projecto de adaptação às condições de saúde - COVID-19</t>
  </si>
  <si>
    <t>Adaptação COVID-19</t>
  </si>
  <si>
    <t>Prevenção ao combate do Covid 19</t>
  </si>
  <si>
    <t>Criação de novo website com componente de loja online, ferramentas digitais para optimização de procedimentos e alteração de layout da receção com aquisição de balcão de atendimento.</t>
  </si>
  <si>
    <t>Adaptação COVID 19</t>
  </si>
  <si>
    <t>Adaptação às Normas de Higienização e Segurança no contecto COVID-19</t>
  </si>
  <si>
    <t>Equipamentos e produtos para adaptação a Covid19. Redução de superfícies de contacto em zonas comuns.</t>
  </si>
  <si>
    <t>Adaptar Monte Gordo Hotel Apartamentos &amp; Spa</t>
  </si>
  <si>
    <t>Novo produto COVID-19</t>
  </si>
  <si>
    <t>Aumento da capacidade de produção de divisórias para locais de prestação de serviços de saúde</t>
  </si>
  <si>
    <t>Prevenção da propagação do contágio por covid-19</t>
  </si>
  <si>
    <t>Adptação da atividade ao contexto Covid-19</t>
  </si>
  <si>
    <t>Eunice amélia Santos Adaptar PME</t>
  </si>
  <si>
    <t>A Tee Times com este projecto tem como objectivo efetuar no âmbito do plano de reativação faseada definido pelo Governo, o regresso ao trabalho dos nossos funcionários na maior segurança ao mesmo tempo ter rigor na abertura ao público com a maior segurança possível no âmbito da Pandemia Covid-19</t>
  </si>
  <si>
    <t>O  projeto visa criar as condições críticas de adaptação da unidade hoteleira às novas condições em contexto COVID-19, assentando no reforço de medidas de redução do risco de transmissão do vírus e higienização, de modo a garantir o cumprimento das normas estabelecidas e das recomendações da DGS.</t>
  </si>
  <si>
    <t>O presente projeto visa criar as condições necessárias de retoma da atividade económica da empresa, nomeadamente, higienização de espaços, desinfestação, planos de contigência empresarial, de modo a garantindo o cumprimento das normas estabelecidas e das recomendações da DGS.</t>
  </si>
  <si>
    <t>Este projeto consubstancia-se na adoção de diversas medidas e investimentos que se encontram alinhadas com as recomendações gerais da OMS e da DGS e que terão um forte impacto na saúde e no bem-estar das pessoas e na operacionalidade da empresa.</t>
  </si>
  <si>
    <t>Adaptação das instalações de forma a proteger e cliente e colaboradores do COVID-19</t>
  </si>
  <si>
    <t>A presente operação de adaptação ao contexto Covid19, enquadra-se nas diferentes interações do Parque de Campismo de Armação com os clientes, fornecedores e colaboradores, através da instalação de equipamentos de controlo e distanciamento social, bem como, criando orientações documentais aplicáveis.</t>
  </si>
  <si>
    <t>A pandemia COVID19 obrigou o Hotel Quinta do Lago a adaptar as áreas públicas, promovendo e incentivando o cumprimento das medidas de prevenção da pandemia, a reorganizar os circuitos e adequação dos espaços, a par da revisão completa dos procedimentos de higienização dos mesmos.</t>
  </si>
  <si>
    <t>A pandemia COVID19 impôs sobre os Hotéis Ria Park a necessidade de adaptar as áreas públicas, de modo a promover o cumprimento das medidas de prevenção da pandemia, reorganizando os circuitos e a adequação dos espaços, bem como a revisão completa dos procedimentos de higienização e segurança.</t>
  </si>
  <si>
    <t>Aquisição e instalação de equipamentos de higienização e contratação de serviços de desinfeção das intalações.</t>
  </si>
  <si>
    <t>Tornar os espaços seguros para todos os que neles trabalham, assim como para os seus clientes e fornecedores, nomeadamente através da implementação de alterações e medidas de higienização, reorganização e de adaptação dos locais de trabalho</t>
  </si>
  <si>
    <t>No contexto de adaptação às novas normas e regulamentações estabelecidas, no contexto da prevenção da pandemia COVID-19, este projeto visa a qualificação da empresa Healthy Hair, Lda. na adaptação do seu estabelecimento e método organizacional à nova conjuntura atual.</t>
  </si>
  <si>
    <t>O projeto Tertúlia Algarvia | Nova 'Normalidade', tem como objetivo adaptar o estabelecimento, métodos de trabalho, e relacionamento com clientes e fornecedores em função do contexto da pandemia COVID 19, e bem assim adaptar a empresa às novas condições de mercado.</t>
  </si>
  <si>
    <t>O investimento visa adaptar o modelo de negócio da empresa ao comércio eletrónico B2B como resposta ao distanciamento social no contexto subsequente à crise COVID-19. O objetivo é recuperar a proximidade com os clientes, garantindo a sustentabilidade económica e a manutenção dos postos de trabalho.</t>
  </si>
  <si>
    <t>A candidatura tem como objetivo minorar os custos acrescidos para um restabelecimento célere das condições de funcionamento da empresa no contexto da pandemia (Covid-19), assegurando o cumprimento das normas estabelecidas e das recomendações das autoridades competentes.</t>
  </si>
  <si>
    <t>Adaptação de espaços e aquisição de equipamentos com vista à criação de novas condições de trabalho, face ao contexto da doença COVID-19.</t>
  </si>
  <si>
    <t>O projeto, promovido pela DOP, visa a produção de equipamentos de proteção destinados a combater a pandemia da COVID-19: (1) viseiras personalizadas, (2) etiquetas para produtos de desinfeção e (3) produtos de sinalética de proteção com o objetivo de responder às necessidades atuais da sociedade.</t>
  </si>
  <si>
    <t>O objetivo é adequar toda a operação da empresa, nos 3 estabelecimentos que explora na Marina de Vilamoura, à realidade do setor, em virtude das recomendações dla DGS para o setor. Pretendemos manter os elevados padrões de excelência, e assim continuar a merecer a confiança dos seus clientes.</t>
  </si>
  <si>
    <t>Reforço da competitividade do hotel Memmo Baleeira através de um plano de adaptação e investimento para fazer face à pandemia COVID-19, através de novas métodologias de trabalho e relacionamento com clientes e fornecedores e cumprimento de recomendações de distanciamento social</t>
  </si>
  <si>
    <t>A empresa pretende, com a implementação das medidas de salvaguarda de protecção do seu pessoal e dos clientes e de higienização dos espaços de trabalho, dar segurança aos seus colaboradores e clientes numa retoma gradual da actividade.</t>
  </si>
  <si>
    <t>Adaptação da atividade empresarial às novas condições no contexto da doença COVID-19, com o cumprimento dos requisitos de saúde pública para minimizar os riscos de propagação e contágio nos seus estabelecimentos com atendimento ao público, nas suas viaturas e locais de cerimónias fúnebres.</t>
  </si>
  <si>
    <t>O projecto destina-se a aquisição de equipamentos que possam minimizar o impacto do COVID 19, na reabertura da actividade da empresa.</t>
  </si>
  <si>
    <t>Qualificar o serviço prestado garantindo a segurança de pessoas, através da adaptação dos estabelecimentos, da respectiva organização do trabalho e recepção, e da capacidade de higienização instalada para fazer face à necessidade de controlo e protecção de pessoas situação decorrente da COVID-19.</t>
  </si>
  <si>
    <t>A empresa sustenta a sua atividade ao nível do aluguer de embarcações e de artigos recreativos e desportivos, náuticos, aquáticos e subaquáticos e para isso necessita de preparar as instalações para poder receber os eventuais clientes.</t>
  </si>
  <si>
    <t>O referido projeto tem em vista a aquisição de equipamentos com vista ao combate do COVID-19 assim como a adaptação do estabelecimento e alteração da organização do trabalho às novas medidas de distanciamento social. Promover o distanciamento fisico no relacionamento com os clientes e fornecedores.</t>
  </si>
  <si>
    <t>A QB Concept pretende com o presente projeto obter financiamento de forma a adaptar os seus estabelecimentos ao atual contexto pandémico provocado pela COVID-19, garantindo o cumprimento das normas e recomendações em vigor.</t>
  </si>
  <si>
    <t>Este projeto visa apoiar a PRA na adaptação dos estabelecimentos, métodos de organização do trabalho e de relacionamento com todas a entidades, às novas condições do contexto da doença COVID-19, garantindo o cumprimento das normas estabelecidas e das recomendações das autoridades competentes.</t>
  </si>
  <si>
    <t>Adaptação dos estabelecimentos, métodos de organização de trabalho e relacionamento com os clientes no contexto da pandemia COVID-19, garantindo o cumprimento das normas e recomendações das autoridades competentes.</t>
  </si>
  <si>
    <t>O Projecto prende-se com a adaptação dos postos de trabalho e condições de trabalho no atendimento ao público e nos trabalhos a realizar nos clientes. Pretende-se investir na aquisição de produtos e serviços que minizem o contacto direto entre pessoas (colaboradores, clientes, fornecedores, etc).</t>
  </si>
  <si>
    <t>A empresa tem necessidade de adaptar os seus métodos de trabalho bem como no relacionamento com os clientes. Deste modo tem de desenvolver uma loja online para manter o distanciamento físico e adquirir uma máquina de gestão troco automático para evitar contacto entre fornecedor e cliente.</t>
  </si>
  <si>
    <t>Adaptação da empresa a novos métodos de organização do trabalho, relacionamento com colaboradores e terceiros, relativamente ás novas condições de distanciamento físico e higienização no contexto da pandemia COVID-19, garantido o cumprimento das normas estabelecidas pelas autoridades competentes.</t>
  </si>
  <si>
    <t>Reorganização e adaptação dos locais de trabalho no contexto do COVID-19. Aquisição de equipamentos e instalação de máquinas de pagamento.</t>
  </si>
  <si>
    <t>Projeto visa promover a adaptação do estabelecimento, e dispositivos de controlo, da Visualforma garantindo o cumprimento das orientações e boas práticas das autoridades competentes no contexto da pandemia COVID-19, designadamente medidas de higiene, segurança e distanciamento físico.</t>
  </si>
  <si>
    <t>Adaptação do nosso negócio e métodos de organização do trabalho e de relacionamento com os clientes e fornecedores.</t>
  </si>
  <si>
    <t>Adaptação do estabelecimento e da atividade da Simply ao contexto da doença COVID-19, ajustando os métodos de organização do trabalho e de relacionamento com os clientes, garantindo o cumprimento das normas, orientações e recomendações das autoridades competentes.</t>
  </si>
  <si>
    <t>A candidatura a este apoio visa dotar a empresa de meios que por um lado permitam, em linha com as orientações da DGS, garantir a segurança de todos os seus colaboradores e clientes, e por outro abrir vias de negócio alternativas (online) para que a estabilidade financeira possa ser assegurada.</t>
  </si>
  <si>
    <t>Reorganização e adaptação dos locais de trabalho no contexto do COVID-19. Aquisição de equipamentos e instalação de máquina de pagamento.</t>
  </si>
  <si>
    <t>A empresa pretende assegurar o cumprimento de todas as normas em vigor relacionadas com o Covid-19 e garantir todas as condições de segurança para a saúde dos seus colaboradores e clientes, através da instalação de equipamentos de higienização e fornecimento de equipamentos individuais de proteção.</t>
  </si>
  <si>
    <t>Adaptação de equipamento e procedimentos passíveis de reduzir o risco de contaminação por COVID 19 de todos os nossos colaboradores e clientes.</t>
  </si>
  <si>
    <t>O projeto assenta na adaptação dos métodos de organização do trabalho e de relacionamento com clientes e fornecedores, às novas condições no contexto da doença COVID 19, do Monte Gordo Hotel Apartamentos &amp; Spa 4**, garantindo o cumprimento das normas estabelecidas e recomendações de atuação.</t>
  </si>
  <si>
    <t>O presente projeto visa capacitar a empresa de meios para dar resposta à pandemia COVID-19, de forma célere e eficaz.</t>
  </si>
  <si>
    <t>O projeto pretende dotar a empresa de soluções que minimizem as fontes de contágio pelo covid, protegendo utentes e funcionários.</t>
  </si>
  <si>
    <t>O beneficiário pretende implementar espaços fisicos que garantam não só o dsitanciamento fisico como a savalguarda das condiçoes de trabalho e de saíde dos seus clientes, colaboradores e público.</t>
  </si>
  <si>
    <t>O beneficiário no seguimento do levantamento progressivo das restrições impostas ao exercício da sua atividade económica no âmbito do Covid19, definiu um leque de medidas de adaptação às novas condições de distanciamento físico e de relacionamento com clientes e fornecedores que pretende implementar</t>
  </si>
  <si>
    <t>ALG-06-4232-FSE-000014</t>
  </si>
  <si>
    <t>ALG-06-4232-FSE-000021</t>
  </si>
  <si>
    <t>CLDS 4G Lagos</t>
  </si>
  <si>
    <t>Pensar na pobreza infantil fez-nos partir para o projecto sabendo que tínhamos por missão intervir quer nos factores perpetuadores da pobreza geracional,quer nos que a poderão reverter. A ciência demonstrou como a intervenção deve começar numa idade precoce,e a importância do trabalho com os adultos significativos. Só assim garantimos,no futuro, adultos com mais oportunidades de ser saudáveis,felizes e com uma vida mais produtiva e participativa</t>
  </si>
  <si>
    <t>Pegada Triangular</t>
  </si>
  <si>
    <t>ALG-06-4436-FSE-000015</t>
  </si>
  <si>
    <t>ALG-36-2020-03</t>
  </si>
  <si>
    <t>Combate às discriminações e aos estereótipos - Ações de sensibilização e campanhas</t>
  </si>
  <si>
    <t>Promoção de campanhas, ações de sensibilização, informação, divulgação e produção de conhecimento sobre as temáticas da Igualdade de Género, prevenção e combate à violência doméstica e de género e tráfico de seres humanos, conforme preconizam os objetivos e medidas de política pública dos 3 planos da Estratégia Nacional para a Igualdade e a Não Discriminação e o IV Plano de Ação para a Prevenção e o Combate ao Tráfico de Seres Humanos.</t>
  </si>
  <si>
    <t>ALG-01-02B7-FEDER-069318</t>
  </si>
  <si>
    <t>CRII - Atividades de I&amp;D empresarial</t>
  </si>
  <si>
    <t>SI-B7-2020-15</t>
  </si>
  <si>
    <t>ALG-02-08B9-FEDER-059173</t>
  </si>
  <si>
    <t>ALG-02-08B9-FEDER-064918</t>
  </si>
  <si>
    <t>ALG-02-08B9-FEDER-068277</t>
  </si>
  <si>
    <t>ALG-02-08B9-FEDER-068413</t>
  </si>
  <si>
    <t>ALG-02-08B9-FEDER-068575</t>
  </si>
  <si>
    <t>ALG-02-08B9-FEDER-068620</t>
  </si>
  <si>
    <t>ALG-02-08B9-FEDER-068648</t>
  </si>
  <si>
    <t>ALG-02-08B9-FEDER-068943</t>
  </si>
  <si>
    <t>ALG-02-08B9-FEDER-069000</t>
  </si>
  <si>
    <t>ALG-02-08B9-FEDER-069032</t>
  </si>
  <si>
    <t>ALG-02-08B9-FEDER-069079</t>
  </si>
  <si>
    <t>ALG-02-08B9-FEDER-069086</t>
  </si>
  <si>
    <t>ALG-02-08B9-FEDER-069167</t>
  </si>
  <si>
    <t>ALG-02-08B9-FEDER-069282</t>
  </si>
  <si>
    <t>ALG-02-08B9-FEDER-069305</t>
  </si>
  <si>
    <t>ALG-02-08B9-FEDER-069332</t>
  </si>
  <si>
    <t>ALG-02-08B9-FEDER-069335</t>
  </si>
  <si>
    <t>ALG-02-08B9-FEDER-069336</t>
  </si>
  <si>
    <t>ALG-02-08B9-FEDER-069423</t>
  </si>
  <si>
    <t>ALG-02-08B9-FEDER-069428</t>
  </si>
  <si>
    <t>ALG-02-08B9-FEDER-069515</t>
  </si>
  <si>
    <t>ALG-02-08B9-FEDER-069615</t>
  </si>
  <si>
    <t>ALG-02-08B9-FEDER-069646</t>
  </si>
  <si>
    <t>ALG-02-08B9-FEDER-069660</t>
  </si>
  <si>
    <t>ALG-02-08B9-FEDER-069700</t>
  </si>
  <si>
    <t>ALG-02-08B9-FEDER-069702</t>
  </si>
  <si>
    <t>ALG-02-08B9-FEDER-069735</t>
  </si>
  <si>
    <t>ALG-02-08B9-FEDER-069829</t>
  </si>
  <si>
    <t>ALG-02-08B9-FEDER-069903</t>
  </si>
  <si>
    <t>ALG-02-08B9-FEDER-070102</t>
  </si>
  <si>
    <t>ALG-02-08B9-FEDER-070199</t>
  </si>
  <si>
    <t>ALG-02-08B9-FEDER-070210</t>
  </si>
  <si>
    <t>ALG-02-08B9-FEDER-070297</t>
  </si>
  <si>
    <t>ALG-02-08B9-FEDER-070308</t>
  </si>
  <si>
    <t>ALG-02-08B9-FEDER-070323</t>
  </si>
  <si>
    <t>ALG-02-08B9-FEDER-070342</t>
  </si>
  <si>
    <t>ALG-02-08B9-FEDER-070359</t>
  </si>
  <si>
    <t>ALG-02-08B9-FEDER-070361</t>
  </si>
  <si>
    <t>ALG-02-08B9-FEDER-070384</t>
  </si>
  <si>
    <t>ALG-02-08B9-FEDER-070385</t>
  </si>
  <si>
    <t>ALG-02-08B9-FEDER-070408</t>
  </si>
  <si>
    <t>ALG-02-08B9-FEDER-070436</t>
  </si>
  <si>
    <t>ALG-02-08B9-FEDER-070456</t>
  </si>
  <si>
    <t>ALG-02-08B9-FEDER-070459</t>
  </si>
  <si>
    <t>ALG-02-08B9-FEDER-070472</t>
  </si>
  <si>
    <t>ALG-02-08B9-FEDER-070475</t>
  </si>
  <si>
    <t>ALG-02-08B9-FEDER-070498</t>
  </si>
  <si>
    <t>ALG-02-08B9-FEDER-070522</t>
  </si>
  <si>
    <t>ALG-02-08B9-FEDER-070550</t>
  </si>
  <si>
    <t>ALG-02-08B9-FEDER-070601</t>
  </si>
  <si>
    <t>ALG-02-08B9-FEDER-070611</t>
  </si>
  <si>
    <t>ALG-02-08B9-FEDER-070708</t>
  </si>
  <si>
    <t>ALG-02-08B9-FEDER-070746</t>
  </si>
  <si>
    <t>ALG-02-08B9-FEDER-070825</t>
  </si>
  <si>
    <t>ALG-02-08B9-FEDER-070878</t>
  </si>
  <si>
    <t>ALG-02-08B9-FEDER-070884</t>
  </si>
  <si>
    <t>ALG-02-08B9-FEDER-070911</t>
  </si>
  <si>
    <t>ALG-02-08B9-FEDER-070914</t>
  </si>
  <si>
    <t>ALG-02-08B9-FEDER-070923</t>
  </si>
  <si>
    <t>ALG-02-08B9-FEDER-070942</t>
  </si>
  <si>
    <t>ALG-02-08B9-FEDER-071065</t>
  </si>
  <si>
    <t>ALG-02-08B9-FEDER-071075</t>
  </si>
  <si>
    <t>ALG-02-08B9-FEDER-071214</t>
  </si>
  <si>
    <t>ALG-02-08B9-FEDER-071280</t>
  </si>
  <si>
    <t>ALG-02-08B9-FEDER-071472</t>
  </si>
  <si>
    <t>ALG-02-08B9-FEDER-071477</t>
  </si>
  <si>
    <t>ALG-02-08B9-FEDER-071494</t>
  </si>
  <si>
    <t>ALG-02-08B9-FEDER-071504</t>
  </si>
  <si>
    <t>ALG-02-08B9-FEDER-071510</t>
  </si>
  <si>
    <t>ALG-02-08B9-FEDER-071515</t>
  </si>
  <si>
    <t>ALG-02-08B9-FEDER-071532</t>
  </si>
  <si>
    <t>ALG-02-08B9-FEDER-071533</t>
  </si>
  <si>
    <t>ALG-02-08B9-FEDER-071538</t>
  </si>
  <si>
    <t>ALG-02-08B9-FEDER-071567</t>
  </si>
  <si>
    <t>ALG-02-08B9-FEDER-071575</t>
  </si>
  <si>
    <t>ALG-02-08B9-FEDER-071576</t>
  </si>
  <si>
    <t>ALG-02-08B9-FEDER-071577</t>
  </si>
  <si>
    <t>ALG-02-08B9-FEDER-071579</t>
  </si>
  <si>
    <t>ALG-02-08B9-FEDER-071595</t>
  </si>
  <si>
    <t>ALG-02-08B9-FEDER-071596</t>
  </si>
  <si>
    <t>ALG-02-08B9-FEDER-071597</t>
  </si>
  <si>
    <t>ALG-02-08B9-FEDER-071598</t>
  </si>
  <si>
    <t>ALG-02-08B9-FEDER-071608</t>
  </si>
  <si>
    <t>ALG-02-08B9-FEDER-071617</t>
  </si>
  <si>
    <t>ALG-02-08B9-FEDER-071620</t>
  </si>
  <si>
    <t>ALG-02-08B9-FEDER-071623</t>
  </si>
  <si>
    <t>ALG-02-08B9-FEDER-071635</t>
  </si>
  <si>
    <t>ALG-02-08B9-FEDER-071643</t>
  </si>
  <si>
    <t>ALG-02-08B9-FEDER-071647</t>
  </si>
  <si>
    <t>ALG-02-08B9-FEDER-071648</t>
  </si>
  <si>
    <t>ALG-02-08B9-FEDER-071791</t>
  </si>
  <si>
    <t>ALG-02-08B9-FEDER-071822</t>
  </si>
  <si>
    <t>ALG-02-08B9-FEDER-071834</t>
  </si>
  <si>
    <t>ALG-02-08B9-FEDER-071835</t>
  </si>
  <si>
    <t>ALG-02-08B9-FEDER-071836</t>
  </si>
  <si>
    <t>ALG-02-08B9-FEDER-071857</t>
  </si>
  <si>
    <t>ALG-02-08B9-FEDER-071886</t>
  </si>
  <si>
    <t>ALG-02-08B9-FEDER-071892</t>
  </si>
  <si>
    <t>ALG-02-08B9-FEDER-071893</t>
  </si>
  <si>
    <t>ALG-02-08B9-FEDER-071894</t>
  </si>
  <si>
    <t>ALG-02-08B9-FEDER-071895</t>
  </si>
  <si>
    <t>ALG-02-08B9-FEDER-071900</t>
  </si>
  <si>
    <t>ALG-02-08B9-FEDER-071902</t>
  </si>
  <si>
    <t>ALG-02-08B9-FEDER-071910</t>
  </si>
  <si>
    <t>ALG-02-08B9-FEDER-071915</t>
  </si>
  <si>
    <t>ALG-02-08B9-FEDER-071917</t>
  </si>
  <si>
    <t>ALG-02-08B9-FEDER-071920</t>
  </si>
  <si>
    <t>ALG-02-08B9-FEDER-071925</t>
  </si>
  <si>
    <t>ALG-02-08B9-FEDER-071928</t>
  </si>
  <si>
    <t>ALG-02-08B9-FEDER-071944</t>
  </si>
  <si>
    <t>ALG-02-08B9-FEDER-071949</t>
  </si>
  <si>
    <t>ALG-02-08B9-FEDER-071951</t>
  </si>
  <si>
    <t>ALG-02-08B9-FEDER-071959</t>
  </si>
  <si>
    <t>ALG-02-08B9-FEDER-071962</t>
  </si>
  <si>
    <t>ALG-02-08B9-FEDER-071967</t>
  </si>
  <si>
    <t>ALG-02-08B9-FEDER-071970</t>
  </si>
  <si>
    <t>ALG-02-08B9-FEDER-072007</t>
  </si>
  <si>
    <t>ALG-02-08B9-FEDER-072008</t>
  </si>
  <si>
    <t>ALG-02-08B9-FEDER-072011</t>
  </si>
  <si>
    <t>ALG-02-08B9-FEDER-072015</t>
  </si>
  <si>
    <t>ALG-02-08B9-FEDER-072036</t>
  </si>
  <si>
    <t>ALG-02-08B9-FEDER-072039</t>
  </si>
  <si>
    <t>ALG-02-08B9-FEDER-072049</t>
  </si>
  <si>
    <t>ALG-02-08B9-FEDER-072050</t>
  </si>
  <si>
    <t>ALG-02-08B9-FEDER-072055</t>
  </si>
  <si>
    <t>ALG-02-08B9-FEDER-072057</t>
  </si>
  <si>
    <t>ALG-02-08B9-FEDER-072064</t>
  </si>
  <si>
    <t>ALG-02-08B9-FEDER-072066</t>
  </si>
  <si>
    <t>Café do Coreto - Indústria Hoteleira, Lda.</t>
  </si>
  <si>
    <t>Adaptação e reorganização de instalações físicas e processos de trabalho, como resposta à pandemia Covid19.</t>
  </si>
  <si>
    <t>Qualificação das PME</t>
  </si>
  <si>
    <t>Este projeto visa adaptar a empresa às novas condições do contexto da doença COVID-19, garantindo o cumprimento das normas estabelecidads e das recomendações das autoridades competentes.</t>
  </si>
  <si>
    <t>PAIS- PO</t>
  </si>
  <si>
    <t>RCTS100 .: Rede Ciência, Tecnologia e Sociedade a 100 Gbit-s</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</si>
  <si>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</si>
  <si>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Criação de Fundo de Fundos de Capital - Quase - Capital</t>
  </si>
  <si>
    <t>Projecto Conjunto de Internacionalização das PME 17-18</t>
  </si>
  <si>
    <t>Lisboa Feiras Congressos e Eventos - FCE-Associação Empresarial</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</si>
  <si>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</si>
  <si>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Portugal Fresh - 2019-2020</t>
  </si>
  <si>
    <t>Lisboa Feiras Congressos e Eventos - FCE- Associação Empresarial</t>
  </si>
  <si>
    <t>Criação de Fundo de Fundos de Dívida - Garantia</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</si>
  <si>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</si>
  <si>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</si>
  <si>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</si>
  <si>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Aquisição de bens-produtos e servços no ambito do atual contexto COVID-19</t>
  </si>
  <si>
    <t>Aquisição de equipamentos de higienização; Aquisição de TPA-POS; Colocação de informação e orientação aos colaboradores e ao público; Serviços de consultoria para redesenho do layout das instalações e adaptação do modelo de negócio; Aquisição de «SaaS» Custos com pedidos de pagamento e candidatura</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</si>
  <si>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</si>
  <si>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Ciclovia - Ecovia do Litoral Sul - Troço TV3 - Tavira - Cabanas</t>
  </si>
  <si>
    <t>A operação é composta pelas seguintes componentes, centradas no apoio à transição e promoção da mobilidade urbana multimodal sustentável:
- Ciclovias ruas Ascenção Guimarães e Avenida Laginha Serafim;
- Sistema de bicicletas partilhadas de uso público na Cidade;
- Elaboração de um estudo para a criação de um corredor dedicado de transportes públicos entre Loulé-Estação Intermodal Esteval - Parque das Cidades-Universidade Algarve-Aeroporto.</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</si>
  <si>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</si>
  <si>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</si>
  <si>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Museu Zer0 - Centro de Arte Digital</t>
  </si>
  <si>
    <t>Projeto Museu da Paisagem - Vila do Bispo Go</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</si>
  <si>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</si>
  <si>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</si>
  <si>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</si>
  <si>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</si>
  <si>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</si>
  <si>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Ecovia e Ciclovia da Costa Vicentina (Vila do Bispo- Aljezur)</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</si>
  <si>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</si>
  <si>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</si>
  <si>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</si>
  <si>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</si>
  <si>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 presente operação pretende candidatar um conjunto de ações de monitorização, gestão e divulgação do Plano de Ação de Regeneração Urbana da Cidade de Lagos, contratualizado a 25-10-2016.</t>
  </si>
  <si>
    <t>IEFP - Apoios à Contratação de Adultos - 2014-2015</t>
  </si>
  <si>
    <t>IEFP - Estágios para Adultos - 2014-2016</t>
  </si>
  <si>
    <t>Integração de jovens e-ou adultos no mercado laboral - Apoios à Contratação para Adultos - Algarve</t>
  </si>
  <si>
    <t>Integração de jovens e-ou adultos no mercado laboral - PEPAL</t>
  </si>
  <si>
    <t>A C.M.Loulé propôs-se realizar 18 estágios com vista a promover a integração sustentável dos-as jovens qualificados-as no mercado de trabalho, o desenvolvimento e competitividade económica e local, energia, educação, saúde, ação social e cultura. É convicção que a realização dos mesmos terá reflexos tanto no desenvolvimento de competências do-a estagiário-a, como na própria organização da Autarquia e serviço prestado ao-à munícipe.</t>
  </si>
  <si>
    <t>O Município de Portimão com a presente operação pretende realizar 16 estágios profissionais (ao abrigo do Programa de Estágios Profissionais na Administração Local), nas seguintes áreas de atividade: Proteção Civil e do Ambiente; Planeamento do Território e Informação Geográfica e Cadastral; Habitação e Desenvolvimento Social e Saúde; Transportes-Via Pública-Mobilidade-Trânsito e; Turismo.</t>
  </si>
  <si>
    <t>Integração de jovens e-ou adultos no mercado laboral - Estágios Profissionais</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</si>
  <si>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</si>
  <si>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O projeto, conforme previsto na al. a) do artigo 6.º da Portaria n.º 105-2017, de 10 de março, tem como objetivo a expansão de uma empresa de consultoria especializada no segmento Turismo e Eventos, assim como a criação do próprio emprego.</t>
  </si>
  <si>
    <t>O projeto, sobretudo assente numa “abordagem holística” (domínios da Arte, Cultura, Eventos, Criatividade e Gastronomia), privilegiando as ligações entre a cultura e o empreendedorismo-economia, sendo por si, único na região e diferenciando-se de todos os seus concorrentes diretos.
Este projeto consiste assim numa oportunidade de caraterizar a região como destino único, associado a experiências criativas com forte componente interativa.</t>
  </si>
  <si>
    <t>IEFP - Vida Ativa para Desempregados - 2015-2016</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</si>
  <si>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</si>
  <si>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</si>
  <si>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</si>
  <si>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</si>
  <si>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</si>
  <si>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</si>
  <si>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A Medida Vida Ativa tem por objetivo potenciar o regresso ao mercado de trabalho dos desempregados inscritos no SPE, através do desenvolvimento de percursos de formação modular com base em UFCD que visem aquisição de competências da formação de base, tecnológicas e pessoais, capitalizáveis para obtenção de uma qualificação. À formação poderá ainda acrescer FPCT, que complemente o percurso de formação-competências adquiridas em diversos contextos</t>
  </si>
  <si>
    <t>A Algarve Sun Boat Trips pretende candidatar-se ao incentivo para contrataçao de 1 Recurso Humano altamente qualificado, que trará à empresa a internalização de conhecimento essencial ao cumprimento dos seus objetivos de negócio. A área comercial-marketing, a que este Recurso estará afeto, é fundamental para o crescimento sustentado da atividade.</t>
  </si>
  <si>
    <t>SÊKAI-1820</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</si>
  <si>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</si>
  <si>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Cozinha Comunitária - Partilhada em Salir</t>
  </si>
  <si>
    <t>Pretende-se recuperar um espaço de excelência que contém várias funcionalidades para a população residente e visitante-turista. Numa política consertada pela execução de vários projetos, e pelas valências associadas pensa-se que irá contribuir para aumentar a fixação de novas atividades económicas, para fixação da população e criação de emprego uma vez que mais visitantes-turistas permanecerão, se deslocarão à freguesia.</t>
  </si>
  <si>
    <t>Realização de ações de melhoria, visando uma melhoria dos resultados escolares-sucesso escolar, assim como a inclusão de todos os alunos. Combate à indisciplina e ao abandono.</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</si>
  <si>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</si>
  <si>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Informação às famílias-indivíduos sobre direitos-deveres do cidadão; Sinalização-encaminhamento em situação de carência de bens-serviços; Ocupação de tempos livres de crianças e jovens; Intervenção-Capacitação familiar e parental em situações de exclusão social, dependência e dificuldade de integração social, através de processos de educação-qualificação, construção-(re)orientação de projetos de vida e do reforço de competências-relações sociais</t>
  </si>
  <si>
    <t>O projeto permitirá apoiar desempregados a obter competências pessoais-sociais essenciais para a sua empregabilidade;sensibilizar as empresas para a importância do seu papel na coesão social;estimular posturas empreendedoras a alunos do secundário;realizar orientação vocacional a jovens que abandonam o sistema educativo;apoiar famílias através do coaching parental;promover estilos de vida saudáveis, cidadania e cultura a crianças-jovens.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</si>
  <si>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</si>
  <si>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 RCM nº 151-2018 de 22 de novembro que renovou o Programa Escolhas (PE) para o periodo de 2019-2020, define que o PE visa promover a inclusão social de crianças e jovens provenientes de contextos mais vulneráveis, particularmente de descendentes de migrantes e de crianças e jovens ciganos-as, a igualdade, a não discriminação e o reforço da coesão social.</t>
  </si>
  <si>
    <t>Projetos inovadores-experimentais na área social</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</si>
  <si>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</si>
  <si>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</si>
  <si>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Projetos inovadores-experimentais na área social - Projetos para a sustentabilidade, inovação e experimentação social - Programa de Parcerias para o Impacto</t>
  </si>
  <si>
    <t>A Ordem dos Advogados pretende criar um referencial de formação continua e especializada, na temática da Violência Doméstica e Violência de Género, para advogados-as, de forma a dotar estes intervenientes com estratégicas operativas, metodológicas, inclusivas e dinamizadoras de práticas equitativas e igualitárias, respondendo à necessidade de uma visão integrada das questões da igualdade entre mulheres e homens.</t>
  </si>
  <si>
    <t>Formação Públicos Estratégicos com objetivo de qualificar profissionais com intervenção no domínio da promoção da igualdade entre mulheres e homens,incluindo prevenção-combate à discriminação salarial e assédio no local de trabalho,à segregação sexual das escolhas educativas-profissões,promoção da proteção na parentalidade e conciliação da vida profissional,pessoal e familiar,representação equilibrada na tomada de decisão de forma intersetorial.</t>
  </si>
  <si>
    <t>Como contributo para os objetivos da ENIND -  Estratégia Nacional para a Igualdade e a Não Discriminação 2018-2030 o projeto COMPETIR Todos em Igualdade,visa qualificar profissionais de diversas áreas de competências e em diferentes domínios de atuação,sobre as questões que perpassam a igualdade-desigualdade de género e,assim criar agentes de mudança locais,numa relação de proximidade com as comunidades que integram e em que atuam.</t>
  </si>
  <si>
    <t>Esta operação pretende dinamizar diversas ações de formação em concelhos da Região do Algarve, seguindo o ref. 4 (TAV 90) da CIG e o ref. requisitado pela ARS Algarve (AGRVD APAV 18), adaptado a partir do ref. 17 (AGRVD 30) da CIG. Serão dinamizadas 6 ações: 3 TAV (90) e 2 AGRVD (18), envolvendo 118 formandos-as que trabalham de forma direta e indireta com vítimas de violência doméstica.</t>
  </si>
  <si>
    <t xml:space="preserve"> Combate à violência de género-doméstica</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</si>
  <si>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</si>
  <si>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Combate à violência de género-doméstica</t>
  </si>
  <si>
    <t>Combate à violência de género-doméstica
 - Instrumentos Específicos de Proteção das Vítimas e de Acompanhamento dos Agressores na Violência Doméstica</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</si>
  <si>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</si>
  <si>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O sistema de teleassistência a vítimas de violência doméstica surgiu da necessidade de garantir proteção e segurança às vítimas e diminuir o seu risco de revitimação. A Lei n.º 112-2009 de 16 Setembro, com as alterações introduzidas pela Lei nº 129-2015, de 3 de setembro, prevê à utilização deste sistema que assegura à vítima de violência doméstica  proteção e apoio psicossocial, 24 H-dia, por um período até 6 meses (prorrogáveis).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</si>
  <si>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</si>
  <si>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</si>
  <si>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</si>
  <si>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</si>
  <si>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Turismo no Espaço Rural, Casa de Campo, no Castelo da Nave, Monchique, para, 4 quartos, capacidade de 8-10 pessoas, com requisitos do D.L. n.º 38-2008, 7 de março e PDM de Monchique.</t>
  </si>
  <si>
    <t>Candidatura ao abrigo da Port. 105-2017 de 10 de março e alterada pela Port.178-2018 de 20 junho – Ricardo e David Gonçalves, Lda. e nome comercial Auto Vasco da Gama.</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</si>
  <si>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</si>
  <si>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</si>
  <si>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Os Cursos de Educação e Formação (CEF) ministrados pela Escola Profissional Cândido Guerreiro são do Tipo 3 - Operador-a de Manutenção de Campos de Golfe (Golf Keeper) e do Tipo 2 - Operador-a de Distribuição.</t>
  </si>
  <si>
    <t>Intervenções específicas e inovadoras dirigidas à melhoria da qualidade e eficiência do sistema de educação-formação de âmbito regional</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</si>
  <si>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</si>
  <si>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</si>
  <si>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</si>
  <si>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</si>
  <si>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</si>
  <si>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Os Cursos de Especialização Tecnológica (CET), são cursos pós-secundários, não superiores, que conferem uma qualificação profissional de nível 5 do quadro nacional de qualificações, e são regulados pelo Decreto-Lei n.º 88-2006, de 23 de maio</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</si>
  <si>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</si>
  <si>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O Plano de formação proposto vai ao encontro das reais necessidades do sector do Turismo, Hotelaria e Restauração, designadamente da formação de quadros intermédios, destacando-se:
- Taxa de conclusão de 64%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</si>
  <si>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80%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</si>
  <si>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81% do total dos alunos inscritos no ano lectivo de 2017-2018.
Taxa de atividade registada em 2018 de 89,8%, correspondendo a 81%  a alunos empregados e 8,8% a alunos que prosseguiram estudos.</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</si>
  <si>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</si>
  <si>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</si>
  <si>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</si>
  <si>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</si>
  <si>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</si>
  <si>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Assistência Técnica 2015-2016 – PO Algarve - TP, I.P.</t>
  </si>
  <si>
    <t>ANI - Assistência Técnica - 2015-2016</t>
  </si>
  <si>
    <t>IAPMEI - Assistência Técnica - 2015-2016</t>
  </si>
  <si>
    <t>AICEP - Assistência Técnica - 2015-2016</t>
  </si>
  <si>
    <t>A presente operação visa assegurar os meios humanos, financeiros, logísticos e materiais necessários ao cumprimento da missão da Estrutura de Missão Portugal Inovação Social, enquanto Organismo Intermédio (OI) do PO CRESC Algarve 2020 com abrangência nacional e multissetorial na área da inovação e empreendedorismo social, no período compreendido entre 01-01-2018 e 31-12-2020.</t>
  </si>
  <si>
    <t>Tavirfood, Lda.</t>
  </si>
  <si>
    <t>Adaptar Tavirfood</t>
  </si>
  <si>
    <t>A Tavirfood pretende com o presente projeto obter financiamento de forma a adaptar os seus estabelecimentos ao atual contexto pandémico provocado pela COVID-19, garantindo o cumprimento das normas e recomendações em vigor.</t>
  </si>
  <si>
    <t>Associação Naval do Guadiana</t>
  </si>
  <si>
    <t>Investimentos de aptação da organização face à situação de Risco e contigencias do Virus COVID-19</t>
  </si>
  <si>
    <t>Adaptar The Prime Energize Hotel</t>
  </si>
  <si>
    <t>Criação de Medidas de Higiene e Segurança relativa ao processo de desconfinamento</t>
  </si>
  <si>
    <t>Programa Adaptar</t>
  </si>
  <si>
    <t>O projeto assenta na adaptação dos métodos de organização do trabalho e de relacionamento com clientes e fornecedores, às novas condições no contexto da doença COVID 19, do The Prime Energize Hotel, em Monte Gordo, garantindo o cumprimento das normas estabelecidas e recomendações de atuação.</t>
  </si>
  <si>
    <t>Custo inerentes ao processo de desconfinamento criando condições de higiene, segurança, assim como asdaptação do espaço.</t>
  </si>
  <si>
    <t>Aquisição de equipamento de proteção nomeadamente, estruturas em Inox e vidro, Ozonizadores e dispensadores, no âmbito da proteção de funcionários e clientes contra a propagação do vírus COVID-19.</t>
  </si>
  <si>
    <t>Staroteis - Sociedade Hoteleira, S.A</t>
  </si>
  <si>
    <t>Luna Hotel Save</t>
  </si>
  <si>
    <t>O presente projeto visa implementar as regras de segurança definidas pelas autoridades competentes e diagnosticadas internamente. Pretende-se minimizar o potencial de contagio pelo Covid-19, para todos os envolvidos na atividade da empresa e ajudar a melhorar o nível de confiança dos clientes.</t>
  </si>
  <si>
    <t>Geração Proeza, Lda</t>
  </si>
  <si>
    <t>Criação de mediddas de higiene e segurança relativa ao processo de desconfinamento.</t>
  </si>
  <si>
    <t>Geração Proeza Hoteleira, restauração e Turismo, Lda.</t>
  </si>
  <si>
    <t>Magiclândia - Gestão de Restaurantes, S.A.</t>
  </si>
  <si>
    <t>Aquisição de materias de higiene e segurança para protecção de staff e turistas.</t>
  </si>
  <si>
    <t>Criação de condições de higiene e segurança  inerente ao processo de desconfinamento.</t>
  </si>
  <si>
    <t>A. Barbosa Neves - Serviços Médicos, Lda.</t>
  </si>
  <si>
    <t>José Maria Guerreiro Viegas</t>
  </si>
  <si>
    <t>Pátea Holidays - Promoção Turística, Lda.</t>
  </si>
  <si>
    <t>Adaptação do Estabelecimento ao Covid-19 - Normas e Equipamentos de Segurança</t>
  </si>
  <si>
    <t>Projeto de Adaptação do Hotel Pinhal do Sol</t>
  </si>
  <si>
    <t>Adaptar Pateo Village à realidade Covid</t>
  </si>
  <si>
    <t>Este projeto pretende adaptar o estabelecimento de hotelaria de modo a permitir uma segura reabertura ao público.</t>
  </si>
  <si>
    <t>Adaptar o empreendimento turistico à nova realidade covid, por forma a conseguir a desinfecção e protecção pelo distanciamento.</t>
  </si>
  <si>
    <t>N &amp; L - Hóteis, Lda.</t>
  </si>
  <si>
    <t>Gelados - Actividades Hoteleiras, Lda.</t>
  </si>
  <si>
    <t>Adega da Marina - Actividades Hoteleiras, Lda.</t>
  </si>
  <si>
    <t>Carrondo &amp; Soares, Lda.</t>
  </si>
  <si>
    <t>Adaptação da Atividade ao COVID 19</t>
  </si>
  <si>
    <t>Adaptação ao contexto COVID-19 dos apoios de Praia e Balnear da praia de Santo António e do Hotel Apolo em Vila Real de Santo António</t>
  </si>
  <si>
    <t>Adaptar PME</t>
  </si>
  <si>
    <t>No contexto da pandemia COVID 19 este projeto tem como objetivo operacionalizar e adaptar a uma nova realidade de relacionamento com os clientes, construindo a confiança e ambiente seguro com a introdução da evidencia de uma maior higienização, limpeza e circulação no nosso estabelecimento.</t>
  </si>
  <si>
    <t>Projeto de adaptação de unidade balnear 1 da Praia de Santo António e do Hotel Apolo em Vila Real de Santo António à utilização segura dos utentes e pessoal em contexto COVID-19</t>
  </si>
  <si>
    <t>Adaptação da empresa a novos métodos de organização do trabalho e de relacionamento com terceiros, relativamente ás novas condições de distanciamento físico e higienização no contexto da pandemia COVID-19, garantido o cumprimento das normas estabelecidas pelas autoridades competentes.</t>
  </si>
  <si>
    <t>Dream Clean, Lda.</t>
  </si>
  <si>
    <t>Mediax - Mediação Imobiliária, Lda.</t>
  </si>
  <si>
    <t>Adaptação da atividade empresarial ao contexto Covid-19</t>
  </si>
  <si>
    <t>O objetivo com esta candidatura é dar continuidade ao plano de desconfinamento de uma forma mais segura e de forma a garantir a segurança dos intervenientes na atividade da empresa, desde gerência, colaboradores e clientes.</t>
  </si>
  <si>
    <t>Implementaçaõ das normas aconselhadas pelas Autoridades competentes à Covid-19</t>
  </si>
  <si>
    <t>Projecto Adaptar</t>
  </si>
  <si>
    <t>Belive COVID-19</t>
  </si>
  <si>
    <t>Adaptação do Restaurante Robertos Chicken Piri-piri ao contexto COVID-19</t>
  </si>
  <si>
    <t>Projecto de adaptação da empresa | COVID-19</t>
  </si>
  <si>
    <t>Monchique - Adaptação da unidade produtiva ao contexto COVID-19</t>
  </si>
  <si>
    <t>Aquisição de equipamento de proteção nomeadamente, acrilicos, dispensadores, bancadas, Casa em madeira para isolamento, no âmbito da proteção de funcionários e clientes contra a propagação do vírus COVID-19.</t>
  </si>
  <si>
    <t>Adaptação do restaurante Robertos Chicken Piri-piri ao contexto COVID-19 com reorganização do layout das instalações, instalação de dispositivos de controlo e distanciamento físico, aquisição de equipamentos contactless e instalação de informação e sinalética para colaboradores e clientes.</t>
  </si>
  <si>
    <t>O presente projeto visa criar as condições críticas de adaptação da empresa aos desafios do contexto da doença
COVID-19, essencialmente no reforço de medidas de redução do risco de transmissão do vírus e higienização, de
modo a garantir o cumprimento das recomendações da DGS.</t>
  </si>
  <si>
    <t>Este projeto da Fisio Miguel Arez, Lda incorpora os investimentos necessários à adaptação do seu estabelecimento, à adoção de novos métodos de trabalho de modo a prestar os cuidados de saúde adequados a todos os seus pacientes, tendo em vista a proteção da Saúde Pública.</t>
  </si>
  <si>
    <t>Este projeto visa a adaptação do estabelecimento, dos métodos de organização do trabalho e de relacionamento com clientes e fornecedores às novas condições de distanciamento físico no contexto da COVID-19, garantindo o cumprimento das normas estabelecidas e recomendações das autoridades competentes.</t>
  </si>
  <si>
    <t>O presente projeto visa capacitar a empresa WGP de equipamentos de proteção, garantindo que empresa passe a ter capacidade de resposta à pandemia COVID-19, de forma célere e eficaz, no regresso ao trabalho.</t>
  </si>
  <si>
    <t>Sociedade da Água de Monchique S.A.</t>
  </si>
  <si>
    <t>Físio Miguel Arez, Unipessoal, Lda.</t>
  </si>
  <si>
    <t>Guerra de Talheres, Lda.</t>
  </si>
  <si>
    <t>Verão garantido - Hotelaria e Turismo, Unipessoal, Lda.</t>
  </si>
  <si>
    <t>Roberto &amp; Matias, Lda.</t>
  </si>
  <si>
    <t>Lab21, Oficina de Prótese dentária, Unipessoal, Lda.</t>
  </si>
  <si>
    <t>Físio Miguel Arez - Adapação da atividade empresarial ao contexto COVID-19</t>
  </si>
  <si>
    <t>Re-organização e adaptação da empresa, adaptação das relações com clientes e fornecedores</t>
  </si>
  <si>
    <t>Retomar Seguro</t>
  </si>
  <si>
    <t>qualificação de processos, adaptação de processos e métodos de organização do trabalho bem como reformulação de contacto com o cliente e fornecedores</t>
  </si>
  <si>
    <t>Com este projeto pretende-se criar condições tanto para os colaboradores como para os clientes de modo a permitir a reabertura dos estabelecimentos de restauração com total segurança.</t>
  </si>
  <si>
    <t>Investimento no âmbito de preparação das instalações para retoma de atividade, após paragem devido ao surto COVID-19, cumprido com os procedimentos emitidos pela DGS.</t>
  </si>
  <si>
    <t>Projecto de Investimento da Starsul na Protecção dos seus Colaboradores e Clientes contra o Covid-19</t>
  </si>
  <si>
    <t>Adaptar Oceanus</t>
  </si>
  <si>
    <t>Adaptação ao contexto Covid-19</t>
  </si>
  <si>
    <t>Inovação Organizacional _ COVID-19</t>
  </si>
  <si>
    <t>COVID-19</t>
  </si>
  <si>
    <t>COVID19 - Farmácia de Bensafrim</t>
  </si>
  <si>
    <t>Siesta Campers | Regresso à 'Normalidade'</t>
  </si>
  <si>
    <t>Appreciate Adapt</t>
  </si>
  <si>
    <t>Desmaterialização de processos de Checkin, Pedidos na Restauração e gestão de vouchers virtuais.</t>
  </si>
  <si>
    <t>Adaptação Normas DGS Covid-19</t>
  </si>
  <si>
    <t>Bom dia</t>
  </si>
  <si>
    <t>Investimento COVID</t>
  </si>
  <si>
    <t>Reorganização da Farmácia Maria Paula em contexto COVID-19</t>
  </si>
  <si>
    <t>Face às diretrizes da DGS,o projeto visa dotar a empresa dos meios necessários à adaptação de métodos de organização do trabalho e relacionamento com clientes,fornecedores e parceiros,cumprindo as novas condições de distanciamento físico,de forma a garantir confiança,mantendo o serviço de excelência</t>
  </si>
  <si>
    <t>O objectivo do "Projecto de Investimento da Starsul na Protecção dos seus Colaboradores e Clientes contra o Covid-19" passa por tornar as 4 localizações da Starsul em locais higienizados e de acesso seguro no âmbito da pandemia Covid-19, tanto para os seus colaboradores como para os seus clientes.</t>
  </si>
  <si>
    <t>Pretende-se a dotação dos meios necessários para a higienização do espaço, promovendo a
salubridade, proteção e segurança dos vários utentes do mesmo. Para tal aposta-se na aquisição de equipamentos diversos, destancando-se o robot SpeedyCare UV, no reforço da informação e sinalética.</t>
  </si>
  <si>
    <t>Com este projeto a empresa pretende melhor capacitar o seu estabelecimento bem como adaptar os seus métodos de organização de trabalho e de relacionamento com os seus clientes, fornecedores e funcionários às novas condições exigidas por força do Covid-19</t>
  </si>
  <si>
    <t>Com este projeto a empresa visa capacitar o seu estabelecimento bem como adaptar os seus métodos de organização de trabalho e de relacionamento com os seus clientes, fornecedores e funcionários às novas condições exigidas por força do Covid-19</t>
  </si>
  <si>
    <t>Adaptação do estabelecimento ao contxto Covid-19</t>
  </si>
  <si>
    <t>Aquisição de equipamento de proteção nomeadamente, desenvolvimento de componente software,Termómetro, barreiras em acrilico, Dispensadores, Licença para emissão de chaves dos quartos, Equipa. Ozono, no âmbito da proteção de funcionários e clientes contra a propagação do vírus COVID-19.</t>
  </si>
  <si>
    <t>De forma a garantir o cumprimento das normas estabelecidas e das recomendações das autoridades competentes, a empresa investiu em artigos e equipamentos que lhe permita ajustar métodos de organização do trabalho e de relacionamento com clientes e fornecedores.</t>
  </si>
  <si>
    <t>Aquisição de bens e serviços de protecção, higiene e limpeza de forma à empresa se poder adaptar à nova realidade mundial</t>
  </si>
  <si>
    <t>dotar a empresa de equipamentos e serviços por forma a garantir a as recomendações da DGS para assegurar impacto mínimo ou zero da pandemia covid-19 nos alojamentos locais explorados pela empresa.</t>
  </si>
  <si>
    <t>O projeto Siesta Campers | Regresso à 'Normalidade', tem como objetivo adaptar o estabelecimento, métodos de trabalho, e relacionamento com clientes e fornecedores em função do contexto da pandemia COVID 19, e a empresa às novas condições de mercado.</t>
  </si>
  <si>
    <t>Pretende-se dotar a empresa dos procedimentos e equipamentos adequados ao cumprimento das recomendações da DGS para atenuar riscos de contágio ao COVID-19. O objetivo é mesmo eliminar as probabilidades de contágio em todas as fases do negócio, criando uma imagem de confiança e segurança para todos.</t>
  </si>
  <si>
    <t>Empresa com sede em Lisboa mas com estabelecimento no Algarve que pretende retomar a atividade Hoteleira apos a Pandemia.</t>
  </si>
  <si>
    <t>Desmaterialização de processos hoteleiros com contacto fisico e inerente potencial de contágio, através de plataformas virtuais de preenchimento, registo, pedido e gestão das reservas, pedidos e vouchers.</t>
  </si>
  <si>
    <t>Este projeto consiste no investimento em equipamentos para abrir o ginásio com segurança de acordo com as normas da DGS</t>
  </si>
  <si>
    <t>Adaptação de espaços e metodologias de trabalho em contexto COVID 19</t>
  </si>
  <si>
    <t>Casa de Repouso para pessoas idosas que pretende reorganizar o espaço de forma a que os seus utentes possam receber as visitas de familiares, de acordo com as orientações da DGS</t>
  </si>
  <si>
    <t>O investimento previsto nesta candidatura tem como objetivo a reorganização da Farmácia Maria Paula em contexto COVID-19 para o cumprimento das normas e recomendações das autoridades competentes, designadamente, medidas de segurança e distanciamento físico.</t>
  </si>
  <si>
    <t>E.R.S. - Exploração de Restaurantes e Similares, Unipessoal, Lda.</t>
  </si>
  <si>
    <t>Marinagel - Similares de Hotelaria, S.A.</t>
  </si>
  <si>
    <t>Restflight - Serviços de Catering, Unipessoal, Lda.</t>
  </si>
  <si>
    <t>World Wide Design - Soluções Web que Funcionam, Unipessoal, Lda.</t>
  </si>
  <si>
    <t>D.I.V. - Construção Civil, Fiscalização de Obras, Compra e Venda de Imóveis, Lda.</t>
  </si>
  <si>
    <t>Vagatur - Sociedade de Exploração Turística e Hoteleira, Lda.</t>
  </si>
  <si>
    <t>Seewest - Administração e Manutenção de Propriedades, Lda.</t>
  </si>
  <si>
    <t>Starul - Comércio de Automóveis, S.A.</t>
  </si>
  <si>
    <t>Bidezanove - Gestão Hoteleira e Similares, Lda.</t>
  </si>
  <si>
    <t>Wax, Lda.</t>
  </si>
  <si>
    <t>Tiffamao Restauração, Lda.</t>
  </si>
  <si>
    <t>Yolagos Restauração, Lda.</t>
  </si>
  <si>
    <t>Olivalmar, Lda.</t>
  </si>
  <si>
    <t>Descontrair &amp; Descansar, Lda.</t>
  </si>
  <si>
    <t>Pura Cafeina, Lda.</t>
  </si>
  <si>
    <t>Ecubal - Empresa Cultural de Barros Brancos, S.A.</t>
  </si>
  <si>
    <t>Enjoy Your Stay, Unipessoal, Lda.</t>
  </si>
  <si>
    <t>Brasfone, Lda.</t>
  </si>
  <si>
    <t>Conceitoalgarve - Investimentos Turísticos, Lda.</t>
  </si>
  <si>
    <t>Kind and Lovely, Lda.</t>
  </si>
  <si>
    <t>Sabores Mexicanos El Torito, Lda.</t>
  </si>
  <si>
    <t>Apreciating Portugal - Sociedade de Mediação Imobiliária, Unipessoal, Lda.</t>
  </si>
  <si>
    <t>Longevity Eellness Worldwide, Lda.</t>
  </si>
  <si>
    <t>Alvor Santa - exploração Turística, S.A.</t>
  </si>
  <si>
    <t>Bom Dia - actividades Marítimas, Lda.</t>
  </si>
  <si>
    <t>Casa de Repouso e Saúde S. Brás, Lda.</t>
  </si>
  <si>
    <t>Pitangasol - Comércio e Turismo, Lda.</t>
  </si>
  <si>
    <t>OVBC - Management Company, Unipessoal, Lda.</t>
  </si>
  <si>
    <t>Farmácia Maria Paula, Unipessoal, Lda.</t>
  </si>
  <si>
    <t>Mouralar - Sociedade de Investimentos Turísticos, Lda.</t>
  </si>
  <si>
    <t>Palma Batista - Farmácia, Unipessoal, Lda.</t>
  </si>
  <si>
    <t>Clipsa - Clínica Particular de Saúde, Lda.</t>
  </si>
  <si>
    <t>Eunice Amélia Alves de Castro Pina dos Santos</t>
  </si>
  <si>
    <t>Pinkpigments Unipessoal, Lda.</t>
  </si>
  <si>
    <t>Pinkpigments - Adaptar PME</t>
  </si>
  <si>
    <t>Imoprisandre - Construção, gestão e Administração de Imóveis, S.A.</t>
  </si>
  <si>
    <t>Adelina &amp; Machadinho, Lda.</t>
  </si>
  <si>
    <t>Quinta Style Property Services - Gestão de Projectos de Construção, Lda.</t>
  </si>
  <si>
    <t>Esfera de Negócios - Unipessoal, Lda.</t>
  </si>
  <si>
    <t>Simply - Viagens e Tranportes, Unipessoal, Lda.</t>
  </si>
  <si>
    <t>Farmácia Silva de Maria de Fátima Silva Cabrita Correia, Unipessoal, Lda.</t>
  </si>
  <si>
    <t>Oceanifarma, Lda.</t>
  </si>
  <si>
    <t>Premier Sports - Organização de Eventos Desportivos, Unipessoal, Lda.</t>
  </si>
  <si>
    <t>Verde Aplaudido, Unipessoal, Lda.</t>
  </si>
  <si>
    <t>The Prime II Energize, Lda.</t>
  </si>
  <si>
    <t>Vitoleta - Refeições Rápidas, Unipessoal, Lda.</t>
  </si>
  <si>
    <t>Bellekens, Silva &amp; Rodrigues, Lda.</t>
  </si>
  <si>
    <t>Infor - Romba - Comércio de Material Informático, Lda.</t>
  </si>
  <si>
    <t>HL - Hospital de Loulé, S.A.</t>
  </si>
  <si>
    <t>Gracer - sociedade de Turismo do Algarve, S.A.</t>
  </si>
  <si>
    <t>My Choice Algarve, Lda.</t>
  </si>
  <si>
    <t>Noptis Sul - Sistemas de Comunicações, Lda.</t>
  </si>
  <si>
    <t>Logicaltulip, Lda.</t>
  </si>
  <si>
    <t>Barata, Claro &amp; Inácio, Empreendimentos Turísticos, Lda.</t>
  </si>
  <si>
    <t>Grampiam - Investimentos Hoteleiros, S.A.</t>
  </si>
  <si>
    <t>Vale do garrão - Urbanização e Construção, Lda.</t>
  </si>
  <si>
    <t>Sol e Praia - actividades Turísticas, S.A.</t>
  </si>
  <si>
    <t>Gago Leiria, Lda.</t>
  </si>
  <si>
    <t>Janela de Ideias - Publicidade e Marketing, Lda.</t>
  </si>
  <si>
    <t>Zennonline Comunicação e Design, Unipessoal, Lda.</t>
  </si>
  <si>
    <t>Mourastock III - Investimentos Turísticos e Hoteleiros, S.A.</t>
  </si>
  <si>
    <t>Turiscampo - Sociedade de empreendimentos Turísticos Parques do Algarve, Lda.</t>
  </si>
  <si>
    <t>Superolhão - Supermercados, Lda.</t>
  </si>
  <si>
    <t>Sunseasand, S.A.</t>
  </si>
  <si>
    <t>Varandas Mouras - mediação Imobiliária, Lda.</t>
  </si>
  <si>
    <t>Conforhoteis - Gestão de Hoteis, Lda.</t>
  </si>
  <si>
    <t>Kumbubwé, Lda.</t>
  </si>
  <si>
    <t>Supereulália - Supermercados, Lda.</t>
  </si>
  <si>
    <t>Irmãos Duarte Correia, Panificação, Lda.</t>
  </si>
  <si>
    <t>Carpimódulo - Carpintaria, Lda.</t>
  </si>
  <si>
    <t>A.G.T. - Sociedade de gestão e Turismo, S.A.</t>
  </si>
  <si>
    <t>Distrimessines - Supermercados, Lda.</t>
  </si>
  <si>
    <t>Quinta da Ombria, S.A.</t>
  </si>
  <si>
    <t>Mundo Aquático - Parques Oceanográficos de Entretenimento, S.A.</t>
  </si>
  <si>
    <t>Ribeira do Poço - Exploração de restaurantes, Lda.</t>
  </si>
  <si>
    <t>Gabomiguel - Administração e Exploração de Imóveis, Lda.</t>
  </si>
  <si>
    <t>Soazilope - Comércio de produtos para Hotelaria, Lda.</t>
  </si>
  <si>
    <t>Arestaromática, Lda.</t>
  </si>
  <si>
    <t>Casa de Repouso Senhora da Guia, Lda.</t>
  </si>
  <si>
    <t>Opção Relâmpago Publicidade, Lda.</t>
  </si>
  <si>
    <t>Sapvillas, Lda.</t>
  </si>
  <si>
    <t>Dop - Digital Offset Print - Impressão de Publicações, Lda.</t>
  </si>
  <si>
    <t>Thai - Restaurante Tailandês de Vilamoura, Lda.</t>
  </si>
  <si>
    <t>Código Apetecível, Lda.</t>
  </si>
  <si>
    <t>Agência Funerária Luis Correia &amp; Correia, Unipessoal, Lda.</t>
  </si>
  <si>
    <t>Thaibeach - Tabuinhas, Lda.</t>
  </si>
  <si>
    <t>Enseadas e Falésias - Investimentos Turísticos, S.A.</t>
  </si>
  <si>
    <t>Brás , carmona &amp; Santos, Lda.</t>
  </si>
  <si>
    <t>Subnauta - Comércio e Aluguer de Embarcações e Artigos Náuticos, S.A.</t>
  </si>
  <si>
    <t>Leonardo Sequeira - Consultores, Lda.</t>
  </si>
  <si>
    <t>Adaptar PME: Lindafalua SA (Holiday Inn Algarve)</t>
  </si>
  <si>
    <t>Adaptar Details Hotels &amp; Resorts</t>
  </si>
  <si>
    <t>O projeto visa dotar a empresa dos meios necessários à adaptação da sua atividade empresarial às novas condições da doença COVID-19, através da reorganização e adequação das suas instalações e implementação de novos métodos do trabalho e de relacionamento com os seus clientes e parceiros.</t>
  </si>
  <si>
    <t>Manuel Sousa Picareto</t>
  </si>
  <si>
    <t>AdaptaInov</t>
  </si>
  <si>
    <t>Aquisição e instalação de dispositivos de pagamento automatico</t>
  </si>
  <si>
    <t>Aquisição de Maquinas Pagamento Autoomático - Maquina Zarph Modelo 604</t>
  </si>
  <si>
    <t>Adaptação do Empreendimento Turístico de acordo com o Plano de Contingência face à Pandemia da doença COVID-19.</t>
  </si>
  <si>
    <t>Investimento realizado com o intuito de adaptar a empresa às novas necessidades originadas pela a pandemia Covid 19.</t>
  </si>
  <si>
    <t>Devido à pandemia de contágio pelo vírus COVID-19, a nossa empresa, encerrou a sala do estabelecimento comercial. Porém, face ao levantamento do estado de emergencia, tornou-se possível a retoma da atividade. Para o efeito, a empresa viu-se obrigada a reinventar o modelo de execução da atividade.</t>
  </si>
  <si>
    <t>Apoiar a empresa no esforço de adaptaão e investimento, no ajustamento de métodos e organização do relacionamento com os clientes e fornecedores às condições impostas no contexto da pandemia COVID 19 garantindo o cumprimento das normas estabelecidas e das recomendações das autoridades competentes.</t>
  </si>
  <si>
    <t>Four Seasons - Ajuste dos métodos de organização do trabalho e de relacionamento com clientes e fornecedores às novas condições de contexto da pandemia da doença COVID - 19, garantindo o cumprimento das normas estabelecidas e das recomendações das autoridades competentes.</t>
  </si>
  <si>
    <t>O projeto destina-se a aquisição de maquinas de pagamento automático.</t>
  </si>
  <si>
    <t>Adaptação do Empreendimento Turístico de acordo com o Plano de Contingência face á Pandemia da doença COVID-19.
Aplicação de diversas medidas de proteção e segurança de colaboradores e clientes entre as quais através da aquisição e instalação de equipamentos de higienização, distanciamento social.</t>
  </si>
  <si>
    <t>Favoritocean - Exploração de restaurantes, Lda.</t>
  </si>
  <si>
    <t>Magic Eme - Gestão de Restaurantes, S.A.</t>
  </si>
  <si>
    <t>Four Seasons Country Club (Propriedades), Sociedade Unipessoal, Lda.</t>
  </si>
  <si>
    <t>Pão da Aldeia, Lda.</t>
  </si>
  <si>
    <t>Jumbriveste II - Investimentos Imobiliários, Lda.</t>
  </si>
  <si>
    <t>Mediterran - Food &amp; Beverage, Lda.</t>
  </si>
  <si>
    <t>Adaptação do Empreendimento Turístico de acordo com o Plano de Contingência face á Pandemia da doença COVID-19.</t>
  </si>
  <si>
    <t>Plano de Contingência COVID-19</t>
  </si>
  <si>
    <t>Adaptação da atividade empresarial ao contexto COVID-19</t>
  </si>
  <si>
    <t>LDN -  Unipessoal, LDA, Empresa de Apoio Domiciliário.</t>
  </si>
  <si>
    <t>Adapatação do Estabelecimento ao contexto COVID-19</t>
  </si>
  <si>
    <t>Adaptar PME - Labprint</t>
  </si>
  <si>
    <t>A empresa possui uma rede de Quiosques presente em grandes superfícies comerciais com espaços reduzidos. Este projeto visa aumentar a segurança dos colaboradores e clientes por via da redução dos colaboradores da sede que se deslocam aos pontos de venda para proceder à gestão da operação.</t>
  </si>
  <si>
    <t>Plano de contingência para abertura de cinemas.</t>
  </si>
  <si>
    <t>Adaptação dos procedimentos e layout do serviço, de acordo com as indicações da Direcção Geral de Saúde, de modo a garantirmos a protecção de clientes e colaboradores, evitando a propagação do vírus.</t>
  </si>
  <si>
    <t>A LND, é uma empresa licenciada pela Seg.Social que presta serviços de Apoio domiciliário na região do Algarve. Com a Candidatura pretende obter apoio para o investimento em serviços e equipamentos necessários à adaptação, das instalações e métodos de organização do trabalho, ao contexto atual.</t>
  </si>
  <si>
    <t>Preparar o Estabelecimento para a sua reabertura aos clientes</t>
  </si>
  <si>
    <t>Uma Farmácia é um espaço fechado, com elevado de risco de contágio entre Clientes, Colaboradores e Fornecedores. Este projeto pretende por isso, reforçar as condições de segurança sanitária e minimizar os riscos decorrentes do processo de atendimento, em particular, junto de portadores de COVID19.</t>
  </si>
  <si>
    <t>A Moduslab realiza um conjunto diversificado de análises clínicas. O projeto pretende reforçar as condições de segurança sanitária do Laboratório e Postos de Colheita, com minimização dos riscos decorrentes do processo de colheita e realização de análises, alguns deles  portadores de COVID19.</t>
  </si>
  <si>
    <t>O projeto tem por objetivo a realização de investimento para a adaptação do Hotel Faro às novas condições de operação, no contexto da doença COVID-19.</t>
  </si>
  <si>
    <t>FBR - Explorações Hoteleiras Unipessoal, Lda.</t>
  </si>
  <si>
    <t>Mónica &amp; Barreto, S.A.</t>
  </si>
  <si>
    <t>Tabacaria Baixinha, Unipessoal, Lda.</t>
  </si>
  <si>
    <t>Marinas de Barlavento - Empreendimentos Turísticos, S.A.</t>
  </si>
  <si>
    <t>Algarcine - Empresa de Cinemas, Lda.</t>
  </si>
  <si>
    <t>Nara - Projectos, Construção e Turismo, Lda.</t>
  </si>
  <si>
    <t>LND, Unipessoal, Lda.</t>
  </si>
  <si>
    <t>Casablanca - Sociedade Investimentos Hoteleiros, Lda.</t>
  </si>
  <si>
    <t>Sisgarbe - Soluções de Informática, Lda.</t>
  </si>
  <si>
    <t>Farmácia da Penha, Lda.</t>
  </si>
  <si>
    <t>Moduslab - Centro de Análises Clínicas, Lda.</t>
  </si>
  <si>
    <t>Hotmanagement - Exploração e Gestão Hoteleira, Lda.</t>
  </si>
  <si>
    <t>Adaptar Ecocompósitos</t>
  </si>
  <si>
    <t>Adaptar PME - Bluefleet</t>
  </si>
  <si>
    <t>Adaptação da atividade da Zarcotel ao COVID19</t>
  </si>
  <si>
    <t>Adaptação às medidas preventivas Covid19 - Slide &amp; Splash</t>
  </si>
  <si>
    <t>Adaptar - COVID-19</t>
  </si>
  <si>
    <t>Adapatar PME - Golden &amp; Greener Sea Lda</t>
  </si>
  <si>
    <t>Adaptação da atividade do Hotel Casa Mãe ao contexto COVID-19</t>
  </si>
  <si>
    <t>Adaptar PME M7 - Silvia Mendonça</t>
  </si>
  <si>
    <t>Petimar, Lda - Dois Restaurantes e um Snack-Bar</t>
  </si>
  <si>
    <t>Adaptação do espaço e da organização do trabalho ao novos requisitos no contexto do COVID-19, com vista a uma melhoria simultânea dos mesmos</t>
  </si>
  <si>
    <t>Adaptar Hotel-Apartamentos Dunamar</t>
  </si>
  <si>
    <t>Dream Gestão de Caixa</t>
  </si>
  <si>
    <t>Gestão de Caixa Central</t>
  </si>
  <si>
    <t>Aquisição de equipamentos para adaptação da atividade em contexto do Covid-19</t>
  </si>
  <si>
    <t>Adaptação da Unidade Hoteleira face ao COVID 19</t>
  </si>
  <si>
    <t>No âmbito da Pandemia Covid-19, a empresa vê-se na necessidade de adoptar um conjunto de medidas necessários para combater a Pandemia, e proteger os seus clientes e funcionários.</t>
  </si>
  <si>
    <t>O Programa "Adaptação da atividade da Zarcotel ao COVID19" é fundamental para a reabertura no verão de 2020. Com a aquisição de equipamentos e serviços previstos no Quadro de Investimentos, a empresa preencherá vários dos requisitos indispensáveis à operacionalidade da sua atividade.</t>
  </si>
  <si>
    <t>Aquisição de material especializado para adaptação da actividade do parque aquático Slide &amp; Splash ao contexto da doença COVID-19</t>
  </si>
  <si>
    <t>O projeto visa adaptar o espaço e dotar a empresa de meios técnicos e equipamentos de proteção de modo a garantir a segurança de todos os funcionarios, clientes e fornecedores.</t>
  </si>
  <si>
    <t>Visa adaptação da atividade empresarial às novas condições do contexto da doença COVID-19, garantindo o cumprimento das normas estabelecidas e das recomendações das autoridades competentes, por via da adaptação do estabelecimento, métodos de organização de trabalho e de relacionamento com clientes.</t>
  </si>
  <si>
    <t>A Fast Fit Auto investirá na adaptação dos seus processos de negócio à recomendações e necessidades impostas pela Covid 19. É intenção da empresa proteger e diminuir o risco de contágios dos seus colaboradores e clientes, contribuindo activamente no combate e mitigação do risco inerente à Pandemia.</t>
  </si>
  <si>
    <t>A Goden Sea vai investir na mudança dos seus processos de negócio, de forma a proteger e diminuir o risco de contágio dos seus colaboradores e clientes. Pretende-se contribuir activamente no combate à Pandemia do COVID19 através da Economia Digital.</t>
  </si>
  <si>
    <t>Com este apoio a Casa M Lagos pretende adaptar o seu estabelecimento e ajustar os métodos de organização do trabalho e de relacionamento com clientes e fornecedores às novas condições de contexto da pandemia da doença COVID-19.</t>
  </si>
  <si>
    <t>A M7 Silvia Mendonça vai investir na mudança dos seus processos de negócio, no sentido de mitigar proteger e diminuir o risco de contágio dos seus colaboradores e clientes. Pretende-se contribuir activamente no combate à Pandemia do COVID19 através da Economia Digital.</t>
  </si>
  <si>
    <t>A Petimar é uma empresa de 4 sócios, com uma oferta distinta em 3 espaços na vila de Sagres, na área da Restauração e Bar.
Com a Candidatura pretende obter apoio para o investimento em equipamentos necessários à adaptação, das instalações e métodos de organização do trabalho, ao contexto atual.</t>
  </si>
  <si>
    <t>A 11 Tapas sendo uma taberna típica regional vai contribuir activamente para o combate à Pandemia, do COVID 19, investindo na transformação digital dos seus processos de negócio, de forma a proteger e diminuir o risco de contágios dos seus colaboradores, clientes e outros parceiros de negócio.</t>
  </si>
  <si>
    <t>A Messinagro investirá na reformulação do seu modelo de negócio, em sistemas de pagamento automático e num sistema de picking automático de forma reduzir os contactos dos seus colaboradores com os produtos a serem comercializados, reduzindo o contacto com superfícies potencialmente infectadas.</t>
  </si>
  <si>
    <t>Adaptação do espaço e da organização do trabalho ao novos requisitos no contexto do COVID-19, com vista a uma melhoria simultânea dos mesmos.</t>
  </si>
  <si>
    <t>O projeto assenta na adaptação dos métodos de organização do trabalho e de relacionamento com clientes e fornecedores, às novas condições no contexto da doença COVID 19, do Hotel-Apartamentos Dunamar 4**, garantindo o cumprimento das normas estabelecidas e recomendações de atuação.</t>
  </si>
  <si>
    <t>Este projeto visa minorar os custos acrescidos com o restabelecimento rápido das condições de funcionamento da empresa e proceder a métodos de organização do trabalho e de relacionamento com clientes às novas condições de distanciamento físico no contexto da pandemia COVID-19.</t>
  </si>
  <si>
    <t>Este projeto visa minorar os custos acrescidos com o restabelecimento rápido das condições de funcionamento da empresa, e a proceder a métodos de organização do trabalho e de relacionamento com clientes às novas condições de distanciamento físico no contexto da pandemia COVID-19.</t>
  </si>
  <si>
    <t>A empresa pretende candidatar-se no projeto para fazer face aos custos inerentes à adaptabilidade, segurança, saude e higiene  para o desenvolvimento da atividade da sua empresa e para o bem estar dos seus clientes, pessoal e colaboradores, devido ao surto Covid.</t>
  </si>
  <si>
    <t>Modernização do espaço comercial e redução da interação humana no âmbito da atual pandemia.</t>
  </si>
  <si>
    <t xml:space="preserve">Bluefleet - Atividades Turísticas, Lda.  </t>
  </si>
  <si>
    <t>Polvilha Sucesso, Unipessoal, Lda.</t>
  </si>
  <si>
    <t>L. Barreto &amp; M. Barata, Lda.</t>
  </si>
  <si>
    <t>Algartemático - Gestão e Inovação Turística, S.A.</t>
  </si>
  <si>
    <t>Zarcotel - Indústria Hoteleira, S.A.</t>
  </si>
  <si>
    <t>Passeiodisseia, Lda.</t>
  </si>
  <si>
    <t>Growin Portugal, Unipessoal, Lda.</t>
  </si>
  <si>
    <t>Correia &amp; Santinha, Lda.</t>
  </si>
  <si>
    <t>Muse's Soul, Unipessoal, Lda.</t>
  </si>
  <si>
    <t>Geoflicks, Lda.</t>
  </si>
  <si>
    <t>Rujopa - Actividades Marítimo-Turísticas, Unipessoal, Lda.</t>
  </si>
  <si>
    <t>Mar Salado Monte Gordo, Lda.</t>
  </si>
  <si>
    <t>Momentos Combinados, Unipessoal, Lda.</t>
  </si>
  <si>
    <t>Alxama, Lda.</t>
  </si>
  <si>
    <t>Albano Tomé, Lda.</t>
  </si>
  <si>
    <t>Fast Fit Auto, Unipessoal, Lda.</t>
  </si>
  <si>
    <t>Golden &amp; Greener Sea, Unipessoal, Lda.</t>
  </si>
  <si>
    <t>Dfexclusive - Consultoria e Contabilidade, Unipessoal, Lda.</t>
  </si>
  <si>
    <t>Sílvia da Rocha, Unipessoal, Lda.</t>
  </si>
  <si>
    <t>Petimar, Lda.</t>
  </si>
  <si>
    <t>Segmento Dedicado, Lda.</t>
  </si>
  <si>
    <t>ECDE - International, Lda.</t>
  </si>
  <si>
    <t>Messinagro - Produtos e Assistência à Agricultura, Lda.</t>
  </si>
  <si>
    <t>Food Go - Import Export, Lda.</t>
  </si>
  <si>
    <t>Mogal - Investimentos Hoteleiros e Turísticos, S.A.</t>
  </si>
  <si>
    <t>Gs Design, Lda.</t>
  </si>
  <si>
    <t>Praia Verde Beach Resort, Lda.</t>
  </si>
  <si>
    <t>Hernandez Brothers, Lda.</t>
  </si>
  <si>
    <t>Alain Hernandez Viegas, Unipessoal, Lda.</t>
  </si>
  <si>
    <t>Diniz Mota &amp; Loureiro, Lda.</t>
  </si>
  <si>
    <t>Inoformat Adaptar Me</t>
  </si>
  <si>
    <t>Adaptar Covid Skyimage</t>
  </si>
  <si>
    <t>Adaptar Gs Design</t>
  </si>
  <si>
    <t>Adaptar Food Go</t>
  </si>
  <si>
    <t>Adaptar PME 11 Tapas, Lda.</t>
  </si>
  <si>
    <t>Adaptar Imergencies</t>
  </si>
  <si>
    <t>Segmentos Dedicados Adaptar PME</t>
  </si>
  <si>
    <t>Adaptar Colégio São Gonçalo</t>
  </si>
  <si>
    <t>Adaptar Dfexlusive - Formação</t>
  </si>
  <si>
    <t>Safe Air .: Desenvolvimento de um novo sistema AVAC aplicado na melhoria da qualidade do ar interior para promoção de bem estar em ambientes mais limpos, seguros e saudáveis</t>
  </si>
  <si>
    <t>ALG-01-02B7-FEDER-069693</t>
  </si>
  <si>
    <t>ALG-01-02B7-FEDER-070156</t>
  </si>
  <si>
    <t>Novo sistema AVAC, aplicado na melhoria da qualidade do ar interior para promoção de bem-estar em ambientes mais limpos, seguros e saudáveis. O novo sistema será implementado numa câmara experimental, e o  estudo  efetuado através de softwar que simula o sistema térmico humano e o escoamento interno</t>
  </si>
  <si>
    <t>ALG-02-0853-FEDER-071761</t>
  </si>
  <si>
    <t>ALG-02-0853-FEDER-071856</t>
  </si>
  <si>
    <t>ALG-02-08B9-FEDER-070075</t>
  </si>
  <si>
    <t>ALG-02-08B9-FEDER-071948</t>
  </si>
  <si>
    <t>ALG-02-08B9-FEDER-071991</t>
  </si>
  <si>
    <t>Osb Solutions, Unipessoal, Lda.</t>
  </si>
  <si>
    <t>Gonçalves &amp; Duarte - Transportes, Lda.</t>
  </si>
  <si>
    <t>Equipa Quatro - Comércio e Construções, Lda.</t>
  </si>
  <si>
    <t>Adaptação da Atividade da Equipa Quatro à nova realidade criada pela Covid-19</t>
  </si>
  <si>
    <t>Este projeto visa apoiar a Equipa4 na adaptação do seu estabelecimento, métodos de organização do trabalho e de relacionamento com clientes e fornecedores, às novas condições criadas pelo COVID-19, garantindo o cumprimento das normas estabelecidas e das recomendações das autoridades competentes.</t>
  </si>
  <si>
    <t>O presente projeto visa criar as condições críticas de adaptação da empresa (restaurante-Bar e AL) aos desafios do contexto da doença
COVID-19, essencialmente no reforço de medidas de redução do risco de transmissão do vírus e higienização, de modo a garantir o cumprimento das recomendações da DGS.</t>
  </si>
  <si>
    <t>Associação de Socorros Mútuos João de Deus</t>
  </si>
  <si>
    <t>A ASM João de Deus, de Silves, irá adaptar a sua atividade através de investimentos em novos métodos de organização do trabalho e de relacionamento com clientes e fornecedores, garantindo o cumprimento das normas e recomendações das Autoridades de Saúde para controlar a pandemia COVID19.</t>
  </si>
  <si>
    <t>Ampliação do percurso pedociclável nas Ruas Machado dos Santos e Dr. João Matos Proença</t>
  </si>
  <si>
    <t>Construção de Novo Terminal Rodoviário</t>
  </si>
  <si>
    <t>Plano de promoção da intermodalidade do Algarve - 1ªFase</t>
  </si>
  <si>
    <t>ALG-03-1406-FEDER-000008</t>
  </si>
  <si>
    <t>ALG-03-1406-FEDER-000009</t>
  </si>
  <si>
    <t>ALG-03-1406-FEDER-000011</t>
  </si>
  <si>
    <t>A intervenção inclui 1 componente, construção. Trata-se de uma intervenção importante para ampliar a rede de percursos acessíveis apostando também na requalificação da zona, proporcionando o aumento de zonas específicas para utentes de mobilidade condicionada, melhorando tanto a segurança dos peões como das vias.</t>
  </si>
  <si>
    <t>A intervenção inclui 2 componentes, construção e projeto. A intervenção passa pela construção do novo terminal rodoviário, com o propósito de ampliar a interface dos transportes públicos coletivos de passageiros em meio urbano, no sentido que se trata de uma infraestrutura de que o concelho necessita há algum tempo.</t>
  </si>
  <si>
    <t>A presente candidatura visa a elaboração de um Estudo que defina um tarifário intermodal para o sistema de transportes públicos da Região do Algarve, o qual deverá abranger o serviço de transporte público rodoviário e ferroviário.</t>
  </si>
  <si>
    <t>Projetos inovadores/experimentais na área social</t>
  </si>
  <si>
    <t>ALG-34-2019-17</t>
  </si>
  <si>
    <t>Algarve For All</t>
  </si>
  <si>
    <t>ALG-06-4234-FSE-000026</t>
  </si>
  <si>
    <t>Info.Cuidador</t>
  </si>
  <si>
    <t>ALG-06-4234-FSE-000028</t>
  </si>
  <si>
    <t>ALG-06-4234-FSE-000029</t>
  </si>
  <si>
    <t>All Sports</t>
  </si>
  <si>
    <t>ALG-06-4234-FSE-000033</t>
  </si>
  <si>
    <t>ALG-06-4234-FSE-000035</t>
  </si>
  <si>
    <t>Todo Piso Será Palco</t>
  </si>
  <si>
    <t>ALG-06-4234-FSE-000036</t>
  </si>
  <si>
    <t>ALG-06-4234-FSE-000037</t>
  </si>
  <si>
    <t>ECOS – Oficina Ecológica de Cooperação Social</t>
  </si>
  <si>
    <t>ALG-06-4234-FSE-000039</t>
  </si>
  <si>
    <t>Zing Planet- Algarve</t>
  </si>
  <si>
    <t>ALG-06-4234-FSE-000040</t>
  </si>
  <si>
    <t>Património Vivo para Memória Futura</t>
  </si>
  <si>
    <t>ALG-06-4234-FSE-000041</t>
  </si>
  <si>
    <t>Dá-me a tua pata</t>
  </si>
  <si>
    <t>ALG-06-4234-FSE-000042</t>
  </si>
  <si>
    <t>Familias UP</t>
  </si>
  <si>
    <t>ALG-06-4234-FSE-000044</t>
  </si>
  <si>
    <t>ALG-06-4234-FSE-000045</t>
  </si>
  <si>
    <t>Fábrica do Empreendedor</t>
  </si>
  <si>
    <t>ALG-06-4234-FSE-000048</t>
  </si>
  <si>
    <t>TOuR-in</t>
  </si>
  <si>
    <t>ALG-06-4234-FSE-000049</t>
  </si>
  <si>
    <t>O projeto Algarve For All é um projeto de promoção do turismo acessível e inclusão social através da: i) Qualificação da oferta turística; ii) Qualificação da procura turística; iii) Desmistificação dos preconceitos e estereótipos sobre as pessoas com deficiência ou algum tipo de característica diferenciadora/ necessidades especiais; iv) Desenvolvimento do potencial turístico acessível do Algarve.</t>
  </si>
  <si>
    <t>A nossa proposta de projeto a candidatar à medida “Parcerias para o Impacto –CRESC ALGARVE 2020” (Portugal Inovação Social) centra-se no Cuidador Informal/Pessoa Cuidada. A intervenção recorre ao uso das Novas Tecnologias de Informação e Comunicação – apoio e aconselhamento através de video-chamada em diversas áreas de saúde, Enfermagem, Psicologia, Fisioterapia, Terapia Ocupacional, Terapia da Fala e Assistência Social.</t>
  </si>
  <si>
    <t>O Espaço Saúde 360 Algarve tem como objetivo principal resolver um problema social com elevada prevalência nacional e regional, a iliteracia em saúde, especialmente nos grupos mais vulneráveis. Uma vez que a iliteracia em saúde tem impacto direto no bem-estar e na qualidade de vida dos cidadãos.</t>
  </si>
  <si>
    <t>Combater a exclusão social e os índices agravados de autoestima e autoconceito de crianças/jovens com medidas de apoio educativas através da participação em actividades desportivas com a mesma faixa etária, fora do horário escolar e em clubes desportivos nos concelhos de Tavira, Castro Marim e Vila Real de Santo António.</t>
  </si>
  <si>
    <t>IIES de replicacao para o combate ao desemprego jovem e falta de formação, com foco em populações vítimas de discriminação étnico-racial. O Jornalismo e o Empreendedorismo digital serão as ferramentas de inclusão social, com planos de formação contínua e criação de laboratórios de capacitacao incubados em Instituições de Ensino e Bairros carenciados da região do Algarve. Pretende-se capacitar 1500 jovens.</t>
  </si>
  <si>
    <t>Com a denominação de Todo Piso Será Palco, o projeto atua como meio de capacitação e promotor de  oportunidades de desenvolvimento de competências em jovens, dos 10 aos 30 anos, residentes no concelho de Olhão, em situação de risco, exclusão social e sem perspetivas de futuro, que os permita alcançar uma mudança de atitudes e de comportamentos face ao próprio projeto de vida, integrando-os socialmente, através da dança.</t>
  </si>
  <si>
    <t>É um projeto de inovação social que pretende promover intercâmbios,com objetivo de envolver os jovens com a sua comunidade e seu território numa perspetiva dar a conhecer a outros jovens de outro município do nosso país,bem como as suas tradições e diversas culturas e vice-versa.Pretende fazer com que os jovens carenciados financeiramente dos 8 aos 18 anos tenham as mesmas oportunidades que os jovens de famílias com maiores possibilidades.</t>
  </si>
  <si>
    <t>A IIES da Casa do Povo do Concelho de Olhão vai apoiar a criação de um grupo de idosos, entre outros, que alinham-se com o desenvolvimento de um projeto de tradições antigas e formas de produzir artesanato que preservam e valorizam os recursos e evitavam desperdício e poluição. Visa-se a utilização de estratégias e métodos holísticos neste projeto de desenvolvimento comunitário, focado na sustentabilidade, regeneração e capacitação.</t>
  </si>
  <si>
    <t>O presente projeto procura a promoção do bem-estar, autonomia e inclusão social de pessoas com diversidade funcional, e suas famílias, através dos cães de ajuda social no município de Loulé. Nas suas diferentes ações, os cães de ajuda social serão incluídos para promover a adesão, motivação, envolvimento, produtividade e eficiência das mesmas.</t>
  </si>
  <si>
    <t>O Projeto Famílias UP é uma iniciativa de capacitação parental para a capacitação de práticas parentais adequadas que conduzam ao desenvolvimento integral das crianças, com base nas metodologias “Parent-Child Attachment Play ” e “Playgroups”, numa visão preventiva e inovadora que pressupõe a participação ativa dos cuidadores através de sessões guiadas de “Brincadeira”, baseadas em metodologias largamente investigadas e com impactos positivos.</t>
  </si>
  <si>
    <t>É um projeto que pretende promover o empreendedorismo social entre pessoas em risco de exclusão social e/ou desemprego (jovens NEET / PIEF; DLD) no Porto de Pesca de Quarteira, Loulé, através de um processo prático de aprendizagem colaborativo, fora duma sala de aulas, onde se pretende reforçar as habilidades interpessoais num ambiente de aprendizagem participativo em atividades importantes do sector primário da economia marítima da região.</t>
  </si>
  <si>
    <t>A Fábrica do Empreendedor tem como missão promover o desenvolvimento local a partir da empregabilidade e do empreendedorismo potenciando os recursos ativos do território (tecido social, empresarial e organizacional), para que se estabeleça um matching de oportunidades – do lado de quem procura uma solução de empregabilidade (formação/capacitação, emprego por conta de outrem ou por conta própria) e do lado de quem procura recursos.</t>
  </si>
  <si>
    <t>Projeto de inclusão social de combate ao isolamento social/relacional dos idosos da aldeia da Tôr através da promoção de um envelhecimento ativo e da intergeracionalidade. Os idosos detentores dos saberes/ofícios, capacitam os jovens e em conjunto dinamizam ações experimentais para a comunidade em geral, nos espaços icónicos da aldeia recorrendo a produtos endógenos, modernizando-os. Os jovens ensinam TIC como ferramenta de combate ao isolamento</t>
  </si>
  <si>
    <t>ALG-38-2020-08</t>
  </si>
  <si>
    <t>Serviços e redes de intervenção social e de saúde - Ações de sensibilização e campanhas</t>
  </si>
  <si>
    <t>ALG-06-4538-FSE-000013</t>
  </si>
  <si>
    <t>O projeto Saúde.Algarve ONline visa contribuir para a melhoria dos níveis de literacia em saúde, potenciando a disseminação de recursos técnicos e didáticos a utentes e profissionais da região do Algarve, beneficiando da tecnologia e das ferramentas digitais para fornecer informações de saúde ao momento, contribuindo não só para a promoção da saúde da população e prevenção da doença, como também para a eficácia e eficiência dos serviços de saúde</t>
  </si>
  <si>
    <t>ALG-67-2019-10</t>
  </si>
  <si>
    <t>Qualidade dos sistemas de ensino e formação de nível não-superior - Formação contínua de professores, formadores e outros agentes de formação</t>
  </si>
  <si>
    <t>ALG-07-5267-FSE-000010</t>
  </si>
  <si>
    <t>ALG-07-5267-FSE-000011</t>
  </si>
  <si>
    <t>ALG-07-5267-FSE-000012</t>
  </si>
  <si>
    <t>ALG-07-5267-FSE-000013</t>
  </si>
  <si>
    <t>ALG-07-5267-FSE-000014</t>
  </si>
  <si>
    <t>ALG-07-5267-FSE-000015</t>
  </si>
  <si>
    <t>ALG-07-5267-FSE-000009</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</si>
  <si>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</si>
  <si>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Apoiar programas de formação contínua de professores dos ensinos básico e secundário, visando desenvolver competências profissionais, de forma a assegurar a qualidade da classificação e os princípios de equidade e de justiça essenciais na validação dos resultados da avaliação.</t>
  </si>
  <si>
    <t>Sendo possível através do CRESC Algarve 2020 obter apoio para a implementação do PNPSE, bem como dar resposta às prioridades definidas no Despacho 779/2019 e às necessidades de formação das Escolas Associadas,  o CFAE de Albufeira, Lagoa e Silves, entidade  vocacionada para formação contínua de docentes submete a presente candidatura.</t>
  </si>
  <si>
    <t>As políticas educativas em curso possuem como imperativo a melhoria quantitativa e qualitativa do sucesso escolar, tendo por referência o Perfil do Aluno à Saída da Escolaridade Obrigatória. Nesse contexto emerge com particular relevância a ação agentes educativos, mormente os docentes, enquanto protagonistas das combinações pedagógicas e didáticas indispensáveis aos novos paradigmas da abordagem flexível dos curricula e da educação inclusiva.</t>
  </si>
  <si>
    <t>Este projeto articula-se com a política educativa, com as exigências de implementação da Autonomia e Flexibilidade Curricular,cujas necessidades de formação foram identificadas em temáticas específicas e prioritárias. Contribui para o desenvolvimento profissional dos docentes e organizacional das escolas, numa perspetiva ecológica, apoiando a melhoria das aprendizagens dos alunos, a promoção do sucesso educativo e a prevenção do abandono escolar</t>
  </si>
  <si>
    <t>Pretende-se desenvolver formação contínua de docentes com vista ao desenvolvimento de competências profissionais promotoras do sucesso escolar,  em resposta às necessidades  do novo paradigma do sistema educativo e às fragilidades identificadas nos Planos de Ação Estratégica das Escolas associadas face ao actual quadro legislativo Organiza-se em 89 cursos/ações com enfoque nas práticas pedagógicas e didáticas, ambientes de aprendizagem inovadore</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</si>
  <si>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</si>
  <si>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Sónia Isabel Silvestre Cabrita</t>
  </si>
  <si>
    <t>Adaptar - 2020</t>
  </si>
  <si>
    <t>Instituto da Segurança Social, I.P.</t>
  </si>
  <si>
    <t>Instituto de Avaliação Educativa, I.P.</t>
  </si>
  <si>
    <t>Associação Social e Cultural da Tor</t>
  </si>
  <si>
    <t>Seacoop - Social Entrepreneurs Agency, CRL</t>
  </si>
  <si>
    <t>Fundação António Aleixo</t>
  </si>
  <si>
    <t>CDI.UP - Cooperativa de Desenvolvimento Infantil e União Parental, CRL</t>
  </si>
  <si>
    <t>Associação Kokua - Cães de Ajuda Social</t>
  </si>
  <si>
    <t>Associação Tempos Brilhantes</t>
  </si>
  <si>
    <t>Santa Casa da Misericórdia de Albufeira</t>
  </si>
  <si>
    <t>Associação Outsiders Art and Dance Studios</t>
  </si>
  <si>
    <t>Conexão Lusófona - Associação Juvenil</t>
  </si>
  <si>
    <t>Ser Igual Associação de Serviços Especiais de Reabilitação e Igualdade</t>
  </si>
  <si>
    <t>Plataforma Saúde em Diálogo - Associação para a Promoção da Saúde e Protecção na Doença</t>
  </si>
  <si>
    <t>Accessible Portugal - Promoção do Turismo Acessível - Associação</t>
  </si>
  <si>
    <t>Associação Desportiva e Recreativa - Centro Cultural e Social da Quinta de S. Pedro</t>
  </si>
  <si>
    <t>Alcance - Associação para o Desenvolvimento do Nordeste Algarvio</t>
  </si>
  <si>
    <t>AIPAR - Associação de Proteção à Rapariga e à Família</t>
  </si>
  <si>
    <t>G.R.A.T.O. - Grupo de Apoio aos Toxicodependentes</t>
  </si>
  <si>
    <t>Centro de Assistência Social Lucinda Anino dos Santos</t>
  </si>
  <si>
    <t>Gyrad, Lda.</t>
  </si>
  <si>
    <t>4each - Technology Solutions, Sociedade Unipessoal, Lda.</t>
  </si>
  <si>
    <t>W.G.P., Lda.</t>
  </si>
  <si>
    <t>Silves, Portimão e Faro</t>
  </si>
  <si>
    <t>Castro Marim e Tavira</t>
  </si>
  <si>
    <t>Faro e Portimão</t>
  </si>
  <si>
    <t>Tavira, Olhão e Faro</t>
  </si>
  <si>
    <t>Portimão e Lagoa</t>
  </si>
  <si>
    <t>Tavira, Vila Real de Santo António e Olhão</t>
  </si>
  <si>
    <t>Tavira, Albufeira e Portimão</t>
  </si>
  <si>
    <t>Albufeira, Portimão e Loulé</t>
  </si>
  <si>
    <t>Faro e Loulé</t>
  </si>
  <si>
    <t>Silves, Albufeira, Loulé e Lagoa</t>
  </si>
  <si>
    <t>Loulé e Albufeira</t>
  </si>
  <si>
    <t>Portimão e Albufeira</t>
  </si>
  <si>
    <t>Loulé, Lagos e Faro</t>
  </si>
  <si>
    <t>Faro e Olhão</t>
  </si>
  <si>
    <t>Silves e Portimão</t>
  </si>
  <si>
    <t>Albufeira e Loulé</t>
  </si>
  <si>
    <t>Faro, Olhão e São Brás de Alportel</t>
  </si>
  <si>
    <t>Aljezur, Loulé e Monchique</t>
  </si>
  <si>
    <t>Algarve Riders - expansão de mercado</t>
  </si>
  <si>
    <t>Marlagos - Internacionalização</t>
  </si>
  <si>
    <t>Palops ? Conhecer para Decidir</t>
  </si>
  <si>
    <t>Bike Tours Portugal - World Tour</t>
  </si>
  <si>
    <t>Internacionalizar + Algarve | Valorização dos Recursos da Região do Algarve | Territórios de Baixa Densidade</t>
  </si>
  <si>
    <t>O projeto Internacionalizar + Algarve potencia a internacionalização das PMEs dos TBD do Algarve, nos setores do Turismo e Lazer, Mar e Agroalimentar, através do conhecimento sobre mercados e estímulo a iniciativas de cooperação empresarial.</t>
  </si>
  <si>
    <t>Cacial 2020 - Valorização dos citrinos do Algarve no mercado internacional</t>
  </si>
  <si>
    <t>Internacionalização da Nautiber para novos mercados africanos</t>
  </si>
  <si>
    <t>Byalgarve ? Experiências com Assinatura</t>
  </si>
  <si>
    <t>Choose Our Food</t>
  </si>
  <si>
    <t>Inova Algarve 2020 | Programa de Estímulo para o desenvolvimento de Actividades de Inovação nas PME no Algarve</t>
  </si>
  <si>
    <t>Spinbiz</t>
  </si>
  <si>
    <t>Inova Algarve 2.0</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</si>
  <si>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</si>
  <si>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Flyps Events &amp; Sports, Lda.</t>
  </si>
  <si>
    <t>A Flyps irá operar na venda de serviços ligados ao turismo, oferecendo pacotes flexíveis de experiências em motociclos, com guia.</t>
  </si>
  <si>
    <t>Transfergest 4.0</t>
  </si>
  <si>
    <t>G Duarte - Estratégia digital</t>
  </si>
  <si>
    <t>A Gonçalves Duarte transportes, com sede em Beja e escritórios em Portimão, pretende adotar uma estratégia de inovação que passa pelo diagnóstico e estratégia de implementação de processos associados ao comércio eletrónico e outros processos associados à industria 4.0 .</t>
  </si>
  <si>
    <t>A Osb Solutions pretende mandar diagnosticar a situação atual e definir uma estratégia de implementação para a otimização e melhoria processos associados ao comércio eletrónico (webanalytics) e industria 4.0 (sensorização).</t>
  </si>
  <si>
    <t>Gracer - Criação de condições críticas de adaptação das unidades hoteleiras às novas condições do contexto da doença COVID-19</t>
  </si>
  <si>
    <t>COVID-19 | My Choice antecipa mudança</t>
  </si>
  <si>
    <t>Inovação Organizacional Noptis Sul</t>
  </si>
  <si>
    <t>Healthy Hair, S.A.</t>
  </si>
  <si>
    <t>Investimento numa plataforma ecommerce e em marketing digital</t>
  </si>
  <si>
    <t>A Opção Relâmpago vai investir no desenvolvimento de uma linha de produção de viseiras de proteção individual em acrilico, relevantes para controlar a propagação do Covid19 seguindo as recomendações das Autoridades competentes, com capacidade para produzir até 400 unidades por turno de 8h.</t>
  </si>
  <si>
    <t>Dop - Digital Offset Print ? Equipamentos de proteção para o combate à Pandemia COVID-19</t>
  </si>
  <si>
    <t>Adaptar PME- Subnauta</t>
  </si>
  <si>
    <t>Investe2020_Ang_ProtegeCOVID-19</t>
  </si>
  <si>
    <t>Adpatçaõ dos escritorios da Pra e da sua actividade face ao contexto do COVID19</t>
  </si>
  <si>
    <t>Adaptar PME - Sistema de incentivos à adaptação da actividade das PME</t>
  </si>
  <si>
    <t>Adaptar Visualforma</t>
  </si>
  <si>
    <t>Adaptação da Simply ao novo contexto COVID-19</t>
  </si>
  <si>
    <t>Fabrico de Máscaras Sociais</t>
  </si>
  <si>
    <t>A Pinkpigments, com sede em Almancil e atelier de produção em Vilamoura, vai investir no fabrico de máscaras para uso social para ajudar a controlar a propagação do Covid19 seguindo as recomendações da DGS.</t>
  </si>
  <si>
    <t>Adaptar PME- Sistema de incentivos à adaptação da atividade das PME</t>
  </si>
  <si>
    <t>WGP Adaptar</t>
  </si>
  <si>
    <t>A Labprint pretende expandir a capacidade de produção de equipamentos de proteção e obter a sua certificação para serem usados em ambiente hospitalar, por forma a dar resposta às encomendas que lhe tem sido feitas por hospitais e clinicas publicos e privados.</t>
  </si>
  <si>
    <t>Adaptação de Alojamento local a novas regras COVID19</t>
  </si>
  <si>
    <t>Adequar a oferta de serviços às restrições impostas pelas pandemia do COVID19</t>
  </si>
  <si>
    <t>Adaptar Vagatur</t>
  </si>
  <si>
    <t>Adaptar PME - On Pro Travel Solutions,S.A.</t>
  </si>
  <si>
    <t>Tiffamao Regresso Seguro</t>
  </si>
  <si>
    <t>Yolagos Regressa em Segurança</t>
  </si>
  <si>
    <t>COVID-19 - Adapção Unidades Alojamento</t>
  </si>
  <si>
    <t>Adaptação e garatia  dos serviços de hotel cidade de olhao para o cliente face ao COVID-19</t>
  </si>
  <si>
    <t>Exploração de hotéis Cidade de Olhão</t>
  </si>
  <si>
    <t>O equipamento a adquirir visa a diminuição do contacto entre os profissionais e os utentes aquando dos pagamentos em dinheiro. A sua aquisição vem no seguimento de um plano de contingêngia estudado pela empresa que tem como objectivo o menor contacto possível.</t>
  </si>
  <si>
    <t>Adaptar-PME</t>
  </si>
  <si>
    <t>Adaptar El Torito</t>
  </si>
  <si>
    <t>Adaptar COVID 19</t>
  </si>
  <si>
    <t>Adaptar Mouralar</t>
  </si>
  <si>
    <t>O projecto serve para a retoma da nossa atividadae com as devidas medidas de higienização e segurança para com os nossos colaboradores , clientes e fornecedores.</t>
  </si>
  <si>
    <t>Adaptação da unidade hoteleira à nova realidade-regulamentação  COVID - 19 de forma a poder laborar e receber clientes.
Adapatação do modelo de negocio aos novos desafios na área da Hotelaria</t>
  </si>
  <si>
    <t>A Mouralar - Sociedade de Investimentos Turísticos Lda, vai realizar investimentos para adaptar a sua atividade com novos métodos de organização do trabalho e de relacionamento com clientes e fornecedores, para cumprir as normas e recomendações das Autoridades para controlar a pandemia COVID19.</t>
  </si>
  <si>
    <t>Lindafalua - Actividades Hoteleiras, S.A.</t>
  </si>
  <si>
    <t>A Lindafalua,SA,gestora do Hotel Holiday Inn Algarve, em Armação de Pêra, irá adaptar a atividade aos novos métodos de organização do trabalho e de relacionamento com clientes-turistas necessários para controlar a pandemia COVID-19,garantindo o cumprimento das normas e recomendações das Autoridades.</t>
  </si>
  <si>
    <t>Adaptação do estabelecimento ao contexto do COVID 19</t>
  </si>
  <si>
    <t>Adaptar - Four Seasons Country Club</t>
  </si>
  <si>
    <t>Adaptar Mediterran</t>
  </si>
  <si>
    <t>A Mediterran, Lda., sociedade gestora de 3 restaurantes em Faro e Loulé, vai investir na introdução de novos métodos de organização do trabalho e de relacionamento com clientes e fornecedores necessários para controlar a pandemia COVID-19, dando cumprimento às normas e recomendações das Autoridades.</t>
  </si>
  <si>
    <t>A Pinkpigments, Lda. vai investir na introdução de novos métodos de organização do trabalho e de relacionamento com clientes, necessários para controlar a pandemia COVID-19, dando cumprimento às normas e recomendações das Autoridades de Saúde.</t>
  </si>
  <si>
    <t>Marina de Portimão - Adaptar PME</t>
  </si>
  <si>
    <t>A Marinas de Barlavento, SA com sede em Portimão, vai investir na adaptação do layout e organização do trabalho nas suas instalações e, ao mesmo tempo, desenvolver um sistema inovador de relacionamento com os seus clientes, seguindo as normas e recomendações das Autoridades de Saúde.</t>
  </si>
  <si>
    <t>Adaptar Sisgarbe</t>
  </si>
  <si>
    <t>A Sisgarbe vai investir para adaptar a sua atividade com novos métodos de organização do trabalho e de relacionamento com clientes e fornecedores, garantindo o cumprimento das normas e recomendações das Autoridades de Saúde para controlar a pandemia COVID19.</t>
  </si>
  <si>
    <t>Hotel Faro - Adaptar COVID-19</t>
  </si>
  <si>
    <t>A Labprint, Lda. vai investir na introdução de novos métodos de organização do trabalho e de relacionamento com clientes, necessários para controlar a pandemia COVID-19, dando cumprimento às normas e recomendações das Autoridades de Saúde.</t>
  </si>
  <si>
    <t>A Ecocompósitos, SA vai realizar investimentos para adaptar a sua atividade com novos métodos de organização do trabalho e de relacionamento com clientes e fornecedores, garantindo o cumprimento das normas e recomendações das Autoridades de Saúde para controlar a pandemia COVID19.</t>
  </si>
  <si>
    <t>A Bluefleet, Lda. vai investir na introdução de novos métodos de organização do trabalho e de relacionamento com clientes, necessários para controlar a pandemia COVID-19, dando cumprimento às normas e recomendações das Autoridades de Saúde.</t>
  </si>
  <si>
    <t>Adaptar Neomarca pós-Covid</t>
  </si>
  <si>
    <t>Passeiodisseia</t>
  </si>
  <si>
    <t>A Passeiodisseia, Lda. com operações na Marina de Lagos, vai investir na introdução de novos métodos de organização do trabalho e de relacionamento com os clientes, necessários para controlar a pandemia COVID-19, dando cumprimento às normas e recomendações das Autoridades de Saúde.</t>
  </si>
  <si>
    <t>A Neomarca vai realizar investimentos com vista a adaptar a sua atividade com novos métodos de organização do trabalho e de relacionamento com clientes, garantindo o cumprimento das normas e recomendações das Autoridades de Saúde para controlar a pandemia COVID19.</t>
  </si>
  <si>
    <t>Os investimentos a realizar pela Growin Portugal, com sede em Faro, visam adaptar a atividade com novos métodos de organização do trabalho e de relacionamento com clientes e fornecedores, garantindo o cumprimento das normas e recomendações das Autoridades de Saúde para controlar a pandemia COVID19.</t>
  </si>
  <si>
    <t>Growign - Adaptar para crescer</t>
  </si>
  <si>
    <t>Adaptar - Centro de Escritórios em Faro</t>
  </si>
  <si>
    <t>Adaptar - Muse</t>
  </si>
  <si>
    <t>A Factor Triplo, Lda. vai investir na adaptação do layout e organização do trabalho nos seus escritórios em Faro e adotar novos métodos de relacionamento digital com os seus clientes para minimizar a necessidade de contato direto, seguindo as normas e recomendações das Autoridades de Saúde.</t>
  </si>
  <si>
    <t>Laranja pós -COVID</t>
  </si>
  <si>
    <t>A Viagens Laranja, Lda. com sede em Monte Gordo, vai investir na introdução de novos métodos de organização do trabalho e de relacionamento com os clientes, dando cumprimento às normas e recomendações das Autoridades de Saúde.</t>
  </si>
  <si>
    <t>Viagens Laranja, Lda., Lda.</t>
  </si>
  <si>
    <t>A Viagens Laranja, Lda., com sede em Faro, vai realizar investimentos com vista a adaptar a sua atividade com novos métodos de organização do trabalho e de relacionamento com clientes e fornecedores, garantindo o cumprimento das normas e recomendações das Autoridades de Saúde para controlar a pandemia COVID19.</t>
  </si>
  <si>
    <t>Viagens Laranja, Lda. Adaptar PME</t>
  </si>
  <si>
    <t>Geoflicks Adapta-se</t>
  </si>
  <si>
    <t>A Geoflicks, com sede em Faro, vai realizar investimentos com vista a adaptar a sua atividade com novos métodos de organização do trabalho e de relacionamento com clientes, garantindo o cumprimento das normas e recomendações das Autoridades de Saúde para controlar a pandemia COVID19.</t>
  </si>
  <si>
    <t>Adaptar Bikesul</t>
  </si>
  <si>
    <t>A Bikesul, Unipessoal, Lda. vai realizar investimentos para adaptar a sua atividade com novos métodos de organização do trabalho e de relacionamento com clientes, cumprindo as normas e recomendações das Autoridades de Saúde para controlar a pandemia COVID19.</t>
  </si>
  <si>
    <t>Adaptar Oceanquest</t>
  </si>
  <si>
    <t>A Oceanquest, Lda. necessita investir na introdução de novos métodos de organização do trabalho e de relacionamento com clientes, necessários para controlar a pandemia COVID-19, dando cumprimento às normas e recomendações das Autoridades de Saúde.</t>
  </si>
  <si>
    <t>Let'sGo World, Lda.</t>
  </si>
  <si>
    <t>Adaptar Let'sGo World</t>
  </si>
  <si>
    <t>A Let'sGo World, Lda. vai assumir investimentos com novos métodos de organização do trabalho e de relacionamento com clientes, para que sejam cumpridas as normas e recomendações das Autoridades de Saúde para controlar a pandemia COVID19 e para adaptar o modelo de negócio da empresa para o futuro.</t>
  </si>
  <si>
    <t>Adaptar PME - Momentos Combinados</t>
  </si>
  <si>
    <t>Rujopa Adaptar - PME</t>
  </si>
  <si>
    <t>A Rujopa, Lda. com operações na Praia de Monte Gordo, vai investir na introdução de novos métodos de organização do trabalho e de relacionamento com clientes, necessários para controlar a pandemia COVID-19, dando cumprimento às normas e recomendações das Autoridades de Saúde.</t>
  </si>
  <si>
    <t>Adaptar Marsalgado</t>
  </si>
  <si>
    <t>O investimento da firma Marsalado, Lda. com um restaurante em Monte Gordo, visa proceder à adaptação do negócio à nova realidade pós pandemia do Covid-19.</t>
  </si>
  <si>
    <t>O investimento da firma Momentos Dedicados, Lda. gestora de um restaurante Maxi Pizza em Quarteira, visa proceder à adaptação do negócio da empresa à nova realidade pós pandemia do Covid-19.</t>
  </si>
  <si>
    <t>Avalanche de Cores, Lda.</t>
  </si>
  <si>
    <t>Adaptar PME Zennonline</t>
  </si>
  <si>
    <t>O investimento da firma Zennonline, Lda. com sede e instalações em Armação de Pera, Silves, visa proceder à adaptação do negócio da empresa à nova realidade pós pandemia do Covid-19.</t>
  </si>
  <si>
    <t>Adaptar I. Gonçalves &amp; M. Duarte</t>
  </si>
  <si>
    <t>A I. Gonçalves &amp; M. Duarte, Lda. vai investir na introdução de novos métodos de organização do trabalho e de relacionamento com clientes e fornecedores, necessários para adaptar a sua atividade e controlar a pandemia COVID-19, dando cumprimento às normas e recomendações das Autoridades de Saúde.</t>
  </si>
  <si>
    <t>A empresa Albano Tomé, Lda.  sendo uma empresa de saúde é extremamente necessário os EPI's para proteger os colaboradores, técnicos e médicos e os seus utentes</t>
  </si>
  <si>
    <t>Adaptar ME _ Albano Tomé, Lda.</t>
  </si>
  <si>
    <t>Adaptar PME Fast Fit Auto</t>
  </si>
  <si>
    <t>O investimento da firma Segmento Dedicados, Lda., gestora de um restaurante Maxi Pizza em Olhão, visa proceder à adaptação do negócio da empresa à nova realidade pós pandemia do Covid-19.</t>
  </si>
  <si>
    <t>A ECDE - International, Lda. vai realizar investimentos para adaptar a sua atividade com novos métodos de organização do trabalho e de relacionamento com clientes e fornecedores, garantindo o cumprimento das normas e recomendações das Autoridades de Saúde para controlar a pandemia COVID19.</t>
  </si>
  <si>
    <t>Adaptar ASM João de Deus - Silves</t>
  </si>
  <si>
    <t>A Food Go - Import Export, Lda. irá investir na adaptação da sua atividade com novos métodos de organização do trabalho e de relacionamento com clientes e fornecedores, garantindo o cumprimento das normas e recomendações das Autoridades de Saúde.</t>
  </si>
  <si>
    <t>A Gs Design, Lda. vai investir em novos métodos de organização do trabalho e de relacionamento com clientes e fornecedores, garantindo o cumprimento de todas as normas e recomendações das Autoridades de Saúde.</t>
  </si>
  <si>
    <t>Os investimentos da Inoformat, Soluções para a Gestão, Lda. visam proceder à adaptação do negócio da empresa à nova realidade pós pandemia do Covid-19.</t>
  </si>
  <si>
    <t>Acces4all .: Acessibilidade para Todos no Turismo</t>
  </si>
  <si>
    <t>Ostraqual .: Valorização e promoção da qualidade das ostras de aquacultura na região do Sado e Mira</t>
  </si>
  <si>
    <t>Ostarqual .: Valorização e promoção da qualidade das ostras de aquacultura na região do Sado e Mira</t>
  </si>
  <si>
    <t>Tec4sea .: Plataforma Modular para Investigação, Teste e Validação de Tecnologias de suporte à Economia do Mar Sustentável Modular Platform for Research, Test and Validation of Technologies supporting a Sustainable Blue Economy</t>
  </si>
  <si>
    <t>Vital .: Identificação de Sequências variantes em genomas humanos e estabelecimento da causalidade dessas variantes na NCVE - VITAL</t>
  </si>
  <si>
    <t>Gafaprotect .: Controle da antracnose da oliveira através de silenciamento e expressão de genes utilizando um vírus de planta como vector</t>
  </si>
  <si>
    <t>Tomvirprotect .: Desenvolvimento de um vetor para proteção de plantas de tomate contra TSWV</t>
  </si>
  <si>
    <t>Climfish .: Análise da vulnerabilidade da pesca costeira às mudanças climáticas na costa Portuguesa</t>
  </si>
  <si>
    <t>Transfish .: Aclimatação transgeracional de peixes temperados às alterações climáticas.</t>
  </si>
  <si>
    <t>Enlace .: Abordagem holística á simulação da evolução da costa a longo prazo</t>
  </si>
  <si>
    <t>Prolar .: Programação metabólica precoce em peixes mediante modulação nutricional</t>
  </si>
  <si>
    <t>Metalchembio .: Combinação inovadora de estratégias químicas e biológicas para a recuperação de metais de efluentes e de lixiviados</t>
  </si>
  <si>
    <t>Becorv .: Bases ecológicas para uma gestão sustentável da corvina</t>
  </si>
  <si>
    <t>Intergen .: Inovação de GWAS em cancro da mama através da integração de genómica funcional</t>
  </si>
  <si>
    <t>Emergemix .: Efeitos de mixturas de contaminantes emergentes nos ecossistemas aquáticos: uma abordagem a vários níveis de organização biológica</t>
  </si>
  <si>
    <t>Observa.Fish .: Sistemas de Observação Autónomos a Bordo de Embarcações de Pesca para Apoio a uma Gestão dos Ecossistemas Marinhos</t>
  </si>
  <si>
    <t>Transcultural .: História, Arqueologia e Antropo-biogeoquímica da população medieval em Portugal (sécs. X-XIV). Cultura, identidades e interculturalidade descodificadas pelo estudo da dieta e da mobil</t>
  </si>
  <si>
    <t>Inflammaa .: Desvendando o papel modulador imune e neuro-endócrino do triptofano durante a inflamação</t>
  </si>
  <si>
    <t>Impactur-Algarve .: Plataforma de monitorização, previsão e simulação da competitividade turística do Algarve no âmbito territorial nacional e da bacia mediterrânica de Espanha.</t>
  </si>
  <si>
    <t>Balsa .: Balsa - em busca das  Origens do Algarve</t>
  </si>
  <si>
    <t>Restur .: Restur - Atitudes e comportamentos dos residentes: Contributos para o desenvolvimento de uma estratégia de turístico sustentável no Algarve.</t>
  </si>
  <si>
    <t>Tosci .: Ambiente Participativo de Realidade Virtual 3D como ferramenta para o Turismo Científico na Ria Formosa</t>
  </si>
  <si>
    <t>IT-Amgabalgarve .: Inovação Técnologica na Arte de Maridar e Gestão de Alimentação e Bebidas do Algarve</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</si>
  <si>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</si>
  <si>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Aquatransfer</t>
  </si>
  <si>
    <t>Alissa .: Projecto Alissa ? Alimentação saudável e sustentável para peixes de aquacultura</t>
  </si>
  <si>
    <t>M5SAR .: Mobile five senses augmented reality system for museums</t>
  </si>
  <si>
    <t>Novobloco - Paredes interiores com face à vista, incorporando cortiça</t>
  </si>
  <si>
    <t>Corwin .: Desenvolvimento de um alimento de alto rendimento para as primeiras idades da corvina</t>
  </si>
  <si>
    <t>Pro ? Profile Rate Otimizer .: e-Traveler Profiling for Dynamic Pricing: Sistema que interpreta padrões da procura no setor hoteleiro e ajusta em tempo real a oferta de preços de acordo com o perfil e padrão de reserva</t>
  </si>
  <si>
    <t>Mar4Pain .: Novo analgésico para tratamento da dor crónica com origem no mar português</t>
  </si>
  <si>
    <t>Spools .: Spools - Sustainable Pools</t>
  </si>
  <si>
    <t>Ornafeeds .: Novos alimentos ricos em biomassas de microalgas e zooplancton para o mercado da aquariofilia</t>
  </si>
  <si>
    <t>Larvamix .: Desenvolvimento de uma prémistura de micronutrientes para optimizar as dietas para larvas de peixes marinhos</t>
  </si>
  <si>
    <t>Valormar .: Valorização integral dos recursos marinhos: potencial, inovação tecnológica e novas aplicações</t>
  </si>
  <si>
    <t>Sinergea .: Sinergea - Sistema inteligente para apoio ao uso eficiente de recursos e à gestão de emergências de inundação e de contaminação balnear em cidades costeiras</t>
  </si>
  <si>
    <t>O Sinergea criará uma plataforma inovadora de suporte à gestão integrada da energia, da qualidade balnear e da inundação em cidades costeiras, demonstrada em Albufeira. A plataforma proporá ações de gestão otimizadas, através de sistemas de previsão e monitorização e de cenários atuais e futuros.</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</si>
  <si>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</si>
  <si>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Feedfirst .: Desenvolvimento de uma nova tecnologia para cultivo de larvas de peixes à primeira alimentação</t>
  </si>
  <si>
    <t>Algavalor .: Microalgass: produção integrada e valorização da biomassa e das suas diversas</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</si>
  <si>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</si>
  <si>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O projeto Zebrabloom pretende desenvolver uma nova linha de produtos comerciais formulados a partir de microalgas, que visam o melhoramento do cultivo larvar e performance dos reprodutores de peixe-zebra, contribuindo para a normalização de metodologias de cultivo em biotérios.</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</si>
  <si>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</si>
  <si>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</si>
  <si>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</si>
  <si>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</si>
  <si>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Astriis .: Atlantic Sustainability Through Remote and Integrated In-situ Solutions</t>
  </si>
  <si>
    <t>O Astriis é um projeto que tem como objetivo o desenvolvimento de conhecimento técnico-científico para a conceção e implementação de produtos e serviços de informação integrados e customizáveis (e respetivos pilotos demonstradores) bem como a sua aplicação e exploração em setores da Economia do Mar.</t>
  </si>
  <si>
    <t>Wrassefeed .: Uma nova gama de alimentos para melhorar a performance biológica, saúde e bem-estar de Ballan wrasse</t>
  </si>
  <si>
    <t>O projeto Wrassefeed visa a criação de uma nova gama de alimentos para larvas e juvenis de Ballan wrasse de aquacultura, de modo a otimizar a sua performance biológica durante os ciclos de produção e assim contribuir para a sustentabilidade da indústria de aquacultura de salmão.</t>
  </si>
  <si>
    <t>Helion .: Novo sistema suspenso automático para proulsão de líquidos em altura com alto desempenho</t>
  </si>
  <si>
    <t>Welsafe.dv .: Welsafe.dv - Welcome Safety Device</t>
  </si>
  <si>
    <t>O projeto visa desenvolver o Welsafe.dv que será um dispositivo para ser colocado num hospital, centro de saúde, clinica ou lar, permitindo o  check-in-check-out do utente-visitante automático e sem contato, aplicando tecnologias de reconhecimento facial, QRcode, BarCode e-ou RFID.</t>
  </si>
  <si>
    <t>Germ Free UVC .: Sistemas de Desinfeção de Condutas de Ar em Ambiente Hospitalar</t>
  </si>
  <si>
    <t>O projeto da Amago visa desenvolver um equipamento para desinfeção do ar interior à base de luz ultravioleta tipo C (UV-C) para ser instalado nas UTA (unidades de tratamento de ar) e luminárias para projeção de luz UV-C nos tetos das salas em ambiente hospitalar e assistencial.</t>
  </si>
  <si>
    <t>Asim Tariq - Vale Empreendedorismo</t>
  </si>
  <si>
    <t>Cria Start +  Projeto de Fomento e Apoio ao Empreendedorismo e à Criação de Novas Empresas Inovadoras</t>
  </si>
  <si>
    <t>Seaquest - Novos percursos no Mar</t>
  </si>
  <si>
    <t>O Projeto Cria Start + promovido pela UAlg e NERA, tem o objetivo estratégico de apoiar o desenvolvimento de ideias de negócio inovadoras, iniciativas empresariais e a criação de novas empresas no âmbito dos Domínios de Especialização da RIS3 Algarve.</t>
  </si>
  <si>
    <t>SMonitor Technologies, Lda.</t>
  </si>
  <si>
    <t>A Growing Particle vai instalar uma unidade de desenvolvimento e produção de produtos para o tratamento de água e produtos de limpeza para o mercado nacional e internacional. Este projeto visa a instalação da unidade fabril.</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</si>
  <si>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</si>
  <si>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O projeto Restart Algarve: REde Regional de Apoio ao EmpReendedorismo tem como principal objetivo a dinamização do Ecossistema Empreendedor da região do ALgarve, através do apoio ao desenvolvimento de ideias de negócio inovadoras nos domínios de especialização inteligente do Algarve (RIS3 Algarve)</t>
  </si>
  <si>
    <t>Restart Algarve: Rede Regional de Apoio ao Empreendedorismo</t>
  </si>
  <si>
    <t>A Fivemotion vai investir numa embarcação com carateristicas inovadoras para o mercado de Portimão e Lagoa, com capacidade para 48 passageiros.</t>
  </si>
  <si>
    <t>Este projeto tem como propósito o apoio ao lançamento no mercado de um SaaS, capaz de gerir em tempo real custos, revenue, stock, RH, etc,do segmento do canal HORECA, permitindo um controlo de gestão fina, capaz de melhorar o seu desempenho financeiro e operacional,reduzindo a sua taxa de mortalidade.</t>
  </si>
  <si>
    <t>Sprint</t>
  </si>
  <si>
    <t>O projeto visa o aumento da orientação da Dengun para o mercado externo, reforçando a sua capacidade de captar novos clientes e obter ganhos rápidos através de um crescimento exponencial da procura das suas soluções a nivel internacional.</t>
  </si>
  <si>
    <t>Sprint2</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</si>
  <si>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</si>
  <si>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Posicionamento da Dreamwave nos mercados internacionais</t>
  </si>
  <si>
    <t>Projeto de internacionalização da Frusoal - Frutas Sotavento Algarve, Lda.</t>
  </si>
  <si>
    <t>Consultoria para a identificação de oportunidades de internacionalização da Syst-Mp</t>
  </si>
  <si>
    <t>Aquisição de consultoria para a abertura de canais de exportação, desenvolvendo um novo modelo empresarial, no que respeita à internacionalização, reforçando a sua competitividade da Syst-Mp.</t>
  </si>
  <si>
    <t>NavMun - Sunconcept a Navegar pelo Mundo - CAT12</t>
  </si>
  <si>
    <t>Df Exclusive Goes Global</t>
  </si>
  <si>
    <t>A Df Exclusive, com sede em Olhão, pretende desenvolver uma estratégia de internacionalização com vista à captação de equipas desportivas internacionais para organização de eventos no Algarve.</t>
  </si>
  <si>
    <t>A Scorpioncosmo, com sede em Portimão, é uma empresa tecnológica que se propõe desenvolver uma estratégia focada na promoção internacional da marca e na captação de clientes e segmentos de negócio em mercados estratégicos.</t>
  </si>
  <si>
    <t>Agrotur 2017 - Aumento do Consumo de  Produtos Agroalimentares dos Territórios de Baixa Densidade do Algarve no Setor do Turismo</t>
  </si>
  <si>
    <t>O projeto Agrotur 2017 pretende contribuir para o reforço da competitividade das empresas agroalimentares dos TBD do Algarve, fomentando a sua relação com o setor do turismo para potenciar o consumo interno de bens e serviços produzidos localmente.</t>
  </si>
  <si>
    <t>Inovação Produtiva de Produto e Processo, com subida na cadeia de valor e intensificação das exportações da Britefil</t>
  </si>
  <si>
    <t>Algarve Revit+  - Revitalização das Áreas Empresariais do Algarve</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</si>
  <si>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</si>
  <si>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A IG&amp;MD pretende adptar uma estratégia de inovaçãoque passa por investir em novas atividades ao nível dos processos de relacionamento digital e de marketing online.</t>
  </si>
  <si>
    <t>Avó Maria Adaptar2020</t>
  </si>
  <si>
    <t>Adaptação do Empreendimento Turístico Ombria Resort ao contexto COVID-19</t>
  </si>
  <si>
    <t>Projeto Adaptar PME</t>
  </si>
  <si>
    <t>Programa Adaptar PME</t>
  </si>
  <si>
    <t>Pdido de apoio Adaptar PME- Sistema de incentivos à adaptação da atividade das PME para fezer face às despesas adicionais com a pandemia de COVID19</t>
  </si>
  <si>
    <t>PME Adaptar - Hotéis Ria Park</t>
  </si>
  <si>
    <t>Adaptar - Healthy Hair, Lda.</t>
  </si>
  <si>
    <t>Adaptar COVID-19</t>
  </si>
  <si>
    <t>Acommodare Thaibeach</t>
  </si>
  <si>
    <t>O projeto Acommodare Thaibeach tem como objetivo adequar toda a operação da empresa, estabelecida num espaço de referência na praia da Falésia, em virtude dos procedimentos recomendados pela DGS no combate ao COVID-19 para o setor da restauração, com a particularidade de estar instalado na praia.</t>
  </si>
  <si>
    <t>Pra - Raposo, Sá Miranda &amp; Associados - Sociedade de Advogados, SP, RL</t>
  </si>
  <si>
    <t>Miguel Calçada Correia, Unipessoal, Lda.</t>
  </si>
  <si>
    <t>Clínica de Ressonância Magnética do Algarve, Lda.</t>
  </si>
  <si>
    <t>Restflight - Adaptar 2020</t>
  </si>
  <si>
    <t>Adaptar WWDesign</t>
  </si>
  <si>
    <t>Os investimentos previstos pela Sabores Mexicanos El Torito visam adaptar a atividade com novos métodos de organização do trabalho e de relacionamento com clientes e fornecedores, garantindo o cumprimento das normas e recomendações das Autoridades de Saúde para controlar a pandemia COVID19.</t>
  </si>
  <si>
    <t>A Empresa aderiu ao programa Adaptar PME no sentido de adaptar e de dotar os seus diversos estabelecimentos de condições para cumprimento das normas e recomendações das Autoridades Competentes.</t>
  </si>
  <si>
    <t>O Colégio Luz São Gonçalo, Lda. com sede em Luz,  Lagos, vai investir na introdução de novos métodos de organização do trabalho e de relacionamento com os clientes, tendo em vista o cumprimento de todas as normas e recomendações das Autoridades de Saúde.</t>
  </si>
  <si>
    <t>A Df Exclusive, com sede em Olhão, vai investir na introdução de novos métodos de organização do trabalho e de relacionamento com os clientes e fornecedores, para que seja possível cumprir com todas  normas e recomendações das Autoridades de Saúde.</t>
  </si>
  <si>
    <t>Adaptar PME Messinagro</t>
  </si>
  <si>
    <t>Portimão, Lagos, Olhão e Silves</t>
  </si>
  <si>
    <t>Lagoa e Silves</t>
  </si>
  <si>
    <t>Portimão e Silves</t>
  </si>
  <si>
    <t>“Entre a Serra e o Mar - A Rota Vicentina como Caminho para a Proteção, Visitação, Valorização e Promoção Natural da Costa Vicentina”</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</si>
  <si>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</si>
  <si>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Promoturis - Plano de Promoção Turística e Cultural</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</si>
  <si>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</si>
  <si>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Algarve Natural - Promoção e Valorização do Património Natural da Região do Algarve</t>
  </si>
  <si>
    <t>Algarve Cooking Vacations | Projeto de criação e promoção de novas rotas turísticas centradas na gastronomia e vinhos da região</t>
  </si>
  <si>
    <t>Alcoutim, Aljezur, Loulé, Monchique, São Brás de Alportel, Silves e Tavira</t>
  </si>
  <si>
    <t>Contratação de Recursos Humanos Altamente Qualificados (PME) 		Algarve</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</si>
  <si>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</si>
  <si>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O investimento da Giolatto visa criar uma linha de transformação de queijo ralado, que será complementar às linhas de transformação de pastas e carnes que a empresa está a instalar em Portimão, no âmbito do projeto SI INOVAÇÃO (19576).</t>
  </si>
  <si>
    <t>Instalação de nova linha de produto da Giolatto</t>
  </si>
  <si>
    <t>Ecosonda2008</t>
  </si>
  <si>
    <t>O projeto assenta  na 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</si>
  <si>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</si>
  <si>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Prole - Projeto de intervenção familiar e parental de Loulé</t>
  </si>
  <si>
    <t>O Prole - Projeto de Intervenção Familiar e  Parental de Loulé  insere-se no âmbito dos Contratos Locais de Desenvolvimento Social - 4G e tem como finalidade  a promoção da inclusão social de 350 agregados familiares socialmente vulneráveis, através de ações de intervenção familiar e parental a executar em parceria, por forma a combater a pobreza persistente e a exclusão social no concelho.</t>
  </si>
  <si>
    <t>CLDS - Aljezur</t>
  </si>
  <si>
    <t>Educarte</t>
  </si>
  <si>
    <t>O projeto Educarte, cuja entidade coordenadora local da parceria é a Fundação Irene Rolo, engloba um conjunto de atividades destinadas a agregados familiares vulneráveis com crianças, residentes no concelho de Tavira. O projecto aposta num conjunto de atividades de educação não formal, nos domínios da cultura, arte e desporto, tendo em vista a capacitação das famílias, a mobilização comunitária e a promoção dos direitos das crianças e jovens.</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</si>
  <si>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</si>
  <si>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Espaço Saúde 360º Algarve</t>
  </si>
  <si>
    <t>Conexão Lusófona - Jornalismo e Empreededorismo Digital - Replicacao</t>
  </si>
  <si>
    <t>Sapie - Algarve</t>
  </si>
  <si>
    <t>O Sapie é uma ferramenta tecnológica online, suportado por uma plataforma Web e baseada na cloud, desenvolvida para auxiliar as escolas e outros agentes educativos na promoção do sucesso escolar, criando condições às escolas para agir antes que o insucesso escolar aconteça efetivamente. O SAPIE surge do princípio lógico de que na educação, tal como na medicina, "a prevenção é mais poderosa que a cura".</t>
  </si>
  <si>
    <t>Oficina Mar Vivo</t>
  </si>
  <si>
    <t>AAC no âmbito do SI2E - DLBC Silves 2020</t>
  </si>
  <si>
    <t>AAC no âmbito do SI2E - DLBC Lagos 2020</t>
  </si>
  <si>
    <t>AAC no âmbito do SI2E - DLBC Faro 2020</t>
  </si>
  <si>
    <t>AAC no âmbito do SI2E - DLBC Adere 2020</t>
  </si>
  <si>
    <t>AAC no âmbito do SI2E - DLBC Tavira 2020</t>
  </si>
  <si>
    <t>O projeto da S. 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</si>
  <si>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</si>
  <si>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Gust House Sabores da Beira</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</si>
  <si>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</si>
  <si>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</si>
  <si>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Expansão e modernização da Siesta Campers</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</si>
  <si>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</si>
  <si>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#Algarvemaisdigital</t>
  </si>
  <si>
    <t>O projeto Kcitar Algarve resulta de uma parceria entre a Universidade do Algarve e a Associação Algarve STP  e prevê capacitação institucional da Universidade do Algarve e da Associação Algarve STP para, através de um conjunto de atividades distribuídas em torno de três eixos – Aprender, Empreender e Promover, potenciarem sinergias em prol da educação, da ciência, da tecnologia, do empreendedorismo e da divulgação da ciência.</t>
  </si>
  <si>
    <t>ALG-05-3559-FSE-000015</t>
  </si>
  <si>
    <t>Micc Mission is Critical Consultadoria, Lda.</t>
  </si>
  <si>
    <t>A Presente Operação prevê a contratação de um novo recurso, altamente qualificado, que aporte à equipa competências essenciais de gestão de projeto de desenvolvimento de produto no sentido de apoiar no desenvolvimento da estratégia de ID&amp;I da Empresa.</t>
  </si>
  <si>
    <t>ALG-01-02B7-FEDER-069754</t>
  </si>
  <si>
    <t>Telesafety: Aplicação da Realidade Aumentada e Blockchain para controlar a propagação do Covid19</t>
  </si>
  <si>
    <t>O projeto Telesafety visa aplicar a tecnologia de Realidade Aumentada (AR) e Blockchain para desenvolver um novo produto digital com  uma componente de software (Aplicação Mobile/Backoffice) e hardware para controlar a propagação do Covid19 junto das populações idosas que vivem em zonas do interior.</t>
  </si>
  <si>
    <t>ALG-02-0853-FEDER-047661</t>
  </si>
  <si>
    <t>ALG-02-0853-FEDER-072313</t>
  </si>
  <si>
    <t>ALG-02-08B9-FEDER-058915</t>
  </si>
  <si>
    <t>ALG-02-08B9-FEDER-063477</t>
  </si>
  <si>
    <t>ALG-02-08B9-FEDER-069680</t>
  </si>
  <si>
    <t>SI-C2-2020-08</t>
  </si>
  <si>
    <t>JANGADA DIVERTIDA TRANSPORTE MARÍTIMO E TERRESTRE DE PASSAGEIROS LDA</t>
  </si>
  <si>
    <t>Jangada Inova</t>
  </si>
  <si>
    <t>O projeto JangadaInova tem como objetivo a construção de uma unidade industrial para o fabrico de estruturas modulares, nomeadamente habitações, cais fluviais e marítimos e embarcações (jangadas) de recreio.</t>
  </si>
  <si>
    <t>GS DESIGN, LDA</t>
  </si>
  <si>
    <t>GS DESIGN 4.0</t>
  </si>
  <si>
    <t>A GS DESIGN, com sede em Faro, pretende contratar uma consultoria especializada que apoie a empresa a adotar processos inovadores que passe pelo diagnóstico e estratégia de implementação de processos associados ao comércio eletrónico e à industria 4.0 .</t>
  </si>
  <si>
    <t>LUZ DE GLÓRIA LDA</t>
  </si>
  <si>
    <t>Luz de Glória: Adaptação a nova realidade - COVID-19</t>
  </si>
  <si>
    <t>Dotação dos recursos necessárioa para a Empresa operar no âmbito do COVID-19: Diminuição de custos acrescidos de operação.</t>
  </si>
  <si>
    <t>MEDY - AMBULÂNCIAS, LDA</t>
  </si>
  <si>
    <t>Adaptação ao covid-19</t>
  </si>
  <si>
    <t>Adaptação de uma empresa de ambulâncias à pandemia Covid-19</t>
  </si>
  <si>
    <t>NUNO GRAVE - ENGENHARIA LDA</t>
  </si>
  <si>
    <t>NG - COVID OUT</t>
  </si>
  <si>
    <t>Nuno Grave - Engenharia apresenta este projeto para capacitar o seu espaço criativo a prevenir a proliferação do COVID, permitindo que o seus clientes e colaboradores regressem e convivam no mesmo espaço de forma segura e higienizada. Para tal, investe 11.046,27? com a ajuda do programa ADAPTAR PME.</t>
  </si>
  <si>
    <t>MUNICÍPIO DE LAGOA</t>
  </si>
  <si>
    <t>Plano de gestão, divulgação e animação da PARU de Lagoa</t>
  </si>
  <si>
    <t>ALG-04-2316-FEDER-000048</t>
  </si>
  <si>
    <t>Levantamento e diagnóstico do estado de conservação dos imóveis para que haja um conhecimento do estado do património imobiliário da cidade de Lagoa. Criação de espaço de divulgação das iniciativas a desenvolver e atrair os proprietários e investidores em geral. Utilizar mecanismos de divulgação que incidirão no reforço ao atendimento aos interessados com a divulgação dos apoios disponíveis para a reabilitação e regeneração urbana.</t>
  </si>
  <si>
    <t>ALG-01-0247-FEDER-045911</t>
  </si>
  <si>
    <t>ALG-01-0247-FEDER-047971</t>
  </si>
  <si>
    <t>SI-47-2019-05</t>
  </si>
  <si>
    <t>Develop technologies and competences to monitor and value the ocean to build the AEROS nanosatellite constellation. Managed from Portugal, AEROS is an integrated system of assets and capabilities (equipped with state-of-the-art sensors) to monitor and value the Oceans in a sustainable fashion.</t>
  </si>
  <si>
    <t>Edisoft - Empresa de Serviços e Desenvolvimento do Software, S.A.</t>
  </si>
  <si>
    <t>AerosEROS .: Aeros Constellation</t>
  </si>
  <si>
    <t>Water and Energy Recovery (WER)</t>
  </si>
  <si>
    <t>A presente proposta visa a análise e conceção de várias soluções para reutilização da água e do sal obtidos pelo processo extrativo da mina, considerando a integração de fontes de energia renovável no processo de dessalinização, e a geração de energia com lagoas solares.</t>
  </si>
  <si>
    <t>ALG-02-0752-FEDER-047344</t>
  </si>
  <si>
    <t>ALG-02-0752-FEDER-060192</t>
  </si>
  <si>
    <t>ALG-02-0752-FEDER-064793</t>
  </si>
  <si>
    <t>ALG-02-0752-FEDER-068610</t>
  </si>
  <si>
    <t>ALG-02-0752-FEDER-070282</t>
  </si>
  <si>
    <t>ALG-02-0752-FEDER-070954</t>
  </si>
  <si>
    <t>ALG-02-0752-FEDER-071155</t>
  </si>
  <si>
    <t>ALG-02-0752-FEDER-071418</t>
  </si>
  <si>
    <t>SI-52-2020-01</t>
  </si>
  <si>
    <t>Promoção internacional das semiconservas Real Filete.</t>
  </si>
  <si>
    <t>Internacionalização do Hospital de Loulé</t>
  </si>
  <si>
    <t>Projeto que visa a intensificação da atividade internacional da BRITEFIL de modo a alcançar os 49,9% de taxa de exportação em 2023, através do reforço de presença em vários mercados relevantes onde já atua, mas também via diversificação geográfica para novos 8 mercados alvo.</t>
  </si>
  <si>
    <t>O projeto da Sociedade de Pescas Pelágicas (SPP) visa  a promoção e exportação de semiconservas de peixe, nomeadamente filetes e fumados produzidos com base em sardinha, cavala, atum e biqueirão, para o mercado europeu.</t>
  </si>
  <si>
    <t>O projeto da PASSEIODISSEIA tem como objetivo promover a internacionalização da marca, com atividades direcionadas para o mercado B2B e B2C, com vista à captação de novos clientes em novos segmentos nos mercados externos.</t>
  </si>
  <si>
    <t>Crescimento internacional de uma empresa portuguesa líder na prestação de serviços de animação turística.</t>
  </si>
  <si>
    <t>O projeto tem como objetivo fundamental a captação de potenciais clientes nos seus países de origem, através da promoção da oferta da empresa no estrangeiro junto do público-alvo e parceiros internacionais, através de ferramentas de marketing digital e ações de prospeção no exterior.</t>
  </si>
  <si>
    <t>O projeto da MBC visa promover a oferta hoteleira da empresa no mercado internacional, para potenciar a necessidade de recuperação do setor turistico nacional na fase do pós-Covid, beneficiando e contribuindo para a boa imagem internacional do País.</t>
  </si>
  <si>
    <t>O projeto de Internacionalização pretende posicionar a NEOMARCA junto de potenciais clientes que pretendam investir em Portugal,
oferecendo um portefólio de serviços de apoio ao planeamento e gestão dos investimentos.</t>
  </si>
  <si>
    <t>O projeto de investimento do Hospital de Loulé visa promoção da competitividade da empresa por via da internacionalização, desenvolvendo ações que promovem o conhecimento de mercados externos, a prospeção e captação de novos clientes internacionais e ações de promoção e de marketing internacional.</t>
  </si>
  <si>
    <t>22/10/2020</t>
  </si>
  <si>
    <t>ALG-02-0853-FEDER-072532</t>
  </si>
  <si>
    <t>23/10/2020</t>
  </si>
  <si>
    <t>22/10/2021</t>
  </si>
  <si>
    <t>PI 4.2</t>
  </si>
  <si>
    <t>Eficiência energética nas empresas</t>
  </si>
  <si>
    <t>ALG-02-2019-11</t>
  </si>
  <si>
    <t>Eficiência Energética - SuperAljezur</t>
  </si>
  <si>
    <t>ALG-03-1102-FEDER-000004</t>
  </si>
  <si>
    <t>A operação prevê intervenções ao nível dos principais sistemas técnicos consumidores de energia, designadamente a iluminação e o frio. Pretende-se substituir a iluminação por LED's e remodelar os sistemas de frio, trocando os móveis expositores e câmaras frigoríficas/congeladoras por equipamentos mais eficientes. Está ainda prevista a produção e autoconsumo de energia elétrica a partir de um sistema fotovoltaico (UPAC).</t>
  </si>
  <si>
    <t>Igualdade de género e da conciliação da vida profissional e privada</t>
  </si>
  <si>
    <t>PI 8.4</t>
  </si>
  <si>
    <t>ALG-22-2020-13</t>
  </si>
  <si>
    <t>Apoio técnico à elaboração, monitorização de execução e avaliação de planos para</t>
  </si>
  <si>
    <t>Plano Municipal para a Igualdade</t>
  </si>
  <si>
    <t>Apoio técnico à elaboração do plano de igualdade</t>
  </si>
  <si>
    <t>Plano Local Igualdade Género do Município de Tavira - PLIG Tavira</t>
  </si>
  <si>
    <t>Plano Municipal para a Igualdade e Não Discriminação 2021 - 2024</t>
  </si>
  <si>
    <t>Olhão + Igual</t>
  </si>
  <si>
    <t>Plano para a Igualdade do Municipio de Monchique</t>
  </si>
  <si>
    <t>IND S. Brás de Alportel: Mais Igualdade Melhor Futuro</t>
  </si>
  <si>
    <t xml:space="preserve">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t>
  </si>
  <si>
    <t xml:space="preserve">Para a elaboração do Plano vão ser realizadas 3 atividades distribuidas por duas fases. Numa primeira fase será elaborado o Diagnóstico e elaboração e implementação do Plano para a Igualdade; na segunda fase será feita a divulgação e avaliação do Plano para a Igualdade. Todas as atividades vão ser articuladas com a ENIND.                                                                                                                             </t>
  </si>
  <si>
    <t>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“O sonho da igualdade só cresce no terreno do respeito pelas diferenças" (A.C.</t>
  </si>
  <si>
    <t>O PLIG Tavira, visará a realização de diagnóstico interno e externo nas dimensões da Igualdade de género e não discriminação, deverá almejar as sinergias político-sociais nesta premissa, integrando medidas que potenciem impacto ao nível organizacional e comunitário. A implementação, divulgação, monitorização e avaliação deterá âmbito multidisciplinar e intersectorial, aferindo a operacionalização dos resultados e sustentabilidade dos objetivos.</t>
  </si>
  <si>
    <t>A operação visa consolidar um percurso estratégico e de inovação quer ao nível da autarquia, quer ao nível do território alinhado com os objetivos da  Estratégia Nacional para a Igualdade e Não Discriminação e com os respetivos Planos Nacionais de Ação mas ancorado na Agenda 2030 das Nações Unidas e os Objetivos de Desenvolvimento Sustentável.</t>
  </si>
  <si>
    <t>O presente projeto, submetido ao Programa Operacional CRESC Algarve 2020, visa a elaboração, a implementação, a monitorização e a avaliação do Plano Municipal de Igualdade e Não Discriminação, designado Olhão + Igual. Trata-se de uma ambição e de um compromisso que o Município de Olhão pretende reforçar relativamente à adoção dos objetivos da Estratégia Nacional para a igualdade e a Não Discriminação ao nível da autarquia e do território.</t>
  </si>
  <si>
    <t>A presente candidatura procura ser um reforço no trabalho em prol da defesa da integridade física e intelectual dos habitantes do concelho de Monchique, assumindo-se como um marco na promoção da igualdade e da liberdade promovendo o desenvolvimento social e comunitário.</t>
  </si>
  <si>
    <t>Pretende-se integrar a transversalidade da IND na organização e nas políticas públicas de desenvolvimento económico, atracão e fixação recursos humanos e coesão inter-geracional para todo o território; envolver no processo de adoção e implementação do plano todas os agentes e cidadãs(ãos)do concelho.</t>
  </si>
  <si>
    <t>ALG-05-3422-FSE-000002</t>
  </si>
  <si>
    <t>ALG-05-3422-FSE-000003</t>
  </si>
  <si>
    <t>ALG-05-3422-FSE-000004</t>
  </si>
  <si>
    <t>ALG-05-3422-FSE-000005</t>
  </si>
  <si>
    <t>ALG-05-3422-FSE-000006</t>
  </si>
  <si>
    <t>ALG-05-3422-FSE-000007</t>
  </si>
  <si>
    <t>ALG-05-3422-FSE-000008</t>
  </si>
  <si>
    <t>ALG-05-3422-FSE-000009</t>
  </si>
  <si>
    <t>ALG-05-3422-FSE-000010</t>
  </si>
  <si>
    <t>ALG-07-5470-FSE-000025</t>
  </si>
  <si>
    <t>ALG-07-5470-FSE-000026</t>
  </si>
  <si>
    <t>ALG-70-2019-20</t>
  </si>
  <si>
    <t>Aprendizagem ao longo da vida - Cursos Educação e Formação de Adultos</t>
  </si>
  <si>
    <t>Os Cursos EFA visam a redução dos défices de qualificação, melhoria de níveis de empregabilidade, inclusão social e profissional e integram uma perspetiva de aprendizagem ao longo da vida. Destinam-se a Adultos com idade = 18 anos, à data de início da formação, sem ensino básico ou secundário completo, que pretendam completar ensino não superior e/ou obter uma qualificação profissional de nível 2 a 4.</t>
  </si>
  <si>
    <t>A KK no âmbito da sua missão - formação profissional de jovens e adultos - propõe a realização de três percursos formativos EFA, identificados através da realização do DNF para a Região do Algarve. As saídas profissionais selecionadas são consideradas prioritárias para a RIS3 convergindo numa resposta concertada. Pretende-se abranger 51 formandos, num total de 3 cursos EFA.</t>
  </si>
  <si>
    <t>DGAL - Candidatura à Assistência Técnica CRESC Algarve 2020</t>
  </si>
  <si>
    <t>ALG-09-6177-FEDER-000014</t>
  </si>
  <si>
    <t>Encargos previstos com os recursos humanos da DGL afetos às funções que a AG do CRESC Algarve, cometeu na DGAL, na qualidade de OI, através do contrato de delegação de competências. Aplicação dos critérios de seleção aprovados, procedendo uma avaliação do mérito das candidaturas ao cofinanciamento dos encargos com a promoção de estágios PEPAL, apresentadas pelas entidades autárquicas e emissão da respetiva decisão técnica.</t>
  </si>
  <si>
    <t>Tech Salt, S.A.</t>
  </si>
  <si>
    <t>Sociedade Pescas Pel´gicas, Lda.</t>
  </si>
  <si>
    <t>Passeiodisseia - Lda.</t>
  </si>
  <si>
    <t>Várzeamar - Actividades Marítimo-Turísticas, S.A.</t>
  </si>
  <si>
    <t>Discover new markets</t>
  </si>
  <si>
    <t>Intensificação da atividade internacional da Britefil, com consolidação de mercados externos e conquista de novos.</t>
  </si>
  <si>
    <t>Varzeamar Global</t>
  </si>
  <si>
    <t>Internacionalização da Bluefleet</t>
  </si>
  <si>
    <t>Vila Rosa Internacional</t>
  </si>
  <si>
    <t>Neomarca - Invest In Portugal</t>
  </si>
  <si>
    <t>Frilagos - Electricidade Refrigeração e Climatização, Unipessoal, Lda.</t>
  </si>
  <si>
    <t>Frilagos 4.0</t>
  </si>
  <si>
    <t>A Frilagos, presente no mercado há 27 anos, pretende contratar uma consultoria especializada que apoie a empresa a adotar processos inovadores que passam pelo diagnóstico e estratégia de implementação de processos associados à industria 4.0.</t>
  </si>
  <si>
    <t>SuperAljezur - Supermercados, Lda.</t>
  </si>
  <si>
    <t>Município de São Brás de Alportel</t>
  </si>
  <si>
    <t>Direcção_Geral das Autarquias Locais</t>
  </si>
  <si>
    <t>Porto, Faro</t>
  </si>
  <si>
    <t>Faro, Porto, Coimbra</t>
  </si>
  <si>
    <t>Lisboa, Porto, Coimbra, Oeiras, Faro, Braga, Aveiro, Covilhã, Loures</t>
  </si>
  <si>
    <t>Oeiras, Porto, Lisboa, Tavira, Faro, Évora, Aveiro, Covilhã</t>
  </si>
  <si>
    <t>Porto, Aveiro, Lisboa, Coimbra, Cantanhede, Braga, Oeiras, Faro</t>
  </si>
  <si>
    <t>Lisboa, Oeiras, Braga, Faro, Porto, Cantanhede, Beja</t>
  </si>
  <si>
    <t>Faro, Matosinhos, Viana do Castelo</t>
  </si>
  <si>
    <t>Setúbal, Beja, Tavira, Olhão, Lisboa</t>
  </si>
  <si>
    <t>Évora, Faro</t>
  </si>
  <si>
    <t>Faro, Oeiras, Porto</t>
  </si>
  <si>
    <t>Lisboa, Olhão, Faro</t>
  </si>
  <si>
    <t>Faro, Lisboa</t>
  </si>
  <si>
    <t>Oeiras, Lisboa, Vila do Conde, Olhão</t>
  </si>
  <si>
    <t>Lisboa, Faro</t>
  </si>
  <si>
    <t>Oeiras, Faro, Braga</t>
  </si>
  <si>
    <t>Lisboa, Faro, Oeiras</t>
  </si>
  <si>
    <t>Lisboa, Aveiro, Faro, Oeiras</t>
  </si>
  <si>
    <t>Faro, Coimbra</t>
  </si>
  <si>
    <t>Aveiro, Faro, Lisboa</t>
  </si>
  <si>
    <t>Oeiras, Faro</t>
  </si>
  <si>
    <t>Faro, Paredes</t>
  </si>
  <si>
    <t>Lisboa, Olhão</t>
  </si>
  <si>
    <t>Faro, Horta</t>
  </si>
  <si>
    <t>Aveiro, Oeiras, Matosinhos, Tavira</t>
  </si>
  <si>
    <t>Aveiro, Faro, Almada</t>
  </si>
  <si>
    <t>Braga, Porto, Faro</t>
  </si>
  <si>
    <t>Lisboa, Oeiras, Tavira</t>
  </si>
  <si>
    <t>Lisboa, Aveiro, Oeiras, Faro</t>
  </si>
  <si>
    <t>Faro, Porto</t>
  </si>
  <si>
    <t>Évora, Coimbra, Faro</t>
  </si>
  <si>
    <t>Matosinhos, Faro</t>
  </si>
  <si>
    <t>Oeiras, Matosinhos, Aveiro, Olhão, Tavira</t>
  </si>
  <si>
    <t>Faro, Tavira</t>
  </si>
  <si>
    <t>Faro, Loulé</t>
  </si>
  <si>
    <t>Olhão, Porto, Faro, Póvoa de Varzim, Aveiro, Vila Real</t>
  </si>
  <si>
    <t>Vila do Bispo, Lisboa</t>
  </si>
  <si>
    <t>Peniche, Coruche, Oeiras, Aveiro, Olhão</t>
  </si>
  <si>
    <t>Ansião, Faro, Portimão</t>
  </si>
  <si>
    <t>Olhão, Vila Real, Murtosa</t>
  </si>
  <si>
    <t>Olhão, Faro, Porto, Cantanhede</t>
  </si>
  <si>
    <t>Faro, Beja, Cantanhede</t>
  </si>
  <si>
    <t>Matosinhos, Óbidos, Leiria, Porto, Lisboa, Faro, Guimarães</t>
  </si>
  <si>
    <t>Matosinhos, Porto, Olhão, Aveiro, Alcobaça, Viana do Castelo, Oeiras, Ílhavo, Guimarães, Braga, Murtosa, Lagos, Póvoa de Varzim, Peniche, Maia, Faro, Ovar, Lisboa, Leiria</t>
  </si>
  <si>
    <t>Coimbra, Vendas Novas, Santa Maria da Feira, Silves</t>
  </si>
  <si>
    <t>Lisboa, Amadora, Faro, Albufeira</t>
  </si>
  <si>
    <t>Leiria, Faro, Vila Nova de Gaia</t>
  </si>
  <si>
    <t>Olhão, Porto, Murtosa</t>
  </si>
  <si>
    <t>Leiria, Porto, Lisboa, Alcobaça, Guimarães, Aveiro, Faro, Braga, Salvaterra de Magos, Loulé, Matosinhos, Olhão, Peniche, Santarém, Figueira da Foz, Gondomar, Maia, Montijo</t>
  </si>
  <si>
    <t>Porto, Trofa, Faro</t>
  </si>
  <si>
    <t>Olhão, Porto, Póvoa de Varzim, Matosinhos</t>
  </si>
  <si>
    <t>Olhão, Vila Real</t>
  </si>
  <si>
    <t>Matosinhos, São João da Madeira, Oeiras, Braga, Lisboa, Faro, Porto</t>
  </si>
  <si>
    <t>Matosinhos, Óbidos, Lisboa, Peniche, Oeiras, São João da Madeira, Porto, Braga, Faro, Cascais</t>
  </si>
  <si>
    <t>Loulé, Faro</t>
  </si>
  <si>
    <t>Albufeira; Alcoutim; Aljezur; Castro Marim; Faro; Lagoa; Lagos; Loulé; Monchique; Olhão; Portimão; São Brás de Alportel; Tavira; Vila do Bispo</t>
  </si>
  <si>
    <t>Data a que se reporta a informação: 30 - 11 - 2020</t>
  </si>
  <si>
    <t>ALG-01-02B7-FEDER-070076</t>
  </si>
  <si>
    <t>ADP - Águas de Portugal Serviços Ambientais, S.A.</t>
  </si>
  <si>
    <t>SARS Control .: Avaliação dos impactos de SARS-CoV-2 no ciclo urbano da água e dos efeitos a jusante em Saúde Pública</t>
  </si>
  <si>
    <t>O SARS Control visa avaliar a eficiência de remoção do vírus SARS-CoV-2 nas ETAR e da sua acumulação nos subprodutos gerados; estudar correlações entre a presença do vírus com outros parâmetros microbiológicos; e avaliar a presença de micropoluentes associados ao combate à COVID-19.</t>
  </si>
  <si>
    <t>01/07/2020</t>
  </si>
  <si>
    <t>31/05/2021</t>
  </si>
  <si>
    <t>ALG-02-0651-FEDER-047955</t>
  </si>
  <si>
    <t>SI-51-2020-09</t>
  </si>
  <si>
    <t>Episódio Radical, Lda.</t>
  </si>
  <si>
    <t>Episódio Radical - Novas Aventuras</t>
  </si>
  <si>
    <t>A Episódio Radical vai investir numa embarcação com carateristicas inovadoras para o mercado de Lagos, promovendo atividades diferenciadoras para os inúmeros turistas que frequentam a zona, procurando contribuir para aumentar a qualidade da oferta de animação turistica do destino.</t>
  </si>
  <si>
    <t>ALG-02-0752-FEDER-047270</t>
  </si>
  <si>
    <t>ALG-02-0752-FEDER-047561</t>
  </si>
  <si>
    <t>ALG-02-0752-FEDER-047577</t>
  </si>
  <si>
    <t>ALG-02-0752-FEDER-047737</t>
  </si>
  <si>
    <t>ALG-02-0752-FEDER-048061</t>
  </si>
  <si>
    <t>ALG-02-0752-FEDER-070962</t>
  </si>
  <si>
    <t>ALG-02-0752-FEDER-070975</t>
  </si>
  <si>
    <t>ALG-02-0752-FEDER-071004</t>
  </si>
  <si>
    <t>ALG-02-0752-FEDER-071038</t>
  </si>
  <si>
    <t>ALG-02-0752-FEDER-071077</t>
  </si>
  <si>
    <t>ALG-02-0752-FEDER-071119</t>
  </si>
  <si>
    <t>ALG-02-0752-FEDER-071159</t>
  </si>
  <si>
    <t>ALG-02-0752-FEDER-071195</t>
  </si>
  <si>
    <t>ALG-02-0752-FEDER-071357</t>
  </si>
  <si>
    <t>ALG-02-0752-FEDER-071365</t>
  </si>
  <si>
    <t>Eventeam, Lda.</t>
  </si>
  <si>
    <t>Promoção da competitividade da Eventeampor via da internacionalização e da inovação ao nível organizacional e do marketing</t>
  </si>
  <si>
    <t>O projeto tem como objetivo reforçar a presença nos mercados internacionais da EVENTEAM, visando investimentos que induzem o conhecimento dos mercados externos, a prospeção e captação de novos clientes internacionais e a dinamização de ações de promoção e marketing internacional.</t>
  </si>
  <si>
    <t>SPECIALDIMENSION UNIPESSOAL LDA</t>
  </si>
  <si>
    <t>NECTON - COMPANHIA PORTUGUESA DE CULTURAS MARINHAS S.A.</t>
  </si>
  <si>
    <t>SNIDO, UNIPESSOAL LDA</t>
  </si>
  <si>
    <t>GEOFLICKS, LDA</t>
  </si>
  <si>
    <t>Internacionalização SpecialDimension</t>
  </si>
  <si>
    <t>INTERNACIONALIZAÇÂO NECTON 2020-2022</t>
  </si>
  <si>
    <t>SNIDO GLOBAL</t>
  </si>
  <si>
    <t>GEOFLICKS GLOBAL 2020</t>
  </si>
  <si>
    <t>O presente projeto tem como objetivo apresentar o plano de internacionalização da SpecialDimension para os mercados-alvo. Com os investimentos traçados é objetivo da empresa atingir no pós-projeto um índice de exportações de 83% do volume de negócios.</t>
  </si>
  <si>
    <t>Objetiva-se o aumento da presença em mercados externos, através da captação de novos clientes e reforço de notoriedade onde já exporta os seus produtos "sal" e "microalgas" enquadrado na P.I. 3.2 a) nº1 art.40 do RECI especificamente na prioridade 1.3 "Acelerador de Exportações" do aviso 01/SI/2020.</t>
  </si>
  <si>
    <t>O investimento da SNIDO em internacionalização visa o seu poscionamento com a oferta de soluções para smart home e life safety direcionadas para o mercado internacional.</t>
  </si>
  <si>
    <t>O projeto da GEOFLICKS visa promover internacionalmente, em 4 mercados estratégicos, um Sistema Integrado de Marketing Relacional com base numa plataforma que inclui uma APP, Sistema de Gestão, Marketplace e Rede de Afiliados.</t>
  </si>
  <si>
    <t>DENGUN LDA</t>
  </si>
  <si>
    <t>LET'SGO WORLD, LDA</t>
  </si>
  <si>
    <t>GROWIN PORTUGAL, UNIPESSOAL LDA</t>
  </si>
  <si>
    <t>FAVORITWIZARD LDA</t>
  </si>
  <si>
    <t>MISS CAN GOES GLOBAL, LDA</t>
  </si>
  <si>
    <t>SEA4US - BIOTECNOLOGIA E RECURSOS MARINHOS, LDA.</t>
  </si>
  <si>
    <t>DENGUN INTERNATIONAL MARKETS</t>
  </si>
  <si>
    <t>LETS GO WORLD  CONECTAR A COMUNIDADE LUSÓFONA</t>
  </si>
  <si>
    <t>GROWIN -  Gateway to Portugal</t>
  </si>
  <si>
    <t>NEWS MARKETS</t>
  </si>
  <si>
    <t>Miss Can Goes Global</t>
  </si>
  <si>
    <t>Sea4Painternacional ? Comercialização das patentes de um novo analgésico revolucionário de origem marinha</t>
  </si>
  <si>
    <t>A DENGUN, que tem vindo a assumir um posicionamento no mercado internacional, pretende expandir a sua área de atuação a novos mercados e segmentos e promover os seus serviços, especialmente, na área da tecnologia blockchain.</t>
  </si>
  <si>
    <t>A LETS GO WORLD pretende tornar-se na plataforma referência para negócios, estudo e trabalho no estrangeiro para a comunidade lusófona no mundo.</t>
  </si>
  <si>
    <t>A GrowIN Portugal pretende alavancar sua experiência internacional e o uso de tecnologia para tornar-se numa plataforma de negócios única para empresas que vêm para Portugal.</t>
  </si>
  <si>
    <t>A FAVORITWIZARD pretende promover-se no mercado internacional com a prestação de serviços de desenvolvimento na área de computer vision e machine learning.</t>
  </si>
  <si>
    <t>A Miss Can Goes Global foi criada pelo dono da Miss Can e um especialista em marketing e comunicação.
Assim pretende-se criar uma plataforma de e-Comércio para venda de conservas avulso e por subscrição a nível internacional.</t>
  </si>
  <si>
    <t>A Sea4Us é uma empresa especializada na descoberta e no desenvolvimento de novos medicamentos de origem marinha. Com este projecto, pretende-se identificar oportunidades de venda das suas patentes a empresas farmacêuticas multinacionais e iniciar o seu processo de internacionalização.</t>
  </si>
  <si>
    <t>NEONUMY, UNIPESSOAL, LDA.</t>
  </si>
  <si>
    <t>ON PRO TRAVEL SOLUTIONS, S.A.</t>
  </si>
  <si>
    <t>LOYD ROZZO, UNIPESSOAL LDA</t>
  </si>
  <si>
    <t>LIVTC PORTUGAL LDA</t>
  </si>
  <si>
    <t>Internacionalização da empresa Neonumy</t>
  </si>
  <si>
    <t>Internacionalização B2B e B2C</t>
  </si>
  <si>
    <t>Siesta Campers ? International Road trip</t>
  </si>
  <si>
    <t>Reforço de posicionamento da marca nos mercados internacionais actuais na Europa e América do Norte e expansão para novos mercados, nomeadamente ao nível da Ásia Pacífico</t>
  </si>
  <si>
    <t>O projeto de investimento da NeoNumy visa promoção da competitividade da empresa por via da internacionalização e inovação, desenvolvendo ações que promovem o conhecimento de mercados externos, a prospecção e captação de novos clientes internacionais e ações de promoção e de marketing internacional.</t>
  </si>
  <si>
    <t>O projeto tem como objetivo reforçar a presença da empresa em mercados internacionais, através de fatores dinâmicos de competitividade, de forma a promover a aceleração das exportações, a notoriedade e visibilidade internacional da empresa e de Portugal, enquanto destino turístico de eleição.</t>
  </si>
  <si>
    <t>O projeto tem como objetivo reforçar a presença nos mercados internacionais da Siesta Campers, visando investimentos que induzem o conhecimento dos mercados externos, a prospeção e captação de novos clientes internacionais e a dinamização de ações de promoção e marketing internacional.</t>
  </si>
  <si>
    <t>Reforço de posicionamento da marca nos mercados internacionais actuais na Europa e América do Norte e expansão para novos mercados, nomeadamente ao nível da Ásia Pacífico.</t>
  </si>
  <si>
    <t>ALG-03-1203-FEDER-000015</t>
  </si>
  <si>
    <t>ALG-03-1203-FEDER-000018</t>
  </si>
  <si>
    <t>ALG-03-1203-FEDER-000020</t>
  </si>
  <si>
    <t>ALG-03-1203-FEDER-000021</t>
  </si>
  <si>
    <t>ALG-03-1203-FEDER-000030</t>
  </si>
  <si>
    <t>ALG-03-1203-FEDER-000031</t>
  </si>
  <si>
    <t>MUNICÍPIO DE ALBUFEIRA</t>
  </si>
  <si>
    <t>MUNICÍPIO DE OLHÃO</t>
  </si>
  <si>
    <t>MUNICÍPIO DE ALJEZUR</t>
  </si>
  <si>
    <t>Melhoria da Eficiência Energética do Edifício dos Paços do Concelho de Albufeira</t>
  </si>
  <si>
    <t>Melhoria da Eficiência Energética do Estaleiro Municipal de Albufeira</t>
  </si>
  <si>
    <t>Eficiência Energética na Iluminação Pública</t>
  </si>
  <si>
    <t>Eficiência Energética no Edifício das Piscinas Municipais</t>
  </si>
  <si>
    <t>Melhoria da Eficiência Energética das redes de IP da Urbanização de Vale da Telha</t>
  </si>
  <si>
    <t>Eficiência Energética no Edifício Sede Aljezur</t>
  </si>
  <si>
    <t>A operação visa a realização de diversos investimentos no Edificio dos Paços de Concelho de Albufeira de forma a obter a melhoria da sua eficiência energética através da redução dos seus consumos energéticos.</t>
  </si>
  <si>
    <t>A operação visa a realização de diversos investimentos no Estaleiro Municipal de Albufeira da forma a obter a melhoria da sua eficiência energética através da redução dos seus consumos energéticos.</t>
  </si>
  <si>
    <t>O presente procedimento tem por objeto a substituição de 2796 luminárias com tecnologia assente em lâmpadas de descarga de vapor de sódio, empobrecido ou de alta pressão, por luminárias com tecnologia LED no espaço público. Prevendo-se também a instalação de sistema de telegestão a incorporar em todas as novas luminárias. As colunas serão a manter e têm as alturas compreendidas entre os 4 m e 12 m.</t>
  </si>
  <si>
    <t>Este projeto compreende a instalação de isolamento térmico na cobertura, substituição da iluminação interior por iluminação obtida através de tecnologia LED, substituição de unidades de climatização do ar interior e instalação de um sistema fotovoltaico para autoconsumo.</t>
  </si>
  <si>
    <t>A presente candidatura ao CRESC Algarve pretende dotar o Município de Aljezur, na zona de Vale da Telha, de equipamentos de Iluminação Publica mais eficientes, reduzindo de forma significativa os consumos em energia eléctrica</t>
  </si>
  <si>
    <t>A presente candidatura ao CRESC Algarve visa dotar o Edifício Sede da Câmara Municipal de Aljezur de equipamentos de produção de energia (sistema fotovoltaico para autoconsumo), bem como da renovação da envolvente (paredes, cobertura, envidraçados).</t>
  </si>
  <si>
    <t>ALG-06-4234-FSE-000047</t>
  </si>
  <si>
    <t>ASSOCIAÇÃO BETTER FUTURE</t>
  </si>
  <si>
    <t>CAREERS - Oficinas de empregabilidade</t>
  </si>
  <si>
    <t>CAREERS – Oficinas de Empregabilidade é uma solução inovadora, adaptada à realidade portuguesa, com o objetivo de promover o desenvolvimento de competências de gestão da carreira e a aprendizagem ao longo da vida. Com base em ferramentas cientificamente validadas, pretende apoiar e empoderar a população ativa nos processos de exploração/gestão de carreira e de requalificação, antecipando a resposta às mudanças previstas no mercado de trabalho.</t>
  </si>
  <si>
    <t>ALG-06-4740-FSE-000117</t>
  </si>
  <si>
    <t>ALG-06-4740-FSE-000122</t>
  </si>
  <si>
    <t>ALG-06-4740-FSE-000157</t>
  </si>
  <si>
    <t>ALG-40-2020-17</t>
  </si>
  <si>
    <t>SANTA CASA DA MISERICORDIA DE FARO</t>
  </si>
  <si>
    <t>TERTULIA ALGARVIA CENTRO DE CONHECIMENTO EM CULTURA E ALIMENTAÇÃO TRADICIONAL DO ALGARVE</t>
  </si>
  <si>
    <t>SÊ MAIS SÊ MELHOR - ASSOCIAÇÃO PARA A PROMOÇÃO DO POTENCIAL HUMANO</t>
  </si>
  <si>
    <t>Desenvolvimento socioeconómico de base local - +CO3SO Emprego – Empreendedorismo Social (GAL Faro)</t>
  </si>
  <si>
    <t>Gabinete de apoio psicologico a utentes e funcionários da Santa Casa da Misericórdia de Faro</t>
  </si>
  <si>
    <t>O projeto ESCOLA DE CULINÁRIA E VINHOS tem como objetivo central a criação de uma nova valência, com atividade permanente de formação em culinária e vinhos na cidade de Faro.</t>
  </si>
  <si>
    <t>Criar uma iniciativa de inovação social que promova a empregabilidade de jovens em situação (ou em risco) de exclusão social na cidade de Faro. 
Esta iniciativa prevê 3 fases, sendo que decorrerão ao longo do projeto e podem coexistir no mesmo momento, conforme a entrada e a evolução do jovem: #Reach_Out, #(Em)Power_Up, #Go_n_Keep_Up.</t>
  </si>
  <si>
    <t>Infraestruturas e equipamentos sociais e de saúde</t>
  </si>
  <si>
    <t>SANTA CASA DA MISERICORDIA DE S.BRAS DE ALPORTEL</t>
  </si>
  <si>
    <t>ERPI - Terceira Idade - Sta Casa S. Brás de Alportel</t>
  </si>
  <si>
    <t>ALG-06-4842-FEDER-000028</t>
  </si>
  <si>
    <t>A presente candidatura visa realizar uma intervenção transversal a todo o edifício do Lar da Misericórdia de São Brás, conseguindo dessa forma aumentar a sua capacidade, cumprir os normativos legais, tornando-o num espaço moderno, eficiente e seguro para os utentes das três respostas sociais que diretamente beneficiam da sua existência.</t>
  </si>
  <si>
    <t>ALG-07-5470-FSE-000027</t>
  </si>
  <si>
    <t>ALG-70-2020-40</t>
  </si>
  <si>
    <t>Aprendizagem ao longo da vida -</t>
  </si>
  <si>
    <t>Estimular a procura da qualificação, como condição de sucesso do trajeto pessoal e social das pessoas; Contribuir para a orientação técnica e profissionalizante;
Elevar os níveis de qualificação dos/as jovens e adultos/as, de forma a promover o crescimento económico, a empregabilidade, a competitividade e a valorização pessoal e social da população do concelho.</t>
  </si>
  <si>
    <t>ALG-07-5673-FEDER-000020</t>
  </si>
  <si>
    <t>ALG-07-5673-FEDER-000022</t>
  </si>
  <si>
    <t>ALG-07-5673-FEDER-000023</t>
  </si>
  <si>
    <t>ALG-07-5673-FEDER-000024</t>
  </si>
  <si>
    <t>ALG-07-5673-FEDER-000025</t>
  </si>
  <si>
    <t>MUNICÍPIO DE LAGOS</t>
  </si>
  <si>
    <t>Construção da EB1+JI da Vila da Luz</t>
  </si>
  <si>
    <t>EB1 + JI Nº4 de Olhão (Requalificação e Ampliação)</t>
  </si>
  <si>
    <t>Escola EB 23 Prof.ª Diamantina Negrão - Albufeira (Remodelação e Ampliação)</t>
  </si>
  <si>
    <t>EB1 de Fontainhas - Albufeira (Remodelação e Ampliação)</t>
  </si>
  <si>
    <t>Escolas EB1/JI Quelfes, EB1 Brancanes, EB1 Nº1 Pechão e JI de Pechão (Modernização e Ampliação)</t>
  </si>
  <si>
    <t>A construção da nova EB1+JI da Vila da Luz, está enquadrada na tipologia da operação no âmbito do presente aviso, onde são passíveis de financiamento as operações que visam investimentos em infraestruturais e equipamentos no 1º Ciclo e pré-escolar para acabar com o regime duplo, garantindo uma sala de aula para cada turma, e criando melhores condições para a comunidade escolar.</t>
  </si>
  <si>
    <t>Com este investimento o Município responderá às necessidades sentidas, oferecendo mais um equipamento constituído por um edifício, que poderá ser desfrutado pela comunidade escolar. Disponibilizará ainda oito salas de aula completamente reestruturadas, com climatização, possibilitando mais conforto e segurança aos nossos alunos.</t>
  </si>
  <si>
    <t>A operação visa a intervenção na Escola EB 2,3 Prof. ª Diamantina Negrão, com vista à remodelação, modernização e ampliação das suas instalações e das condições de ensino.</t>
  </si>
  <si>
    <t>A operação visa a intervenção na escola EB 1 de Fontainhas, com vista à remodelação e ampliação das suas instalações e das condições de ensino.</t>
  </si>
  <si>
    <t>As intervenções a realizar abrangem os edifícios existentes, enquadrando-se no Programa Nacional de Requalificação de Rede do 1º Ciclo do Ensino Básico e da Educação Pré-escolar, prevista na Carta Educativa do Concelho, devidamente homologada pela Exª Sr.ª Ministra da Educação, em 27/03/2007.
Com estes investimentos o Município responderá às necessidades sentidas, oferecendo equipamentos requalificados e modernizados.</t>
  </si>
  <si>
    <t>PI 11.1</t>
  </si>
  <si>
    <t>Formação dos trabalhadores da AP</t>
  </si>
  <si>
    <t>ALG-63-2020-34</t>
  </si>
  <si>
    <t>COMISSÃO DE COORDENAÇÃO E DESENVOLVIMENTO REGIONAL DO ALGARVE</t>
  </si>
  <si>
    <t>LAGOS-EM-FORMA - GESTÃO DESPORTIVA, E.M., S.A.</t>
  </si>
  <si>
    <t>CENTRO HOSPITALAR UNIVERSITÁRIO DO ALGARVE, E.P.E.</t>
  </si>
  <si>
    <t>Formação dos trabalhadores da AP - Formação Profissional para a Administração Pública</t>
  </si>
  <si>
    <t>ALG-08-5763-FSE-000002</t>
  </si>
  <si>
    <t>ALG-08-5763-FSE-000003</t>
  </si>
  <si>
    <t>ALG-08-5763-FSE-000004</t>
  </si>
  <si>
    <t>Formação e capacitação para alavancar os objetivos preconizados nos projetos de reengenharia, simplificação e  inovação em curso, de componente mais física, com vista ao aumento da eficiência e da qualidade dos serviços prestados. Implementação de modelos de gestão em que se alia as mudanças tecnológicas com a sustentabilidade ambiental.</t>
  </si>
  <si>
    <t>A Lagos Em Forma, EM, pretende desenvolver um projeto de formação, com o objetivo de reforçar a competência dos seus colaboradores, tendo em vista o aumento da eficiência na prestação do serviço público e na melhoria da qualidade do atendimento e dos seus processos internos organizacionais.</t>
  </si>
  <si>
    <t>A modernização do CHUA e dos serviços prestados, devem contribuir para a melhoria da qualidade de vida dos cidadãos, sendo essencial a prestação de um serviço eficiente e eficaz. Para este propósito é necessária uma Administração qualificada, competente e motivada. Nesse sentido, importa promover a qualificação e a motivação dos colaboradores do CHUA, garantindo a valorização da sua evolução profissional e pessoal.</t>
  </si>
  <si>
    <t>ASSOCIAÇÃO PARA O ESTUDO DA DIABETES MELLITUS E APOIO AO DOENTE DIABÉTICO DO ALGARVE</t>
  </si>
  <si>
    <t>O presente projeto pretende dar uma resposta inovadora no âmbito das reformas dos serviços sociais e de saúde, através da realização de ações de sensibilização, capacitação, e informação que permitirão prevenir comportamentos de risco, bem como constituir um espaço privilegiado para o debate de temas atuais e de desafios que se colocam nas várias comorbilidades, incluindo a diabetes.</t>
  </si>
  <si>
    <t>ALG-06-4538-FSE-000015</t>
  </si>
  <si>
    <r>
      <t xml:space="preserve">Lisboa, </t>
    </r>
    <r>
      <rPr>
        <b/>
        <sz val="10"/>
        <rFont val="Arial"/>
        <family val="2"/>
      </rPr>
      <t>Faro</t>
    </r>
    <r>
      <rPr>
        <sz val="10"/>
        <rFont val="Arial"/>
        <family val="2"/>
      </rPr>
      <t>, Vila Nova de Gaia, Coimbra, Braga, Vila Real, Sesimbra</t>
    </r>
  </si>
  <si>
    <t>A iniciativa ECOS é um conjunto integrado de respostas, que alia a capacitação pessoal e social pela arte e cultura e consciência ambiental. É de âmbito concelhio (Albufeira) e tem como destinatários:
1º: indivíduos não empregados, com baixas condições de empregabilidade, p.e baixas competências pessoais e sociais;
2º: pessoas ou famílias com sobre-endividamento;
3º: pessoas e empresas com elevado sentido de responsabilidade social e ambiental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</si>
</sst>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_ ;\-#,##0.00\ "/>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b/>
      <sz val="10"/>
      <color rgb="FFFF0000"/>
      <name val="Arial"/>
      <family val="2"/>
    </font>
    <font>
      <sz val="10"/>
      <name val="Arial"/>
      <family val="2"/>
    </font>
    <font>
      <b/>
      <sz val="12"/>
      <name val="Arial"/>
      <family val="2"/>
    </font>
    <font>
      <sz val="10"/>
      <name val="Arial"/>
      <family val="2"/>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
      <patternFill patternType="solid">
        <fgColor rgb="FFB8CCE4"/>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style="thin">
        <color rgb="FF16365C"/>
      </left>
      <right style="thin">
        <color rgb="FF16365C"/>
      </right>
      <top style="thin">
        <color auto="1"/>
      </top>
      <bottom style="thin">
        <color auto="1"/>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rgb="FF16365C"/>
      </top>
      <bottom/>
      <diagonal/>
    </border>
    <border>
      <left style="thin">
        <color rgb="FF000000"/>
      </left>
      <right/>
      <top style="thin">
        <color rgb="FF000000"/>
      </top>
      <bottom/>
      <diagonal/>
    </border>
    <border>
      <left style="thin">
        <color rgb="FF000000"/>
      </left>
      <right style="thin">
        <color rgb="FF000000"/>
      </right>
      <top style="thin">
        <color rgb="FF16365C"/>
      </top>
      <bottom/>
      <diagonal/>
    </border>
    <border>
      <left style="thin">
        <color rgb="FF000000"/>
      </left>
      <right/>
      <top style="thin">
        <color rgb="FF16365C"/>
      </top>
      <bottom/>
      <diagonal/>
    </border>
    <border>
      <left/>
      <right style="thin">
        <color rgb="FF16365C"/>
      </right>
      <top/>
      <bottom style="medium">
        <color rgb="FF16365C"/>
      </bottom>
      <diagonal/>
    </border>
    <border>
      <left style="thin">
        <color auto="1"/>
      </left>
      <right/>
      <top/>
      <bottom/>
      <diagonal/>
    </border>
    <border>
      <left/>
      <right style="thin">
        <color auto="1"/>
      </right>
      <top/>
      <bottom/>
      <diagonal/>
    </border>
  </borders>
  <cellStyleXfs count="15">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6" fillId="0" borderId="0"/>
    <xf numFmtId="0" fontId="1" fillId="0" borderId="0"/>
    <xf numFmtId="43" fontId="18" fillId="0" borderId="0" applyFont="0" applyFill="0" applyBorder="0" applyAlignment="0" applyProtection="0"/>
    <xf numFmtId="9" fontId="20" fillId="0" borderId="0" applyFont="0" applyFill="0" applyBorder="0" applyAlignment="0" applyProtection="0"/>
  </cellStyleXfs>
  <cellXfs count="444">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xf numFmtId="0" fontId="11" fillId="5" borderId="3" xfId="0" applyFont="1" applyFill="1" applyBorder="1" applyAlignment="1">
      <alignment horizontal="left" wrapText="1" indent="1"/>
    </xf>
    <xf numFmtId="0" fontId="11" fillId="5" borderId="4" xfId="0" applyFont="1" applyFill="1" applyBorder="1" applyAlignment="1">
      <alignment horizontal="left" wrapText="1" indent="1"/>
    </xf>
    <xf numFmtId="0" fontId="11" fillId="5" borderId="5" xfId="0" applyFont="1" applyFill="1" applyBorder="1" applyAlignment="1">
      <alignment horizontal="left" wrapText="1" indent="1"/>
    </xf>
    <xf numFmtId="0" fontId="12" fillId="3" borderId="2" xfId="0" applyFont="1" applyFill="1" applyBorder="1" applyAlignment="1">
      <alignment horizontal="center" vertic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justify" vertical="center"/>
    </xf>
    <xf numFmtId="4" fontId="13" fillId="0" borderId="0" xfId="0" applyNumberFormat="1" applyFont="1" applyAlignment="1">
      <alignment horizontal="center"/>
    </xf>
    <xf numFmtId="0" fontId="10" fillId="0" borderId="0" xfId="0" applyFont="1" applyAlignment="1">
      <alignment horizontal="justify" vertical="center"/>
    </xf>
    <xf numFmtId="0" fontId="10" fillId="4" borderId="6" xfId="0" applyFont="1" applyFill="1" applyBorder="1" applyAlignment="1">
      <alignment horizontal="justify" vertical="center"/>
    </xf>
    <xf numFmtId="0" fontId="10" fillId="4" borderId="7" xfId="0" applyFont="1" applyFill="1" applyBorder="1" applyAlignment="1">
      <alignment horizontal="justify" vertical="center"/>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4" fontId="4" fillId="0" borderId="15" xfId="0" applyNumberFormat="1" applyFont="1" applyBorder="1" applyAlignment="1">
      <alignment horizontal="center" vertical="center"/>
    </xf>
    <xf numFmtId="9" fontId="4" fillId="0" borderId="15" xfId="0" applyNumberFormat="1" applyFont="1" applyBorder="1" applyAlignment="1">
      <alignment horizontal="center" vertical="center"/>
    </xf>
    <xf numFmtId="4" fontId="4" fillId="0" borderId="17" xfId="0" applyNumberFormat="1" applyFont="1" applyBorder="1" applyAlignment="1">
      <alignment horizontal="center" vertical="center"/>
    </xf>
    <xf numFmtId="9" fontId="4" fillId="0" borderId="17" xfId="0" applyNumberFormat="1" applyFont="1" applyBorder="1" applyAlignment="1">
      <alignment horizontal="center" vertical="center"/>
    </xf>
    <xf numFmtId="0" fontId="4" fillId="0" borderId="17" xfId="11" applyFont="1" applyBorder="1" applyAlignment="1">
      <alignment vertical="center" wrapText="1"/>
    </xf>
    <xf numFmtId="4" fontId="4" fillId="0" borderId="17" xfId="0" applyNumberFormat="1" applyFont="1" applyFill="1" applyBorder="1" applyAlignment="1">
      <alignment horizontal="center" vertical="center"/>
    </xf>
    <xf numFmtId="4" fontId="4" fillId="0" borderId="17" xfId="0" applyNumberFormat="1" applyFont="1" applyBorder="1" applyAlignment="1">
      <alignment horizontal="center" vertical="center" wrapText="1"/>
    </xf>
    <xf numFmtId="4" fontId="4" fillId="0" borderId="17" xfId="9" applyNumberFormat="1" applyFont="1" applyBorder="1" applyAlignment="1">
      <alignment horizontal="center" vertical="center"/>
    </xf>
    <xf numFmtId="9" fontId="4" fillId="0" borderId="17" xfId="0" applyNumberFormat="1"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7" xfId="2" applyFont="1" applyFill="1" applyBorder="1" applyAlignment="1" applyProtection="1">
      <alignment vertical="center" wrapText="1" readingOrder="1"/>
      <protection locked="0"/>
    </xf>
    <xf numFmtId="2" fontId="4" fillId="0" borderId="17" xfId="0" applyNumberFormat="1" applyFont="1" applyFill="1" applyBorder="1" applyAlignment="1">
      <alignment horizontal="center" vertical="center"/>
    </xf>
    <xf numFmtId="49" fontId="4" fillId="0" borderId="17" xfId="2" applyNumberFormat="1" applyFont="1" applyFill="1" applyBorder="1" applyAlignment="1">
      <alignment horizontal="center" vertical="center" wrapText="1"/>
    </xf>
    <xf numFmtId="0" fontId="4" fillId="0" borderId="17" xfId="0" applyNumberFormat="1" applyFont="1" applyBorder="1" applyAlignment="1">
      <alignment horizontal="center" vertical="center" wrapText="1"/>
    </xf>
    <xf numFmtId="4" fontId="4" fillId="0" borderId="21" xfId="0" applyNumberFormat="1" applyFont="1" applyBorder="1" applyAlignment="1">
      <alignment horizontal="center" vertical="center"/>
    </xf>
    <xf numFmtId="9" fontId="4" fillId="0" borderId="21" xfId="0" applyNumberFormat="1" applyFont="1" applyBorder="1" applyAlignment="1">
      <alignment horizontal="center" vertical="center"/>
    </xf>
    <xf numFmtId="0" fontId="4" fillId="0" borderId="21" xfId="0" applyNumberFormat="1" applyFont="1" applyBorder="1" applyAlignment="1">
      <alignment horizontal="center" vertical="center" wrapText="1"/>
    </xf>
    <xf numFmtId="0" fontId="4" fillId="0" borderId="21" xfId="0" applyFont="1" applyBorder="1" applyAlignment="1">
      <alignment vertical="center" wrapText="1"/>
    </xf>
    <xf numFmtId="4" fontId="4" fillId="0" borderId="23" xfId="0" applyNumberFormat="1" applyFont="1" applyBorder="1" applyAlignment="1">
      <alignment horizontal="center" vertical="center"/>
    </xf>
    <xf numFmtId="9" fontId="4" fillId="0" borderId="23" xfId="0" applyNumberFormat="1" applyFont="1" applyBorder="1" applyAlignment="1">
      <alignment horizontal="center" vertical="center"/>
    </xf>
    <xf numFmtId="4" fontId="14" fillId="6" borderId="25"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0" fontId="4" fillId="0" borderId="21" xfId="0" applyFont="1" applyFill="1" applyBorder="1" applyAlignment="1">
      <alignment vertical="center" wrapText="1"/>
    </xf>
    <xf numFmtId="9" fontId="4" fillId="0" borderId="21" xfId="0" applyNumberFormat="1" applyFont="1" applyFill="1" applyBorder="1" applyAlignment="1">
      <alignment horizontal="center" vertical="center"/>
    </xf>
    <xf numFmtId="49" fontId="4" fillId="0" borderId="21" xfId="2" applyNumberFormat="1" applyFont="1" applyFill="1" applyBorder="1" applyAlignment="1">
      <alignment horizontal="center" vertical="center" wrapText="1"/>
    </xf>
    <xf numFmtId="0" fontId="4" fillId="0" borderId="23" xfId="2" applyFont="1" applyFill="1" applyBorder="1" applyAlignment="1" applyProtection="1">
      <alignment vertical="center" wrapText="1" readingOrder="1"/>
      <protection locked="0"/>
    </xf>
    <xf numFmtId="4" fontId="4" fillId="0" borderId="23" xfId="0" applyNumberFormat="1" applyFont="1" applyFill="1" applyBorder="1" applyAlignment="1">
      <alignment horizontal="center" vertical="center"/>
    </xf>
    <xf numFmtId="0" fontId="4" fillId="0" borderId="23" xfId="0" applyFont="1" applyFill="1" applyBorder="1" applyAlignment="1">
      <alignment vertical="center" wrapText="1"/>
    </xf>
    <xf numFmtId="9" fontId="4" fillId="0" borderId="23" xfId="0" applyNumberFormat="1" applyFont="1" applyFill="1" applyBorder="1" applyAlignment="1">
      <alignment horizontal="center" vertical="center"/>
    </xf>
    <xf numFmtId="49" fontId="4" fillId="0" borderId="23" xfId="2" applyNumberFormat="1" applyFont="1" applyFill="1" applyBorder="1" applyAlignment="1">
      <alignment horizontal="center" vertical="center" wrapText="1"/>
    </xf>
    <xf numFmtId="0" fontId="4" fillId="0" borderId="21" xfId="0" applyFont="1" applyFill="1" applyBorder="1" applyAlignment="1">
      <alignment horizontal="left" vertical="center" wrapText="1"/>
    </xf>
    <xf numFmtId="4" fontId="14" fillId="8" borderId="25" xfId="0" applyNumberFormat="1" applyFont="1" applyFill="1" applyBorder="1" applyAlignment="1">
      <alignment horizontal="center" vertical="center"/>
    </xf>
    <xf numFmtId="0" fontId="4" fillId="0" borderId="23" xfId="0" applyFont="1" applyBorder="1" applyAlignment="1">
      <alignment horizontal="left" vertical="center" wrapText="1"/>
    </xf>
    <xf numFmtId="0" fontId="4" fillId="0" borderId="30" xfId="0" applyFont="1" applyBorder="1" applyAlignment="1">
      <alignment horizontal="justify" vertical="center"/>
    </xf>
    <xf numFmtId="4" fontId="4" fillId="0" borderId="30" xfId="0" applyNumberFormat="1" applyFont="1" applyBorder="1" applyAlignment="1">
      <alignment horizontal="center" vertical="center"/>
    </xf>
    <xf numFmtId="9" fontId="4" fillId="0" borderId="30" xfId="0" applyNumberFormat="1" applyFont="1" applyBorder="1" applyAlignment="1">
      <alignment horizontal="center" vertical="center"/>
    </xf>
    <xf numFmtId="0" fontId="10" fillId="0" borderId="0" xfId="0" applyFont="1"/>
    <xf numFmtId="0" fontId="4" fillId="0" borderId="15" xfId="2" applyFont="1" applyFill="1" applyBorder="1" applyAlignment="1" applyProtection="1">
      <alignment horizontal="center" vertical="center" wrapText="1" readingOrder="1"/>
      <protection locked="0"/>
    </xf>
    <xf numFmtId="4" fontId="4" fillId="0" borderId="15" xfId="0" applyNumberFormat="1" applyFont="1" applyFill="1" applyBorder="1" applyAlignment="1">
      <alignment horizontal="center" vertical="center"/>
    </xf>
    <xf numFmtId="9" fontId="4" fillId="0" borderId="15" xfId="0" applyNumberFormat="1" applyFont="1" applyFill="1" applyBorder="1" applyAlignment="1">
      <alignment horizontal="center" vertical="center"/>
    </xf>
    <xf numFmtId="0" fontId="4" fillId="0" borderId="19" xfId="0" applyFont="1" applyFill="1" applyBorder="1" applyAlignment="1">
      <alignment horizontal="center" vertical="center"/>
    </xf>
    <xf numFmtId="4" fontId="4" fillId="0" borderId="19" xfId="0" applyNumberFormat="1" applyFont="1" applyFill="1" applyBorder="1" applyAlignment="1">
      <alignment horizontal="center" vertical="center"/>
    </xf>
    <xf numFmtId="9" fontId="4" fillId="0" borderId="19" xfId="0" applyNumberFormat="1" applyFont="1" applyFill="1" applyBorder="1" applyAlignment="1">
      <alignment horizontal="center" vertical="center"/>
    </xf>
    <xf numFmtId="4" fontId="4" fillId="0" borderId="20" xfId="0" applyNumberFormat="1" applyFont="1" applyFill="1" applyBorder="1" applyAlignment="1">
      <alignment horizontal="center" vertical="center"/>
    </xf>
    <xf numFmtId="9" fontId="4" fillId="0" borderId="19" xfId="0" applyNumberFormat="1" applyFont="1" applyBorder="1" applyAlignment="1">
      <alignment horizontal="center" vertical="center"/>
    </xf>
    <xf numFmtId="4" fontId="4" fillId="0" borderId="19" xfId="0" applyNumberFormat="1" applyFont="1" applyBorder="1" applyAlignment="1">
      <alignment horizontal="center" vertical="center"/>
    </xf>
    <xf numFmtId="0" fontId="4" fillId="0" borderId="17" xfId="0" applyFont="1" applyBorder="1" applyAlignment="1">
      <alignment vertical="center" wrapText="1"/>
    </xf>
    <xf numFmtId="0" fontId="4" fillId="0" borderId="19" xfId="2" applyFont="1" applyFill="1" applyBorder="1" applyAlignment="1" applyProtection="1">
      <alignment horizontal="center" vertical="center" wrapText="1" readingOrder="1"/>
      <protection locked="0"/>
    </xf>
    <xf numFmtId="0" fontId="4" fillId="0" borderId="17" xfId="0" applyFont="1" applyFill="1" applyBorder="1" applyAlignment="1">
      <alignment vertical="center" wrapText="1"/>
    </xf>
    <xf numFmtId="0" fontId="4" fillId="0" borderId="21" xfId="2" applyFont="1" applyFill="1" applyBorder="1" applyAlignment="1" applyProtection="1">
      <alignment vertical="center" wrapText="1" readingOrder="1"/>
      <protection locked="0"/>
    </xf>
    <xf numFmtId="0" fontId="4" fillId="0" borderId="19" xfId="0" applyFont="1" applyFill="1" applyBorder="1" applyAlignment="1">
      <alignment vertical="center" wrapText="1"/>
    </xf>
    <xf numFmtId="0" fontId="4" fillId="0" borderId="15" xfId="0" applyFont="1" applyFill="1" applyBorder="1" applyAlignment="1">
      <alignment vertical="center" wrapText="1"/>
    </xf>
    <xf numFmtId="9" fontId="4" fillId="0" borderId="31" xfId="0" applyNumberFormat="1" applyFont="1" applyFill="1" applyBorder="1" applyAlignment="1">
      <alignment horizontal="center" vertical="center"/>
    </xf>
    <xf numFmtId="4" fontId="4" fillId="0" borderId="42" xfId="0" applyNumberFormat="1" applyFont="1" applyBorder="1" applyAlignment="1">
      <alignment horizontal="center" vertical="center"/>
    </xf>
    <xf numFmtId="4" fontId="4" fillId="0" borderId="36" xfId="0" applyNumberFormat="1" applyFont="1" applyBorder="1" applyAlignment="1">
      <alignment horizontal="center" vertical="center"/>
    </xf>
    <xf numFmtId="4" fontId="4" fillId="0" borderId="37" xfId="0" applyNumberFormat="1" applyFont="1" applyBorder="1" applyAlignment="1">
      <alignment horizontal="center" vertical="center"/>
    </xf>
    <xf numFmtId="4" fontId="4" fillId="0" borderId="41" xfId="0" applyNumberFormat="1" applyFont="1" applyBorder="1" applyAlignment="1">
      <alignment horizontal="center" vertical="center"/>
    </xf>
    <xf numFmtId="4" fontId="4" fillId="0" borderId="36" xfId="0" applyNumberFormat="1" applyFont="1" applyFill="1" applyBorder="1" applyAlignment="1">
      <alignment horizontal="center" vertical="center"/>
    </xf>
    <xf numFmtId="4" fontId="4" fillId="0" borderId="39" xfId="0" applyNumberFormat="1" applyFont="1" applyBorder="1" applyAlignment="1">
      <alignment horizontal="center" vertical="center"/>
    </xf>
    <xf numFmtId="4" fontId="4" fillId="0" borderId="37" xfId="0" applyNumberFormat="1" applyFont="1" applyFill="1" applyBorder="1" applyAlignment="1">
      <alignment horizontal="center" vertical="center"/>
    </xf>
    <xf numFmtId="4" fontId="4" fillId="0" borderId="41" xfId="0" applyNumberFormat="1" applyFont="1" applyFill="1" applyBorder="1" applyAlignment="1">
      <alignment horizontal="center" vertical="center"/>
    </xf>
    <xf numFmtId="4" fontId="4" fillId="0" borderId="42" xfId="0" applyNumberFormat="1" applyFont="1" applyFill="1" applyBorder="1" applyAlignment="1">
      <alignment horizontal="center" vertical="center"/>
    </xf>
    <xf numFmtId="4" fontId="4" fillId="0" borderId="36" xfId="2" applyNumberFormat="1" applyFont="1" applyBorder="1" applyAlignment="1">
      <alignment horizontal="center" vertical="center"/>
    </xf>
    <xf numFmtId="4" fontId="4" fillId="0" borderId="37" xfId="2" applyNumberFormat="1" applyFont="1" applyFill="1" applyBorder="1" applyAlignment="1">
      <alignment horizontal="center" vertical="center"/>
    </xf>
    <xf numFmtId="4" fontId="4" fillId="0" borderId="36" xfId="2" applyNumberFormat="1" applyFont="1" applyFill="1" applyBorder="1" applyAlignment="1">
      <alignment horizontal="center" vertical="center"/>
    </xf>
    <xf numFmtId="9" fontId="4" fillId="0" borderId="30" xfId="0" applyNumberFormat="1" applyFont="1" applyFill="1" applyBorder="1" applyAlignment="1">
      <alignment horizontal="center" vertical="center"/>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17" xfId="2" applyFont="1" applyFill="1" applyBorder="1" applyAlignment="1" applyProtection="1">
      <alignment horizontal="center" vertical="center" wrapText="1" readingOrder="1"/>
      <protection locked="0"/>
    </xf>
    <xf numFmtId="0" fontId="4" fillId="0" borderId="39" xfId="0" applyFont="1" applyBorder="1" applyAlignment="1">
      <alignment horizontal="justify" vertical="center"/>
    </xf>
    <xf numFmtId="0" fontId="4" fillId="0" borderId="42" xfId="2" applyFont="1" applyFill="1" applyBorder="1" applyAlignment="1" applyProtection="1">
      <alignment vertical="center" wrapText="1" readingOrder="1"/>
      <protection locked="0"/>
    </xf>
    <xf numFmtId="0" fontId="4" fillId="0" borderId="36" xfId="2" applyFont="1" applyFill="1" applyBorder="1" applyAlignment="1" applyProtection="1">
      <alignment vertical="center" wrapText="1" readingOrder="1"/>
      <protection locked="0"/>
    </xf>
    <xf numFmtId="0" fontId="4" fillId="0" borderId="37" xfId="2" applyFont="1" applyFill="1" applyBorder="1" applyAlignment="1" applyProtection="1">
      <alignment vertical="center" wrapText="1" readingOrder="1"/>
      <protection locked="0"/>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center" vertical="center" wrapText="1"/>
    </xf>
    <xf numFmtId="164" fontId="4" fillId="0" borderId="45" xfId="0" applyNumberFormat="1" applyFont="1" applyBorder="1" applyAlignment="1">
      <alignment horizontal="center" vertical="center"/>
    </xf>
    <xf numFmtId="164" fontId="4" fillId="0" borderId="53" xfId="0" applyNumberFormat="1" applyFont="1" applyBorder="1" applyAlignment="1">
      <alignment horizontal="center" vertical="center"/>
    </xf>
    <xf numFmtId="0" fontId="4" fillId="0" borderId="55" xfId="0" applyFont="1" applyBorder="1" applyAlignment="1">
      <alignment horizontal="left" vertical="center" wrapText="1"/>
    </xf>
    <xf numFmtId="164" fontId="4" fillId="0" borderId="17" xfId="0" applyNumberFormat="1" applyFont="1" applyBorder="1" applyAlignment="1">
      <alignment horizontal="center" vertical="center"/>
    </xf>
    <xf numFmtId="0" fontId="4" fillId="0" borderId="54" xfId="0" applyFont="1" applyBorder="1" applyAlignment="1">
      <alignment horizontal="left" vertical="center" wrapText="1"/>
    </xf>
    <xf numFmtId="0" fontId="4" fillId="0" borderId="19" xfId="0" applyFont="1" applyBorder="1" applyAlignment="1">
      <alignment horizontal="left" vertical="center" wrapText="1"/>
    </xf>
    <xf numFmtId="14" fontId="4" fillId="0" borderId="25" xfId="0" applyNumberFormat="1" applyFont="1" applyBorder="1" applyAlignment="1">
      <alignment horizontal="center" vertical="center" wrapText="1"/>
    </xf>
    <xf numFmtId="14" fontId="4" fillId="0" borderId="26" xfId="0" applyNumberFormat="1" applyFont="1" applyBorder="1" applyAlignment="1">
      <alignment horizontal="center" vertical="center" wrapText="1"/>
    </xf>
    <xf numFmtId="0" fontId="4" fillId="0" borderId="46" xfId="0" applyFont="1" applyBorder="1" applyAlignment="1">
      <alignment horizontal="center" vertical="center" wrapText="1"/>
    </xf>
    <xf numFmtId="164" fontId="4" fillId="0" borderId="47" xfId="0" applyNumberFormat="1" applyFont="1" applyBorder="1" applyAlignment="1">
      <alignment horizontal="center" vertical="center"/>
    </xf>
    <xf numFmtId="164" fontId="4" fillId="0" borderId="46" xfId="0" applyNumberFormat="1" applyFont="1" applyBorder="1" applyAlignment="1">
      <alignment horizontal="center" vertical="center"/>
    </xf>
    <xf numFmtId="0" fontId="4" fillId="0" borderId="19" xfId="2" applyFont="1" applyFill="1" applyBorder="1" applyAlignment="1" applyProtection="1">
      <alignment vertical="center" wrapText="1" readingOrder="1"/>
      <protection locked="0"/>
    </xf>
    <xf numFmtId="9" fontId="4" fillId="0" borderId="17" xfId="0" applyNumberFormat="1" applyFont="1" applyBorder="1" applyAlignment="1">
      <alignment horizontal="center" vertical="center" wrapText="1"/>
    </xf>
    <xf numFmtId="164" fontId="4" fillId="0" borderId="37" xfId="0" applyNumberFormat="1" applyFont="1" applyBorder="1" applyAlignment="1">
      <alignment horizontal="center" vertical="center"/>
    </xf>
    <xf numFmtId="9" fontId="4" fillId="0" borderId="21" xfId="0" applyNumberFormat="1" applyFont="1" applyBorder="1" applyAlignment="1">
      <alignment horizontal="center" vertical="center" wrapText="1"/>
    </xf>
    <xf numFmtId="164" fontId="4" fillId="0" borderId="21" xfId="0" applyNumberFormat="1" applyFont="1" applyBorder="1" applyAlignment="1">
      <alignment horizontal="center" vertical="center"/>
    </xf>
    <xf numFmtId="9" fontId="4" fillId="0" borderId="53" xfId="0" applyNumberFormat="1" applyFont="1" applyBorder="1" applyAlignment="1">
      <alignment horizontal="center" vertical="center" wrapText="1"/>
    </xf>
    <xf numFmtId="0" fontId="10" fillId="0" borderId="0" xfId="0" applyFont="1" applyFill="1"/>
    <xf numFmtId="4" fontId="4" fillId="0" borderId="37" xfId="2" applyNumberFormat="1" applyFont="1" applyBorder="1" applyAlignment="1">
      <alignment horizontal="center" vertical="center"/>
    </xf>
    <xf numFmtId="164" fontId="4" fillId="0" borderId="23" xfId="0" applyNumberFormat="1" applyFont="1" applyBorder="1" applyAlignment="1">
      <alignment horizontal="center" vertical="center"/>
    </xf>
    <xf numFmtId="9" fontId="4" fillId="0" borderId="23" xfId="0" applyNumberFormat="1" applyFont="1" applyBorder="1" applyAlignment="1">
      <alignment horizontal="center" vertical="center" wrapText="1"/>
    </xf>
    <xf numFmtId="4" fontId="4" fillId="0" borderId="17" xfId="9" applyNumberFormat="1" applyFont="1" applyFill="1" applyBorder="1" applyAlignment="1">
      <alignment horizontal="center" vertical="center"/>
    </xf>
    <xf numFmtId="164" fontId="4" fillId="0" borderId="17" xfId="0" applyNumberFormat="1" applyFont="1" applyFill="1" applyBorder="1" applyAlignment="1">
      <alignment horizontal="center" vertical="center"/>
    </xf>
    <xf numFmtId="0" fontId="4" fillId="0" borderId="0" xfId="0" applyFont="1" applyAlignment="1">
      <alignment horizontal="justify" vertical="center"/>
    </xf>
    <xf numFmtId="14" fontId="4" fillId="0" borderId="15"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1" xfId="0" applyFont="1" applyFill="1" applyBorder="1" applyAlignment="1">
      <alignment vertical="center" wrapText="1"/>
    </xf>
    <xf numFmtId="0" fontId="4" fillId="0" borderId="33" xfId="0" applyFont="1" applyFill="1" applyBorder="1" applyAlignment="1">
      <alignment vertical="center" wrapText="1"/>
    </xf>
    <xf numFmtId="0" fontId="4" fillId="0" borderId="17" xfId="11"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15" xfId="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29" xfId="0" applyFont="1" applyBorder="1" applyAlignment="1">
      <alignment horizontal="left" vertical="center" wrapText="1"/>
    </xf>
    <xf numFmtId="0" fontId="4" fillId="0" borderId="17" xfId="9" applyFont="1" applyBorder="1" applyAlignment="1">
      <alignment horizontal="left" vertical="center" wrapText="1"/>
    </xf>
    <xf numFmtId="0" fontId="4" fillId="0" borderId="2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0" xfId="0" applyFont="1" applyBorder="1" applyAlignment="1">
      <alignment horizontal="left" vertical="center" wrapText="1"/>
    </xf>
    <xf numFmtId="2" fontId="4" fillId="0" borderId="17" xfId="0" applyNumberFormat="1" applyFont="1" applyFill="1" applyBorder="1" applyAlignment="1">
      <alignment horizontal="left" vertical="center" wrapText="1"/>
    </xf>
    <xf numFmtId="0" fontId="4" fillId="0" borderId="23" xfId="2" applyFont="1" applyBorder="1" applyAlignment="1">
      <alignment horizontal="left" vertical="center" wrapText="1"/>
    </xf>
    <xf numFmtId="0" fontId="4" fillId="0" borderId="17" xfId="2" applyFont="1" applyBorder="1" applyAlignment="1">
      <alignment horizontal="left" vertical="center" wrapText="1"/>
    </xf>
    <xf numFmtId="0" fontId="4" fillId="0" borderId="21" xfId="2" applyFont="1" applyBorder="1" applyAlignment="1">
      <alignment horizontal="left" vertical="center" wrapText="1"/>
    </xf>
    <xf numFmtId="0" fontId="4" fillId="0" borderId="21" xfId="2" applyFont="1" applyFill="1" applyBorder="1" applyAlignment="1">
      <alignment horizontal="left" vertical="center" wrapText="1"/>
    </xf>
    <xf numFmtId="0" fontId="4" fillId="0" borderId="17" xfId="2" applyFont="1" applyFill="1" applyBorder="1" applyAlignment="1">
      <alignment horizontal="left" vertical="center" wrapText="1"/>
    </xf>
    <xf numFmtId="0" fontId="4" fillId="0" borderId="53" xfId="0" applyFont="1" applyBorder="1" applyAlignment="1">
      <alignment vertical="center" wrapText="1"/>
    </xf>
    <xf numFmtId="0" fontId="4" fillId="0" borderId="19" xfId="0" applyFont="1" applyBorder="1" applyAlignment="1">
      <alignment vertical="center" wrapText="1"/>
    </xf>
    <xf numFmtId="0" fontId="4" fillId="0" borderId="23" xfId="0" applyFont="1" applyBorder="1" applyAlignment="1">
      <alignment vertical="center" wrapText="1"/>
    </xf>
    <xf numFmtId="0" fontId="4" fillId="0" borderId="17" xfId="9" applyFont="1" applyFill="1" applyBorder="1" applyAlignment="1">
      <alignment vertical="center" wrapText="1"/>
    </xf>
    <xf numFmtId="0" fontId="4" fillId="0" borderId="30" xfId="0" applyFont="1" applyBorder="1" applyAlignment="1">
      <alignment vertical="center" wrapText="1"/>
    </xf>
    <xf numFmtId="0" fontId="4" fillId="0" borderId="1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21" xfId="2" applyFont="1" applyFill="1" applyBorder="1" applyAlignment="1" applyProtection="1">
      <alignment vertical="center" wrapText="1"/>
      <protection locked="0"/>
    </xf>
    <xf numFmtId="0" fontId="4" fillId="0" borderId="19" xfId="2" applyFont="1" applyFill="1" applyBorder="1" applyAlignment="1" applyProtection="1">
      <alignment vertical="center" wrapText="1"/>
      <protection locked="0"/>
    </xf>
    <xf numFmtId="0" fontId="4" fillId="0" borderId="56" xfId="0" applyFont="1" applyBorder="1" applyAlignment="1">
      <alignment vertical="center" wrapText="1"/>
    </xf>
    <xf numFmtId="2" fontId="4" fillId="0" borderId="17" xfId="0" applyNumberFormat="1" applyFont="1" applyFill="1" applyBorder="1" applyAlignment="1">
      <alignment vertical="center" wrapText="1"/>
    </xf>
    <xf numFmtId="0" fontId="4" fillId="0" borderId="46" xfId="0" applyFont="1" applyBorder="1" applyAlignment="1">
      <alignment vertical="center" wrapText="1"/>
    </xf>
    <xf numFmtId="0" fontId="5" fillId="3" borderId="11"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15" xfId="0" applyFont="1" applyBorder="1" applyAlignment="1">
      <alignment vertical="center" wrapText="1"/>
    </xf>
    <xf numFmtId="0" fontId="0" fillId="0" borderId="0" xfId="0" applyFill="1" applyAlignment="1">
      <alignment wrapText="1"/>
    </xf>
    <xf numFmtId="0" fontId="3" fillId="0" borderId="0" xfId="0" applyFont="1" applyFill="1" applyAlignment="1">
      <alignment wrapText="1"/>
    </xf>
    <xf numFmtId="0" fontId="4" fillId="0" borderId="1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21" xfId="2" applyFont="1" applyFill="1" applyBorder="1" applyAlignment="1" applyProtection="1">
      <alignment horizontal="left" vertical="center" wrapText="1"/>
      <protection locked="0"/>
    </xf>
    <xf numFmtId="0" fontId="4" fillId="0" borderId="19" xfId="2" applyFont="1" applyFill="1" applyBorder="1" applyAlignment="1" applyProtection="1">
      <alignment horizontal="left" vertical="center" wrapText="1"/>
      <protection locked="0"/>
    </xf>
    <xf numFmtId="0" fontId="0" fillId="0" borderId="0" xfId="0" applyBorder="1" applyAlignment="1">
      <alignment horizontal="justify" vertical="center" wrapText="1"/>
    </xf>
    <xf numFmtId="0" fontId="0" fillId="0" borderId="0" xfId="0" applyAlignment="1">
      <alignment horizontal="justify" vertical="center" wrapText="1"/>
    </xf>
    <xf numFmtId="0" fontId="4" fillId="0" borderId="59"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0" applyFont="1" applyBorder="1" applyAlignment="1">
      <alignment vertical="center" wrapText="1"/>
    </xf>
    <xf numFmtId="0" fontId="4" fillId="0" borderId="34" xfId="0" applyFont="1" applyFill="1" applyBorder="1" applyAlignment="1">
      <alignment vertical="center" wrapText="1"/>
    </xf>
    <xf numFmtId="0" fontId="4" fillId="0" borderId="20" xfId="0" applyFont="1" applyFill="1" applyBorder="1" applyAlignment="1">
      <alignment vertical="center" wrapText="1"/>
    </xf>
    <xf numFmtId="0" fontId="4" fillId="0" borderId="29" xfId="0" applyFont="1" applyFill="1" applyBorder="1" applyAlignment="1">
      <alignment vertical="center" wrapText="1"/>
    </xf>
    <xf numFmtId="0" fontId="4" fillId="0" borderId="61" xfId="0" applyFont="1" applyBorder="1" applyAlignment="1">
      <alignment vertical="center" wrapText="1"/>
    </xf>
    <xf numFmtId="4" fontId="14" fillId="7" borderId="40" xfId="0" applyNumberFormat="1" applyFont="1" applyFill="1" applyBorder="1" applyAlignment="1">
      <alignment horizontal="center" vertical="center"/>
    </xf>
    <xf numFmtId="0" fontId="4" fillId="0" borderId="29" xfId="0" applyFont="1" applyBorder="1" applyAlignment="1">
      <alignment vertical="center" wrapText="1"/>
    </xf>
    <xf numFmtId="0" fontId="4" fillId="0" borderId="56" xfId="0" applyFont="1" applyBorder="1" applyAlignment="1">
      <alignment horizontal="center" vertical="center" wrapText="1"/>
    </xf>
    <xf numFmtId="0" fontId="4" fillId="0" borderId="15" xfId="2" applyFont="1" applyFill="1" applyBorder="1" applyAlignment="1" applyProtection="1">
      <alignment horizontal="center" vertical="center" wrapText="1"/>
      <protection locked="0"/>
    </xf>
    <xf numFmtId="0" fontId="4" fillId="0" borderId="17" xfId="2" applyFont="1" applyFill="1" applyBorder="1" applyAlignment="1" applyProtection="1">
      <alignment horizontal="center" vertical="center" wrapText="1"/>
      <protection locked="0"/>
    </xf>
    <xf numFmtId="0" fontId="4" fillId="0" borderId="21" xfId="2" applyFont="1" applyFill="1" applyBorder="1" applyAlignment="1" applyProtection="1">
      <alignment horizontal="center" vertical="center" wrapText="1"/>
      <protection locked="0"/>
    </xf>
    <xf numFmtId="0" fontId="4" fillId="0" borderId="19" xfId="2" applyFont="1" applyFill="1" applyBorder="1" applyAlignment="1" applyProtection="1">
      <alignment horizontal="center" vertical="center" wrapText="1"/>
      <protection locked="0"/>
    </xf>
    <xf numFmtId="0" fontId="0" fillId="0" borderId="0" xfId="0" applyAlignment="1">
      <alignment horizontal="center" vertical="center" wrapText="1"/>
    </xf>
    <xf numFmtId="0" fontId="4" fillId="0" borderId="17" xfId="11" applyFont="1" applyBorder="1" applyAlignment="1">
      <alignment horizontal="center" vertical="center" wrapText="1"/>
    </xf>
    <xf numFmtId="0" fontId="4" fillId="0" borderId="17" xfId="9" applyFont="1" applyFill="1" applyBorder="1" applyAlignment="1">
      <alignment horizontal="center" vertical="center" wrapText="1"/>
    </xf>
    <xf numFmtId="0" fontId="4" fillId="0" borderId="23" xfId="2"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4" fillId="0" borderId="57" xfId="0" applyFont="1" applyBorder="1" applyAlignment="1">
      <alignment horizontal="left" vertical="center" wrapText="1"/>
    </xf>
    <xf numFmtId="0" fontId="0" fillId="0" borderId="0" xfId="0" applyAlignment="1">
      <alignment horizontal="center" wrapText="1"/>
    </xf>
    <xf numFmtId="0" fontId="4" fillId="0" borderId="17" xfId="10" applyFont="1" applyBorder="1" applyAlignment="1">
      <alignment vertical="center" wrapText="1"/>
    </xf>
    <xf numFmtId="0" fontId="4" fillId="0" borderId="17" xfId="10" applyFont="1" applyFill="1" applyBorder="1" applyAlignment="1">
      <alignment vertical="center" wrapText="1"/>
    </xf>
    <xf numFmtId="0" fontId="4" fillId="0" borderId="17" xfId="9" applyFont="1" applyBorder="1" applyAlignment="1">
      <alignment vertical="center" wrapText="1"/>
    </xf>
    <xf numFmtId="0" fontId="4" fillId="0" borderId="62" xfId="0" applyFont="1" applyBorder="1" applyAlignment="1">
      <alignment horizontal="left" vertical="center" wrapText="1"/>
    </xf>
    <xf numFmtId="14" fontId="4" fillId="0" borderId="19" xfId="0" applyNumberFormat="1" applyFont="1" applyBorder="1" applyAlignment="1">
      <alignment horizontal="center" vertical="center" wrapText="1"/>
    </xf>
    <xf numFmtId="0" fontId="4" fillId="0" borderId="63" xfId="0" applyFont="1" applyBorder="1" applyAlignment="1">
      <alignment horizontal="left" vertical="center" wrapText="1"/>
    </xf>
    <xf numFmtId="0" fontId="4" fillId="0" borderId="64" xfId="0" applyFont="1" applyBorder="1" applyAlignment="1">
      <alignment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17" xfId="0" applyNumberFormat="1" applyFont="1" applyBorder="1" applyAlignment="1">
      <alignment horizontal="center" vertical="center" wrapText="1"/>
    </xf>
    <xf numFmtId="14" fontId="4" fillId="0" borderId="46" xfId="0" applyNumberFormat="1" applyFont="1" applyBorder="1" applyAlignment="1">
      <alignment horizontal="center" vertical="center" wrapText="1"/>
    </xf>
    <xf numFmtId="14" fontId="4" fillId="0" borderId="21" xfId="0" applyNumberFormat="1" applyFont="1" applyBorder="1" applyAlignment="1">
      <alignment horizontal="center" vertical="center" wrapText="1"/>
    </xf>
    <xf numFmtId="14" fontId="4" fillId="0" borderId="23" xfId="0" applyNumberFormat="1" applyFont="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Border="1" applyAlignment="1">
      <alignment vertical="center" wrapText="1"/>
    </xf>
    <xf numFmtId="0" fontId="4" fillId="0" borderId="57" xfId="0" applyFont="1" applyFill="1" applyBorder="1" applyAlignment="1">
      <alignment horizontal="center" vertical="center" wrapText="1"/>
    </xf>
    <xf numFmtId="0" fontId="4" fillId="0" borderId="15" xfId="0" applyFont="1" applyBorder="1" applyAlignment="1">
      <alignment horizontal="left" vertical="center" wrapText="1"/>
    </xf>
    <xf numFmtId="44" fontId="4" fillId="0" borderId="57" xfId="0" applyNumberFormat="1" applyFont="1" applyBorder="1" applyAlignment="1">
      <alignment horizontal="right" vertical="center"/>
    </xf>
    <xf numFmtId="0" fontId="4" fillId="0" borderId="42" xfId="0"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164" fontId="4" fillId="0" borderId="19" xfId="0" applyNumberFormat="1" applyFont="1" applyBorder="1" applyAlignment="1">
      <alignment horizontal="center" vertical="center"/>
    </xf>
    <xf numFmtId="164" fontId="4" fillId="0" borderId="19" xfId="0" applyNumberFormat="1" applyFont="1" applyFill="1" applyBorder="1" applyAlignment="1">
      <alignment horizontal="center" vertical="center"/>
    </xf>
    <xf numFmtId="9" fontId="4" fillId="0" borderId="17" xfId="14" applyFont="1" applyBorder="1" applyAlignment="1">
      <alignment horizontal="center" vertical="center"/>
    </xf>
    <xf numFmtId="0" fontId="4" fillId="0" borderId="0" xfId="0" applyFont="1" applyFill="1" applyBorder="1" applyAlignment="1">
      <alignment horizontal="center" vertical="center" wrapText="1"/>
    </xf>
    <xf numFmtId="0" fontId="4" fillId="0" borderId="30" xfId="0" applyFont="1" applyBorder="1" applyAlignment="1">
      <alignment horizontal="center" vertical="center"/>
    </xf>
    <xf numFmtId="14" fontId="4" fillId="0" borderId="30" xfId="0" applyNumberFormat="1" applyFont="1" applyBorder="1" applyAlignment="1">
      <alignment horizontal="center" vertical="center" wrapText="1"/>
    </xf>
    <xf numFmtId="0" fontId="4" fillId="0" borderId="46" xfId="0" applyFont="1" applyBorder="1" applyAlignment="1">
      <alignment horizontal="left" vertical="center" wrapText="1"/>
    </xf>
    <xf numFmtId="0" fontId="4" fillId="0" borderId="21" xfId="9" applyFont="1" applyFill="1" applyBorder="1" applyAlignment="1">
      <alignment vertical="center" wrapText="1"/>
    </xf>
    <xf numFmtId="0" fontId="4" fillId="0" borderId="21" xfId="9" applyFont="1" applyFill="1" applyBorder="1" applyAlignment="1">
      <alignment horizontal="center" vertical="center" wrapText="1"/>
    </xf>
    <xf numFmtId="0" fontId="4" fillId="0" borderId="21" xfId="9" applyFont="1" applyBorder="1" applyAlignment="1">
      <alignment vertical="center" wrapText="1"/>
    </xf>
    <xf numFmtId="4" fontId="4" fillId="0" borderId="21" xfId="9" applyNumberFormat="1" applyFont="1" applyBorder="1" applyAlignment="1">
      <alignment horizontal="center" vertical="center"/>
    </xf>
    <xf numFmtId="0" fontId="17" fillId="0" borderId="0" xfId="0" applyFont="1" applyFill="1" applyAlignment="1">
      <alignment wrapText="1"/>
    </xf>
    <xf numFmtId="0" fontId="4" fillId="0" borderId="30" xfId="0" applyFont="1" applyFill="1" applyBorder="1" applyAlignment="1">
      <alignment horizontal="center" vertical="center"/>
    </xf>
    <xf numFmtId="4" fontId="4" fillId="0" borderId="38" xfId="0" applyNumberFormat="1" applyFont="1" applyFill="1" applyBorder="1" applyAlignment="1">
      <alignment horizontal="center" vertical="center"/>
    </xf>
    <xf numFmtId="14" fontId="4" fillId="0" borderId="15" xfId="0" applyNumberFormat="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4" fontId="4" fillId="0" borderId="42" xfId="2" applyNumberFormat="1" applyFont="1" applyBorder="1" applyAlignment="1">
      <alignment horizontal="center" vertical="center"/>
    </xf>
    <xf numFmtId="9" fontId="4" fillId="0" borderId="19" xfId="0" applyNumberFormat="1" applyFont="1" applyBorder="1" applyAlignment="1">
      <alignment horizontal="center" vertical="center" wrapText="1"/>
    </xf>
    <xf numFmtId="4" fontId="0" fillId="0" borderId="0" xfId="0" applyNumberFormat="1" applyFill="1" applyBorder="1" applyAlignment="1">
      <alignment horizontal="center" vertical="center"/>
    </xf>
    <xf numFmtId="9" fontId="4" fillId="0" borderId="30" xfId="0" applyNumberFormat="1" applyFont="1" applyBorder="1" applyAlignment="1">
      <alignment horizontal="center" vertical="center" wrapText="1"/>
    </xf>
    <xf numFmtId="164" fontId="4" fillId="0" borderId="30" xfId="0" applyNumberFormat="1" applyFont="1" applyBorder="1" applyAlignment="1">
      <alignment horizontal="center" vertical="center"/>
    </xf>
    <xf numFmtId="164" fontId="4" fillId="0" borderId="36" xfId="0" applyNumberFormat="1" applyFont="1" applyBorder="1" applyAlignment="1">
      <alignment horizontal="center" vertical="center"/>
    </xf>
    <xf numFmtId="0" fontId="4" fillId="0" borderId="0" xfId="0" applyFont="1" applyFill="1"/>
    <xf numFmtId="14" fontId="4" fillId="0" borderId="56" xfId="0" applyNumberFormat="1" applyFont="1" applyBorder="1" applyAlignment="1">
      <alignment horizontal="center" vertical="center" wrapText="1"/>
    </xf>
    <xf numFmtId="4" fontId="4" fillId="0" borderId="30" xfId="0" applyNumberFormat="1" applyFont="1" applyFill="1" applyBorder="1" applyAlignment="1">
      <alignment horizontal="center" vertical="center"/>
    </xf>
    <xf numFmtId="0" fontId="4" fillId="0" borderId="60" xfId="0" applyFont="1" applyBorder="1" applyAlignment="1">
      <alignment horizontal="left" vertical="center" wrapText="1"/>
    </xf>
    <xf numFmtId="0" fontId="4" fillId="0" borderId="59" xfId="0" applyFont="1" applyBorder="1" applyAlignment="1">
      <alignment horizontal="left" vertical="center" wrapText="1"/>
    </xf>
    <xf numFmtId="0" fontId="4" fillId="0" borderId="6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8"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29" xfId="0" applyFont="1" applyFill="1" applyBorder="1" applyAlignment="1">
      <alignment horizontal="left" vertical="center" wrapText="1"/>
    </xf>
    <xf numFmtId="4" fontId="4" fillId="0" borderId="17" xfId="2" applyNumberFormat="1" applyFont="1" applyFill="1" applyBorder="1" applyAlignment="1">
      <alignment horizontal="center" vertical="center"/>
    </xf>
    <xf numFmtId="164" fontId="4" fillId="0" borderId="45" xfId="0" applyNumberFormat="1" applyFont="1" applyFill="1" applyBorder="1" applyAlignment="1">
      <alignment horizontal="center" vertical="center"/>
    </xf>
    <xf numFmtId="164" fontId="4" fillId="0" borderId="48" xfId="0" applyNumberFormat="1"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2" xfId="0" applyFont="1" applyFill="1" applyBorder="1" applyAlignment="1">
      <alignment horizontal="center" vertical="center"/>
    </xf>
    <xf numFmtId="4" fontId="15" fillId="4" borderId="22" xfId="0" applyNumberFormat="1" applyFont="1" applyFill="1" applyBorder="1" applyAlignment="1">
      <alignment horizontal="center" vertical="center"/>
    </xf>
    <xf numFmtId="0" fontId="19" fillId="4" borderId="22" xfId="0" applyFont="1" applyFill="1" applyBorder="1" applyAlignment="1">
      <alignment horizontal="justify" vertical="center"/>
    </xf>
    <xf numFmtId="0" fontId="19" fillId="4" borderId="22" xfId="0" applyFont="1" applyFill="1" applyBorder="1" applyAlignment="1">
      <alignment horizontal="justify" vertical="center" wrapText="1"/>
    </xf>
    <xf numFmtId="0" fontId="19" fillId="4" borderId="22" xfId="0" applyFont="1" applyFill="1" applyBorder="1" applyAlignment="1">
      <alignment vertical="center" wrapText="1"/>
    </xf>
    <xf numFmtId="0" fontId="4" fillId="8" borderId="0" xfId="0" applyFont="1" applyFill="1"/>
    <xf numFmtId="0" fontId="4" fillId="0" borderId="47" xfId="0" applyFont="1" applyBorder="1" applyAlignment="1">
      <alignment horizontal="left" vertical="center" wrapText="1"/>
    </xf>
    <xf numFmtId="0" fontId="4" fillId="0" borderId="56" xfId="0" applyFont="1" applyBorder="1" applyAlignment="1">
      <alignment horizontal="left" vertical="center" wrapText="1"/>
    </xf>
    <xf numFmtId="0" fontId="4" fillId="0" borderId="67" xfId="0" applyFont="1" applyBorder="1" applyAlignment="1">
      <alignment vertical="center" wrapText="1"/>
    </xf>
    <xf numFmtId="164" fontId="4" fillId="0" borderId="68" xfId="0" applyNumberFormat="1" applyFont="1" applyBorder="1" applyAlignment="1">
      <alignment horizontal="center" vertical="center"/>
    </xf>
    <xf numFmtId="164" fontId="4" fillId="0" borderId="56" xfId="0" applyNumberFormat="1" applyFont="1" applyBorder="1" applyAlignment="1">
      <alignment horizontal="center" vertical="center"/>
    </xf>
    <xf numFmtId="9" fontId="14" fillId="8" borderId="25" xfId="0" applyNumberFormat="1" applyFont="1" applyFill="1" applyBorder="1" applyAlignment="1">
      <alignment horizontal="center" vertical="center"/>
    </xf>
    <xf numFmtId="0" fontId="4" fillId="0" borderId="30" xfId="0" applyFont="1" applyFill="1" applyBorder="1" applyAlignment="1">
      <alignment vertical="center" wrapText="1"/>
    </xf>
    <xf numFmtId="0" fontId="15" fillId="4" borderId="22" xfId="0" applyFont="1" applyFill="1" applyBorder="1" applyAlignment="1">
      <alignment horizontal="justify" vertical="center"/>
    </xf>
    <xf numFmtId="0" fontId="4" fillId="0" borderId="57" xfId="0" applyFont="1" applyBorder="1" applyAlignment="1">
      <alignment horizontal="center" vertical="center"/>
    </xf>
    <xf numFmtId="14" fontId="4" fillId="0" borderId="57" xfId="0" applyNumberFormat="1" applyFont="1" applyBorder="1" applyAlignment="1">
      <alignment horizontal="center" vertical="center" wrapText="1"/>
    </xf>
    <xf numFmtId="164" fontId="4" fillId="0" borderId="57" xfId="0" applyNumberFormat="1" applyFont="1" applyBorder="1" applyAlignment="1">
      <alignment horizontal="center" vertical="center"/>
    </xf>
    <xf numFmtId="9" fontId="4" fillId="0" borderId="57" xfId="0" applyNumberFormat="1"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xf>
    <xf numFmtId="14" fontId="4" fillId="0" borderId="25" xfId="0" applyNumberFormat="1" applyFont="1" applyFill="1" applyBorder="1" applyAlignment="1">
      <alignment horizontal="center" vertical="center" wrapText="1"/>
    </xf>
    <xf numFmtId="4" fontId="4" fillId="0" borderId="25" xfId="0" applyNumberFormat="1" applyFont="1" applyFill="1" applyBorder="1" applyAlignment="1">
      <alignment horizontal="center" vertical="center"/>
    </xf>
    <xf numFmtId="9" fontId="4" fillId="0" borderId="25" xfId="0" applyNumberFormat="1" applyFont="1" applyFill="1" applyBorder="1" applyAlignment="1">
      <alignment horizontal="center" vertical="center"/>
    </xf>
    <xf numFmtId="0" fontId="4" fillId="0" borderId="22" xfId="2" applyFont="1" applyFill="1" applyBorder="1" applyAlignment="1" applyProtection="1">
      <alignment horizontal="left" vertical="center" wrapText="1"/>
      <protection locked="0"/>
    </xf>
    <xf numFmtId="0" fontId="4" fillId="0" borderId="22" xfId="2" applyFont="1" applyFill="1" applyBorder="1" applyAlignment="1" applyProtection="1">
      <alignment vertical="center" wrapText="1"/>
      <protection locked="0"/>
    </xf>
    <xf numFmtId="0" fontId="4" fillId="0" borderId="22" xfId="2" applyFont="1" applyFill="1" applyBorder="1" applyAlignment="1" applyProtection="1">
      <alignment horizontal="center" vertical="center" wrapText="1"/>
      <protection locked="0"/>
    </xf>
    <xf numFmtId="0" fontId="4" fillId="0" borderId="22" xfId="0" applyFont="1" applyFill="1" applyBorder="1" applyAlignment="1">
      <alignment horizontal="center" vertical="center"/>
    </xf>
    <xf numFmtId="0" fontId="4" fillId="0" borderId="22" xfId="0" applyFont="1" applyFill="1" applyBorder="1" applyAlignment="1">
      <alignment vertical="center" wrapText="1"/>
    </xf>
    <xf numFmtId="14" fontId="4" fillId="0" borderId="22" xfId="0" applyNumberFormat="1" applyFont="1" applyBorder="1" applyAlignment="1">
      <alignment horizontal="center" vertical="center" wrapText="1"/>
    </xf>
    <xf numFmtId="4" fontId="4" fillId="0" borderId="22" xfId="0" applyNumberFormat="1" applyFont="1" applyFill="1" applyBorder="1" applyAlignment="1">
      <alignment horizontal="center" vertical="center"/>
    </xf>
    <xf numFmtId="9" fontId="4" fillId="0" borderId="22" xfId="0" applyNumberFormat="1" applyFont="1" applyFill="1" applyBorder="1" applyAlignment="1">
      <alignment horizontal="center" vertical="center"/>
    </xf>
    <xf numFmtId="0" fontId="4" fillId="0" borderId="37" xfId="0" applyFont="1" applyBorder="1" applyAlignment="1">
      <alignment horizontal="justify" vertical="center"/>
    </xf>
    <xf numFmtId="0" fontId="4" fillId="0" borderId="36" xfId="0" applyFont="1" applyBorder="1" applyAlignment="1">
      <alignment horizontal="justify" vertical="center"/>
    </xf>
    <xf numFmtId="0" fontId="4" fillId="0" borderId="38" xfId="0" applyFont="1" applyBorder="1" applyAlignment="1">
      <alignment horizontal="justify" vertical="center"/>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14" fillId="7" borderId="25" xfId="0" applyFont="1" applyFill="1" applyBorder="1" applyAlignment="1">
      <alignment horizontal="center" vertical="center" wrapText="1"/>
    </xf>
    <xf numFmtId="4" fontId="14" fillId="7" borderId="25" xfId="0" applyNumberFormat="1" applyFont="1" applyFill="1" applyBorder="1" applyAlignment="1">
      <alignment horizontal="center" vertical="center"/>
    </xf>
    <xf numFmtId="0" fontId="14" fillId="7" borderId="25" xfId="0" applyFont="1" applyFill="1" applyBorder="1" applyAlignment="1">
      <alignment horizontal="center" vertical="center"/>
    </xf>
    <xf numFmtId="0" fontId="4" fillId="0" borderId="22" xfId="2" applyFont="1" applyFill="1" applyBorder="1" applyAlignment="1" applyProtection="1">
      <alignment horizontal="center" vertical="center" wrapText="1" readingOrder="1"/>
      <protection locked="0"/>
    </xf>
    <xf numFmtId="0" fontId="14" fillId="8" borderId="25" xfId="0" applyFont="1" applyFill="1" applyBorder="1" applyAlignment="1">
      <alignment horizontal="center" vertical="center"/>
    </xf>
    <xf numFmtId="4" fontId="14" fillId="6" borderId="27" xfId="0" applyNumberFormat="1" applyFont="1" applyFill="1" applyBorder="1" applyAlignment="1">
      <alignment horizontal="center" vertical="center"/>
    </xf>
    <xf numFmtId="4" fontId="14" fillId="8" borderId="27" xfId="0" applyNumberFormat="1" applyFont="1" applyFill="1" applyBorder="1" applyAlignment="1">
      <alignment horizontal="center" vertical="center"/>
    </xf>
    <xf numFmtId="4" fontId="14" fillId="7" borderId="27" xfId="0" applyNumberFormat="1" applyFont="1" applyFill="1" applyBorder="1" applyAlignment="1">
      <alignment horizontal="center" vertical="center"/>
    </xf>
    <xf numFmtId="0" fontId="17" fillId="0" borderId="0" xfId="0" applyFont="1" applyFill="1" applyBorder="1" applyAlignment="1">
      <alignment horizontal="left" vertical="distributed"/>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14" fillId="6" borderId="25"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21" xfId="2" applyFont="1" applyFill="1" applyBorder="1" applyAlignment="1" applyProtection="1">
      <alignment horizontal="center" vertical="center" wrapText="1" readingOrder="1"/>
      <protection locked="0"/>
    </xf>
    <xf numFmtId="0" fontId="4" fillId="0" borderId="19"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4" fillId="0" borderId="38" xfId="0" applyFont="1" applyBorder="1" applyAlignment="1">
      <alignment horizontal="left" vertical="center" wrapText="1"/>
    </xf>
    <xf numFmtId="0" fontId="4" fillId="0" borderId="31" xfId="0" applyFont="1" applyFill="1" applyBorder="1" applyAlignment="1">
      <alignment horizontal="center" vertical="center"/>
    </xf>
    <xf numFmtId="14" fontId="4" fillId="0" borderId="19" xfId="0" applyNumberFormat="1" applyFont="1" applyFill="1" applyBorder="1" applyAlignment="1">
      <alignment horizontal="center" vertical="center" wrapText="1"/>
    </xf>
    <xf numFmtId="43" fontId="4" fillId="0" borderId="40" xfId="13" applyFont="1" applyBorder="1" applyAlignment="1">
      <alignment horizontal="center" vertical="center"/>
    </xf>
    <xf numFmtId="43" fontId="4" fillId="0" borderId="39" xfId="13" applyFont="1" applyBorder="1" applyAlignment="1">
      <alignment horizontal="center" vertical="center"/>
    </xf>
    <xf numFmtId="43" fontId="4" fillId="0" borderId="66" xfId="13" applyFont="1" applyBorder="1" applyAlignment="1">
      <alignment horizontal="center" vertical="center"/>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2" xfId="0" applyFont="1" applyBorder="1" applyAlignment="1">
      <alignment horizontal="center" vertical="center" wrapText="1"/>
    </xf>
    <xf numFmtId="0" fontId="14" fillId="6" borderId="24" xfId="0" applyFont="1" applyFill="1" applyBorder="1" applyAlignment="1">
      <alignment horizontal="center" vertical="center"/>
    </xf>
    <xf numFmtId="0" fontId="14" fillId="6" borderId="25" xfId="0" applyFont="1" applyFill="1" applyBorder="1" applyAlignment="1">
      <alignment horizontal="center" vertical="center"/>
    </xf>
    <xf numFmtId="0" fontId="14" fillId="9" borderId="26" xfId="0" applyFont="1" applyFill="1" applyBorder="1" applyAlignment="1">
      <alignment horizontal="center" vertical="center"/>
    </xf>
    <xf numFmtId="0" fontId="14" fillId="9" borderId="28" xfId="0" applyFont="1" applyFill="1" applyBorder="1" applyAlignment="1">
      <alignment horizontal="center" vertical="center"/>
    </xf>
    <xf numFmtId="0" fontId="14" fillId="9" borderId="27" xfId="0" applyFont="1" applyFill="1" applyBorder="1" applyAlignment="1">
      <alignment horizontal="center" vertical="center"/>
    </xf>
    <xf numFmtId="9" fontId="14" fillId="6" borderId="26" xfId="0" applyNumberFormat="1" applyFont="1" applyFill="1" applyBorder="1" applyAlignment="1">
      <alignment horizontal="center" vertical="center"/>
    </xf>
    <xf numFmtId="9" fontId="14" fillId="6" borderId="27" xfId="0" applyNumberFormat="1" applyFont="1" applyFill="1" applyBorder="1" applyAlignment="1">
      <alignment horizontal="center" vertical="center"/>
    </xf>
    <xf numFmtId="0" fontId="14" fillId="7" borderId="24"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14" fillId="7" borderId="28" xfId="0" applyFont="1" applyFill="1" applyBorder="1" applyAlignment="1">
      <alignment horizontal="center" vertical="center" wrapText="1"/>
    </xf>
    <xf numFmtId="0" fontId="14" fillId="7" borderId="27" xfId="0" applyFont="1" applyFill="1" applyBorder="1" applyAlignment="1">
      <alignment horizontal="center" vertical="center" wrapText="1"/>
    </xf>
    <xf numFmtId="4" fontId="14" fillId="7" borderId="26" xfId="0" applyNumberFormat="1" applyFont="1" applyFill="1" applyBorder="1" applyAlignment="1">
      <alignment horizontal="center" vertical="center"/>
    </xf>
    <xf numFmtId="4" fontId="14" fillId="7" borderId="27" xfId="0" applyNumberFormat="1" applyFont="1" applyFill="1" applyBorder="1" applyAlignment="1">
      <alignment horizontal="center" vertical="center"/>
    </xf>
    <xf numFmtId="0" fontId="14" fillId="6" borderId="26"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2" xfId="0" applyFont="1" applyFill="1" applyBorder="1" applyAlignment="1">
      <alignment horizontal="left" vertical="center" wrapText="1"/>
    </xf>
    <xf numFmtId="4" fontId="14" fillId="6" borderId="26" xfId="0" applyNumberFormat="1" applyFont="1" applyFill="1" applyBorder="1" applyAlignment="1">
      <alignment horizontal="center" vertical="center"/>
    </xf>
    <xf numFmtId="4" fontId="14" fillId="6" borderId="27" xfId="0" applyNumberFormat="1" applyFont="1" applyFill="1" applyBorder="1" applyAlignment="1">
      <alignment horizontal="center" vertical="center"/>
    </xf>
    <xf numFmtId="0" fontId="4" fillId="0" borderId="3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1" xfId="2" applyFont="1" applyFill="1" applyBorder="1" applyAlignment="1" applyProtection="1">
      <alignment horizontal="center" vertical="center" wrapText="1" readingOrder="1"/>
      <protection locked="0"/>
    </xf>
    <xf numFmtId="0" fontId="4" fillId="0" borderId="30" xfId="2" applyFont="1" applyFill="1" applyBorder="1" applyAlignment="1" applyProtection="1">
      <alignment horizontal="center" vertical="center" wrapText="1" readingOrder="1"/>
      <protection locked="0"/>
    </xf>
    <xf numFmtId="0" fontId="4" fillId="0" borderId="23" xfId="2" applyFont="1" applyFill="1" applyBorder="1" applyAlignment="1" applyProtection="1">
      <alignment horizontal="center" vertical="center" wrapText="1" readingOrder="1"/>
      <protection locked="0"/>
    </xf>
    <xf numFmtId="9" fontId="14" fillId="7" borderId="26" xfId="0" applyNumberFormat="1" applyFont="1" applyFill="1" applyBorder="1" applyAlignment="1">
      <alignment horizontal="center" vertical="center"/>
    </xf>
    <xf numFmtId="9" fontId="14" fillId="7" borderId="27" xfId="0" applyNumberFormat="1"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14" fillId="8" borderId="26"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27" xfId="2" applyFont="1" applyFill="1" applyBorder="1" applyAlignment="1" applyProtection="1">
      <alignment horizontal="center" vertical="center" wrapText="1" readingOrder="1"/>
      <protection locked="0"/>
    </xf>
    <xf numFmtId="0" fontId="14" fillId="7" borderId="25" xfId="2" applyFont="1" applyFill="1" applyBorder="1" applyAlignment="1" applyProtection="1">
      <alignment horizontal="center" vertical="center" wrapText="1" readingOrder="1"/>
      <protection locked="0"/>
    </xf>
    <xf numFmtId="4" fontId="14" fillId="7" borderId="25" xfId="0" applyNumberFormat="1" applyFont="1" applyFill="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41" xfId="2" applyFont="1" applyFill="1" applyBorder="1" applyAlignment="1" applyProtection="1">
      <alignment horizontal="center" vertical="center" wrapText="1" readingOrder="1"/>
      <protection locked="0"/>
    </xf>
    <xf numFmtId="0" fontId="4" fillId="0" borderId="36"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4" fillId="0" borderId="38" xfId="2" applyFont="1" applyFill="1" applyBorder="1" applyAlignment="1" applyProtection="1">
      <alignment horizontal="center" vertical="center" wrapText="1" readingOrder="1"/>
      <protection locked="0"/>
    </xf>
    <xf numFmtId="0" fontId="4" fillId="0" borderId="22" xfId="2" applyFont="1" applyFill="1" applyBorder="1" applyAlignment="1" applyProtection="1">
      <alignment horizontal="center" vertical="center" wrapText="1" readingOrder="1"/>
      <protection locked="0"/>
    </xf>
    <xf numFmtId="0" fontId="14" fillId="8" borderId="24" xfId="0" applyFont="1" applyFill="1" applyBorder="1" applyAlignment="1">
      <alignment horizontal="center" vertical="center"/>
    </xf>
    <xf numFmtId="0" fontId="14" fillId="8" borderId="25" xfId="0" applyFont="1" applyFill="1" applyBorder="1" applyAlignment="1">
      <alignment horizontal="center" vertical="center"/>
    </xf>
    <xf numFmtId="0" fontId="4" fillId="8" borderId="26" xfId="0" applyFont="1" applyFill="1" applyBorder="1" applyAlignment="1">
      <alignment horizontal="center" vertical="center" wrapText="1"/>
    </xf>
    <xf numFmtId="0" fontId="4" fillId="8" borderId="28" xfId="0" applyFont="1" applyFill="1" applyBorder="1" applyAlignment="1">
      <alignment horizontal="center" vertical="center" wrapText="1"/>
    </xf>
    <xf numFmtId="4" fontId="14" fillId="8" borderId="26" xfId="0" applyNumberFormat="1" applyFont="1" applyFill="1" applyBorder="1" applyAlignment="1">
      <alignment horizontal="center" vertical="center"/>
    </xf>
    <xf numFmtId="4" fontId="14" fillId="8" borderId="27" xfId="0" applyNumberFormat="1" applyFont="1" applyFill="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wrapText="1"/>
    </xf>
    <xf numFmtId="0" fontId="14" fillId="7" borderId="26" xfId="0" applyFont="1" applyFill="1" applyBorder="1" applyAlignment="1">
      <alignment horizontal="center" vertical="center"/>
    </xf>
    <xf numFmtId="0" fontId="14" fillId="7" borderId="28" xfId="0" applyFont="1" applyFill="1" applyBorder="1" applyAlignment="1">
      <alignment horizontal="center" vertical="center"/>
    </xf>
    <xf numFmtId="0" fontId="14" fillId="7" borderId="24" xfId="0" applyFont="1" applyFill="1" applyBorder="1" applyAlignment="1">
      <alignment horizontal="center" vertical="center"/>
    </xf>
    <xf numFmtId="0" fontId="14" fillId="7" borderId="25" xfId="0" applyFont="1" applyFill="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center" vertical="center"/>
    </xf>
    <xf numFmtId="0" fontId="14" fillId="8" borderId="26" xfId="0" applyFont="1" applyFill="1" applyBorder="1" applyAlignment="1">
      <alignment horizontal="center" vertical="center"/>
    </xf>
    <xf numFmtId="0" fontId="14" fillId="8" borderId="28"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2" applyFont="1" applyFill="1" applyBorder="1" applyAlignment="1" applyProtection="1">
      <alignment horizontal="center" vertical="center" readingOrder="1"/>
      <protection locked="0"/>
    </xf>
    <xf numFmtId="0" fontId="4" fillId="0" borderId="39" xfId="2" applyFont="1" applyFill="1" applyBorder="1" applyAlignment="1" applyProtection="1">
      <alignment horizontal="center" vertical="center" readingOrder="1"/>
      <protection locked="0"/>
    </xf>
    <xf numFmtId="0" fontId="4" fillId="0" borderId="66" xfId="2" applyFont="1" applyFill="1" applyBorder="1" applyAlignment="1" applyProtection="1">
      <alignment horizontal="center" vertical="center" readingOrder="1"/>
      <protection locked="0"/>
    </xf>
    <xf numFmtId="0" fontId="14" fillId="8" borderId="27" xfId="0" applyFont="1" applyFill="1" applyBorder="1" applyAlignment="1">
      <alignment horizontal="center" vertical="center"/>
    </xf>
  </cellXfs>
  <cellStyles count="15">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xfId="14" builtinId="5"/>
    <cellStyle name="Percentagem 2" xfId="7"/>
    <cellStyle name="Percentagem 3" xfId="8"/>
    <cellStyle name="Vírgula" xfId="13" builtinId="3"/>
  </cellStyles>
  <dxfs count="0"/>
  <tableStyles count="0" defaultTableStyle="TableStyleMedium2" defaultPivotStyle="PivotStyleLight16"/>
  <colors>
    <mruColors>
      <color rgb="FFD9D9D9"/>
      <color rgb="FFDCE6F1"/>
      <color rgb="FFDAEEF3"/>
      <color rgb="FF0070C0"/>
      <color rgb="FFFF9900"/>
      <color rgb="FF16365C"/>
      <color rgb="FFB8CC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476250</xdr:colOff>
      <xdr:row>1</xdr:row>
      <xdr:rowOff>60895</xdr:rowOff>
    </xdr:from>
    <xdr:to>
      <xdr:col>7</xdr:col>
      <xdr:colOff>523081</xdr:colOff>
      <xdr:row>8</xdr:row>
      <xdr:rowOff>98138</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3906" y="227583"/>
          <a:ext cx="2975769" cy="1332419"/>
        </a:xfrm>
        <a:prstGeom prst="rect">
          <a:avLst/>
        </a:prstGeom>
      </xdr:spPr>
    </xdr:pic>
    <xdr:clientData/>
  </xdr:twoCellAnchor>
  <xdr:twoCellAnchor editAs="oneCell">
    <xdr:from>
      <xdr:col>7</xdr:col>
      <xdr:colOff>1168398</xdr:colOff>
      <xdr:row>2</xdr:row>
      <xdr:rowOff>18452</xdr:rowOff>
    </xdr:from>
    <xdr:to>
      <xdr:col>10</xdr:col>
      <xdr:colOff>1316301</xdr:colOff>
      <xdr:row>7</xdr:row>
      <xdr:rowOff>143894</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55623" y="342302"/>
          <a:ext cx="3407833" cy="1049367"/>
        </a:xfrm>
        <a:prstGeom prst="rect">
          <a:avLst/>
        </a:prstGeom>
      </xdr:spPr>
    </xdr:pic>
    <xdr:clientData/>
  </xdr:twoCellAnchor>
  <xdr:twoCellAnchor editAs="oneCell">
    <xdr:from>
      <xdr:col>11</xdr:col>
      <xdr:colOff>124835</xdr:colOff>
      <xdr:row>1</xdr:row>
      <xdr:rowOff>154750</xdr:rowOff>
    </xdr:from>
    <xdr:to>
      <xdr:col>13</xdr:col>
      <xdr:colOff>381304</xdr:colOff>
      <xdr:row>7</xdr:row>
      <xdr:rowOff>78725</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08060" y="316675"/>
          <a:ext cx="3742618" cy="100582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15"/>
  <sheetViews>
    <sheetView tabSelected="1" topLeftCell="B3" zoomScale="80" zoomScaleNormal="80" workbookViewId="0">
      <selection activeCell="B3" sqref="B3"/>
    </sheetView>
  </sheetViews>
  <sheetFormatPr defaultRowHeight="12.5" x14ac:dyDescent="0.25"/>
  <cols>
    <col min="1" max="1" width="9.1796875" customWidth="1"/>
    <col min="2" max="2" width="7.26953125" customWidth="1"/>
    <col min="3" max="3" width="8.54296875" customWidth="1"/>
    <col min="4" max="4" width="17.1796875" customWidth="1"/>
    <col min="5" max="5" width="19.453125" customWidth="1"/>
    <col min="6" max="6" width="18.54296875" style="3" customWidth="1"/>
    <col min="7" max="7" width="25.26953125" style="173" customWidth="1"/>
    <col min="8" max="8" width="21.54296875" style="173" customWidth="1"/>
    <col min="9" max="9" width="27.26953125" style="198" customWidth="1"/>
    <col min="10" max="10" width="17" style="3" hidden="1" customWidth="1"/>
    <col min="11" max="11" width="25.54296875" style="3" customWidth="1"/>
    <col min="12" max="12" width="32.81640625" style="204" customWidth="1"/>
    <col min="13" max="13" width="19.453125" style="7" customWidth="1"/>
    <col min="14" max="14" width="18.1796875" style="3" customWidth="1"/>
    <col min="15" max="15" width="13.54296875" style="3" customWidth="1"/>
    <col min="16" max="16" width="15.26953125" style="3" customWidth="1"/>
    <col min="17" max="17" width="21.453125" style="3" customWidth="1"/>
    <col min="18" max="18" width="20.7265625" style="3" customWidth="1"/>
    <col min="19" max="19" width="11" style="3" customWidth="1"/>
    <col min="20" max="20" width="21.26953125" style="3" customWidth="1"/>
  </cols>
  <sheetData>
    <row r="1" spans="2:20" hidden="1" x14ac:dyDescent="0.25"/>
    <row r="2" spans="2:20" hidden="1" x14ac:dyDescent="0.25"/>
    <row r="4" spans="2:20" ht="15" customHeight="1" x14ac:dyDescent="0.35">
      <c r="P4" s="4"/>
      <c r="R4" s="5"/>
    </row>
    <row r="5" spans="2:20" ht="15" customHeight="1" x14ac:dyDescent="0.35">
      <c r="P5" s="4"/>
      <c r="R5" s="5"/>
    </row>
    <row r="6" spans="2:20" ht="15" customHeight="1" x14ac:dyDescent="0.3">
      <c r="N6" s="237"/>
      <c r="O6" s="237"/>
      <c r="P6" s="237"/>
      <c r="R6" s="5"/>
    </row>
    <row r="7" spans="2:20" ht="15" customHeight="1" x14ac:dyDescent="0.35">
      <c r="P7" s="4"/>
      <c r="R7" s="5"/>
    </row>
    <row r="8" spans="2:20" ht="23.25" customHeight="1" x14ac:dyDescent="0.35">
      <c r="B8" s="2"/>
      <c r="C8" s="2"/>
      <c r="D8" s="2"/>
      <c r="E8" s="2"/>
      <c r="F8" s="10"/>
      <c r="P8" s="4"/>
      <c r="R8" s="5"/>
    </row>
    <row r="9" spans="2:20" ht="21" x14ac:dyDescent="0.5">
      <c r="B9" s="2"/>
      <c r="C9" s="2"/>
      <c r="D9" s="2"/>
      <c r="E9" s="2"/>
      <c r="F9" s="10"/>
      <c r="G9" s="176"/>
      <c r="P9" s="4"/>
      <c r="R9" s="8"/>
    </row>
    <row r="10" spans="2:20" ht="15" customHeight="1" x14ac:dyDescent="0.35">
      <c r="D10" s="2" t="s">
        <v>4358</v>
      </c>
      <c r="E10" s="2"/>
      <c r="F10" s="10"/>
      <c r="G10" s="177"/>
      <c r="H10" s="174"/>
      <c r="R10" s="4"/>
    </row>
    <row r="11" spans="2:20" ht="18.75" customHeight="1" x14ac:dyDescent="0.45">
      <c r="D11" s="2"/>
      <c r="E11" s="2"/>
      <c r="F11" s="10"/>
      <c r="G11" s="312"/>
      <c r="H11" s="174"/>
      <c r="R11" s="4"/>
      <c r="T11" s="20" t="s">
        <v>201</v>
      </c>
    </row>
    <row r="12" spans="2:20" ht="13.5" customHeight="1" x14ac:dyDescent="0.25">
      <c r="R12" s="5"/>
    </row>
    <row r="13" spans="2:20" s="1" customFormat="1" ht="28.5" hidden="1" x14ac:dyDescent="0.25">
      <c r="B13" s="22"/>
      <c r="C13" s="23"/>
      <c r="D13" s="426" t="s">
        <v>200</v>
      </c>
      <c r="E13" s="427"/>
      <c r="F13" s="427"/>
      <c r="G13" s="427"/>
      <c r="H13" s="427"/>
      <c r="I13" s="427"/>
      <c r="J13" s="427"/>
      <c r="K13" s="427"/>
      <c r="L13" s="427"/>
      <c r="M13" s="427"/>
      <c r="N13" s="427"/>
      <c r="O13" s="427"/>
      <c r="P13" s="427"/>
      <c r="Q13" s="427"/>
      <c r="R13" s="427"/>
      <c r="S13" s="427"/>
      <c r="T13" s="427"/>
    </row>
    <row r="14" spans="2:20" s="1" customFormat="1" ht="106.5" customHeight="1" thickBot="1" x14ac:dyDescent="0.3">
      <c r="B14" s="428" t="s">
        <v>3383</v>
      </c>
      <c r="C14" s="429"/>
      <c r="D14" s="24" t="s">
        <v>199</v>
      </c>
      <c r="E14" s="25" t="s">
        <v>198</v>
      </c>
      <c r="F14" s="25" t="s">
        <v>231</v>
      </c>
      <c r="G14" s="25" t="s">
        <v>197</v>
      </c>
      <c r="H14" s="170" t="s">
        <v>196</v>
      </c>
      <c r="I14" s="25" t="s">
        <v>202</v>
      </c>
      <c r="J14" s="25" t="s">
        <v>402</v>
      </c>
      <c r="K14" s="25" t="s">
        <v>403</v>
      </c>
      <c r="L14" s="25" t="s">
        <v>314</v>
      </c>
      <c r="M14" s="25" t="s">
        <v>562</v>
      </c>
      <c r="N14" s="25" t="s">
        <v>209</v>
      </c>
      <c r="O14" s="25" t="s">
        <v>759</v>
      </c>
      <c r="P14" s="25" t="s">
        <v>313</v>
      </c>
      <c r="Q14" s="26" t="s">
        <v>195</v>
      </c>
      <c r="R14" s="25" t="s">
        <v>758</v>
      </c>
      <c r="S14" s="25" t="s">
        <v>208</v>
      </c>
      <c r="T14" s="25" t="s">
        <v>401</v>
      </c>
    </row>
    <row r="15" spans="2:20" s="128" customFormat="1" ht="90" customHeight="1" x14ac:dyDescent="0.25">
      <c r="B15" s="430" t="s">
        <v>499</v>
      </c>
      <c r="C15" s="424"/>
      <c r="D15" s="434" t="s">
        <v>1335</v>
      </c>
      <c r="E15" s="342" t="s">
        <v>824</v>
      </c>
      <c r="F15" s="132" t="s">
        <v>1454</v>
      </c>
      <c r="G15" s="140" t="s">
        <v>1007</v>
      </c>
      <c r="H15" s="175" t="s">
        <v>513</v>
      </c>
      <c r="I15" s="301" t="s">
        <v>812</v>
      </c>
      <c r="J15" s="319" t="s">
        <v>324</v>
      </c>
      <c r="K15" s="319" t="s">
        <v>512</v>
      </c>
      <c r="L15" s="175" t="s">
        <v>513</v>
      </c>
      <c r="M15" s="334" t="s">
        <v>311</v>
      </c>
      <c r="N15" s="214">
        <v>42590</v>
      </c>
      <c r="O15" s="214">
        <v>42744</v>
      </c>
      <c r="P15" s="214">
        <v>44204</v>
      </c>
      <c r="Q15" s="83">
        <v>228059.77</v>
      </c>
      <c r="R15" s="28">
        <v>0.50000002192407722</v>
      </c>
      <c r="S15" s="27" t="s">
        <v>230</v>
      </c>
      <c r="T15" s="27">
        <v>114029.89</v>
      </c>
    </row>
    <row r="16" spans="2:20" s="128" customFormat="1" ht="117" customHeight="1" x14ac:dyDescent="0.25">
      <c r="B16" s="431"/>
      <c r="C16" s="418"/>
      <c r="D16" s="416"/>
      <c r="E16" s="343"/>
      <c r="F16" s="133" t="s">
        <v>1454</v>
      </c>
      <c r="G16" s="141" t="s">
        <v>1008</v>
      </c>
      <c r="H16" s="73" t="s">
        <v>511</v>
      </c>
      <c r="I16" s="302" t="s">
        <v>813</v>
      </c>
      <c r="J16" s="320" t="s">
        <v>324</v>
      </c>
      <c r="K16" s="320" t="s">
        <v>512</v>
      </c>
      <c r="L16" s="73" t="s">
        <v>511</v>
      </c>
      <c r="M16" s="314" t="s">
        <v>311</v>
      </c>
      <c r="N16" s="215">
        <v>42590</v>
      </c>
      <c r="O16" s="215">
        <v>42675</v>
      </c>
      <c r="P16" s="215">
        <v>44012</v>
      </c>
      <c r="Q16" s="81">
        <v>217311.23</v>
      </c>
      <c r="R16" s="30">
        <v>0.5000000230084749</v>
      </c>
      <c r="S16" s="29" t="s">
        <v>230</v>
      </c>
      <c r="T16" s="29">
        <v>108655.62</v>
      </c>
    </row>
    <row r="17" spans="2:20" s="128" customFormat="1" ht="118.5" customHeight="1" x14ac:dyDescent="0.25">
      <c r="B17" s="431"/>
      <c r="C17" s="418"/>
      <c r="D17" s="416"/>
      <c r="E17" s="343"/>
      <c r="F17" s="133" t="s">
        <v>1455</v>
      </c>
      <c r="G17" s="141" t="s">
        <v>1875</v>
      </c>
      <c r="H17" s="73" t="s">
        <v>4039</v>
      </c>
      <c r="I17" s="302" t="s">
        <v>1143</v>
      </c>
      <c r="J17" s="320" t="s">
        <v>324</v>
      </c>
      <c r="K17" s="320" t="s">
        <v>512</v>
      </c>
      <c r="L17" s="73" t="s">
        <v>4039</v>
      </c>
      <c r="M17" s="331" t="s">
        <v>4303</v>
      </c>
      <c r="N17" s="215">
        <v>42936</v>
      </c>
      <c r="O17" s="215">
        <v>42979</v>
      </c>
      <c r="P17" s="215">
        <v>44438</v>
      </c>
      <c r="Q17" s="81">
        <v>529457.18000000005</v>
      </c>
      <c r="R17" s="30">
        <v>0.62</v>
      </c>
      <c r="S17" s="29" t="s">
        <v>230</v>
      </c>
      <c r="T17" s="29">
        <v>328263.45</v>
      </c>
    </row>
    <row r="18" spans="2:20" s="128" customFormat="1" ht="90" customHeight="1" x14ac:dyDescent="0.25">
      <c r="B18" s="431"/>
      <c r="C18" s="418"/>
      <c r="D18" s="416"/>
      <c r="E18" s="343"/>
      <c r="F18" s="133" t="s">
        <v>1455</v>
      </c>
      <c r="G18" s="141" t="s">
        <v>1009</v>
      </c>
      <c r="H18" s="73" t="s">
        <v>814</v>
      </c>
      <c r="I18" s="302" t="s">
        <v>819</v>
      </c>
      <c r="J18" s="320" t="s">
        <v>324</v>
      </c>
      <c r="K18" s="320" t="s">
        <v>512</v>
      </c>
      <c r="L18" s="73" t="s">
        <v>814</v>
      </c>
      <c r="M18" s="331" t="s">
        <v>4304</v>
      </c>
      <c r="N18" s="215">
        <v>42810</v>
      </c>
      <c r="O18" s="215">
        <v>42856</v>
      </c>
      <c r="P18" s="215">
        <v>44196</v>
      </c>
      <c r="Q18" s="81">
        <v>8226111</v>
      </c>
      <c r="R18" s="30">
        <v>0.62</v>
      </c>
      <c r="S18" s="29" t="s">
        <v>230</v>
      </c>
      <c r="T18" s="29">
        <v>5100188.82</v>
      </c>
    </row>
    <row r="19" spans="2:20" s="128" customFormat="1" ht="90" customHeight="1" x14ac:dyDescent="0.25">
      <c r="B19" s="431"/>
      <c r="C19" s="418"/>
      <c r="D19" s="416"/>
      <c r="E19" s="343"/>
      <c r="F19" s="133" t="s">
        <v>1455</v>
      </c>
      <c r="G19" s="141" t="s">
        <v>1010</v>
      </c>
      <c r="H19" s="73" t="s">
        <v>815</v>
      </c>
      <c r="I19" s="302" t="s">
        <v>820</v>
      </c>
      <c r="J19" s="320" t="s">
        <v>324</v>
      </c>
      <c r="K19" s="320" t="s">
        <v>512</v>
      </c>
      <c r="L19" s="73" t="s">
        <v>815</v>
      </c>
      <c r="M19" s="331" t="s">
        <v>4305</v>
      </c>
      <c r="N19" s="215">
        <v>42810</v>
      </c>
      <c r="O19" s="215">
        <v>42887</v>
      </c>
      <c r="P19" s="215">
        <v>44347</v>
      </c>
      <c r="Q19" s="81">
        <v>311811</v>
      </c>
      <c r="R19" s="30">
        <v>0.62</v>
      </c>
      <c r="S19" s="29" t="s">
        <v>230</v>
      </c>
      <c r="T19" s="29">
        <v>193322.82</v>
      </c>
    </row>
    <row r="20" spans="2:20" s="128" customFormat="1" ht="155.25" customHeight="1" x14ac:dyDescent="0.25">
      <c r="B20" s="431"/>
      <c r="C20" s="418"/>
      <c r="D20" s="416"/>
      <c r="E20" s="343"/>
      <c r="F20" s="133" t="s">
        <v>1455</v>
      </c>
      <c r="G20" s="141" t="s">
        <v>1011</v>
      </c>
      <c r="H20" s="73" t="s">
        <v>816</v>
      </c>
      <c r="I20" s="302" t="s">
        <v>821</v>
      </c>
      <c r="J20" s="320" t="s">
        <v>324</v>
      </c>
      <c r="K20" s="320" t="s">
        <v>512</v>
      </c>
      <c r="L20" s="73" t="s">
        <v>816</v>
      </c>
      <c r="M20" s="331" t="s">
        <v>4306</v>
      </c>
      <c r="N20" s="215">
        <v>42810</v>
      </c>
      <c r="O20" s="215">
        <v>42917</v>
      </c>
      <c r="P20" s="215">
        <v>44376</v>
      </c>
      <c r="Q20" s="81">
        <v>1389679.32</v>
      </c>
      <c r="R20" s="30">
        <v>0.62000000343349471</v>
      </c>
      <c r="S20" s="29" t="s">
        <v>230</v>
      </c>
      <c r="T20" s="29">
        <v>861601.18</v>
      </c>
    </row>
    <row r="21" spans="2:20" s="128" customFormat="1" ht="90" customHeight="1" x14ac:dyDescent="0.25">
      <c r="B21" s="431"/>
      <c r="C21" s="418"/>
      <c r="D21" s="416"/>
      <c r="E21" s="343"/>
      <c r="F21" s="133" t="s">
        <v>1455</v>
      </c>
      <c r="G21" s="141" t="s">
        <v>1012</v>
      </c>
      <c r="H21" s="73" t="s">
        <v>817</v>
      </c>
      <c r="I21" s="302" t="s">
        <v>822</v>
      </c>
      <c r="J21" s="320" t="s">
        <v>324</v>
      </c>
      <c r="K21" s="320" t="s">
        <v>512</v>
      </c>
      <c r="L21" s="73" t="s">
        <v>817</v>
      </c>
      <c r="M21" s="331" t="s">
        <v>4307</v>
      </c>
      <c r="N21" s="215">
        <v>42810</v>
      </c>
      <c r="O21" s="215">
        <v>42887</v>
      </c>
      <c r="P21" s="215">
        <v>44316</v>
      </c>
      <c r="Q21" s="81">
        <v>147460</v>
      </c>
      <c r="R21" s="30">
        <v>0.62</v>
      </c>
      <c r="S21" s="29" t="s">
        <v>230</v>
      </c>
      <c r="T21" s="29">
        <v>91425.2</v>
      </c>
    </row>
    <row r="22" spans="2:20" s="128" customFormat="1" ht="90" customHeight="1" x14ac:dyDescent="0.25">
      <c r="B22" s="431"/>
      <c r="C22" s="418"/>
      <c r="D22" s="416"/>
      <c r="E22" s="343"/>
      <c r="F22" s="133" t="s">
        <v>1455</v>
      </c>
      <c r="G22" s="141" t="s">
        <v>1013</v>
      </c>
      <c r="H22" s="73" t="s">
        <v>818</v>
      </c>
      <c r="I22" s="302" t="s">
        <v>823</v>
      </c>
      <c r="J22" s="320" t="s">
        <v>324</v>
      </c>
      <c r="K22" s="320" t="s">
        <v>512</v>
      </c>
      <c r="L22" s="73" t="s">
        <v>818</v>
      </c>
      <c r="M22" s="331" t="s">
        <v>4308</v>
      </c>
      <c r="N22" s="215">
        <v>42810</v>
      </c>
      <c r="O22" s="215">
        <v>42905</v>
      </c>
      <c r="P22" s="215">
        <v>44364</v>
      </c>
      <c r="Q22" s="81">
        <v>128207.08</v>
      </c>
      <c r="R22" s="30">
        <v>0.62000000311995251</v>
      </c>
      <c r="S22" s="29" t="s">
        <v>230</v>
      </c>
      <c r="T22" s="29">
        <v>79488.39</v>
      </c>
    </row>
    <row r="23" spans="2:20" s="128" customFormat="1" ht="90" customHeight="1" x14ac:dyDescent="0.25">
      <c r="B23" s="431"/>
      <c r="C23" s="418"/>
      <c r="D23" s="416"/>
      <c r="E23" s="343"/>
      <c r="F23" s="133" t="s">
        <v>1456</v>
      </c>
      <c r="G23" s="141" t="s">
        <v>729</v>
      </c>
      <c r="H23" s="73" t="s">
        <v>4036</v>
      </c>
      <c r="I23" s="302" t="s">
        <v>1144</v>
      </c>
      <c r="J23" s="320" t="s">
        <v>324</v>
      </c>
      <c r="K23" s="320" t="s">
        <v>512</v>
      </c>
      <c r="L23" s="73" t="s">
        <v>4036</v>
      </c>
      <c r="M23" s="331" t="s">
        <v>4309</v>
      </c>
      <c r="N23" s="215">
        <v>42948</v>
      </c>
      <c r="O23" s="215">
        <v>43009</v>
      </c>
      <c r="P23" s="215">
        <v>43740</v>
      </c>
      <c r="Q23" s="81">
        <v>127051.37</v>
      </c>
      <c r="R23" s="30">
        <v>0.4</v>
      </c>
      <c r="S23" s="29" t="s">
        <v>230</v>
      </c>
      <c r="T23" s="29">
        <v>50820.55</v>
      </c>
    </row>
    <row r="24" spans="2:20" s="128" customFormat="1" ht="90" customHeight="1" x14ac:dyDescent="0.25">
      <c r="B24" s="431"/>
      <c r="C24" s="418"/>
      <c r="D24" s="416"/>
      <c r="E24" s="343"/>
      <c r="F24" s="133" t="s">
        <v>1456</v>
      </c>
      <c r="G24" s="141" t="s">
        <v>1876</v>
      </c>
      <c r="H24" s="73" t="s">
        <v>4037</v>
      </c>
      <c r="I24" s="302" t="s">
        <v>1251</v>
      </c>
      <c r="J24" s="320" t="s">
        <v>324</v>
      </c>
      <c r="K24" s="320" t="s">
        <v>512</v>
      </c>
      <c r="L24" s="73" t="s">
        <v>4038</v>
      </c>
      <c r="M24" s="331" t="s">
        <v>4310</v>
      </c>
      <c r="N24" s="215">
        <v>43000</v>
      </c>
      <c r="O24" s="215">
        <v>43102</v>
      </c>
      <c r="P24" s="215">
        <v>43830</v>
      </c>
      <c r="Q24" s="81">
        <v>28299.09</v>
      </c>
      <c r="R24" s="30">
        <v>0.4</v>
      </c>
      <c r="S24" s="29" t="s">
        <v>230</v>
      </c>
      <c r="T24" s="29">
        <v>11319.64</v>
      </c>
    </row>
    <row r="25" spans="2:20" s="128" customFormat="1" ht="138.75" customHeight="1" x14ac:dyDescent="0.25">
      <c r="B25" s="431"/>
      <c r="C25" s="418"/>
      <c r="D25" s="416"/>
      <c r="E25" s="343"/>
      <c r="F25" s="134" t="s">
        <v>1457</v>
      </c>
      <c r="G25" s="142" t="s">
        <v>1006</v>
      </c>
      <c r="H25" s="44" t="s">
        <v>3384</v>
      </c>
      <c r="I25" s="317" t="s">
        <v>1203</v>
      </c>
      <c r="J25" s="321" t="s">
        <v>324</v>
      </c>
      <c r="K25" s="321" t="s">
        <v>512</v>
      </c>
      <c r="L25" s="44"/>
      <c r="M25" s="298" t="s">
        <v>311</v>
      </c>
      <c r="N25" s="215">
        <v>42964</v>
      </c>
      <c r="O25" s="215">
        <v>43009</v>
      </c>
      <c r="P25" s="215">
        <v>44469</v>
      </c>
      <c r="Q25" s="82">
        <v>396800</v>
      </c>
      <c r="R25" s="42">
        <v>0.4</v>
      </c>
      <c r="S25" s="41" t="s">
        <v>230</v>
      </c>
      <c r="T25" s="41">
        <v>158720</v>
      </c>
    </row>
    <row r="26" spans="2:20" s="128" customFormat="1" ht="126.75" customHeight="1" x14ac:dyDescent="0.25">
      <c r="B26" s="431"/>
      <c r="C26" s="418"/>
      <c r="D26" s="416"/>
      <c r="E26" s="343"/>
      <c r="F26" s="302" t="s">
        <v>1552</v>
      </c>
      <c r="G26" s="141" t="s">
        <v>729</v>
      </c>
      <c r="H26" s="73" t="s">
        <v>1553</v>
      </c>
      <c r="I26" s="302" t="s">
        <v>1554</v>
      </c>
      <c r="J26" s="320" t="s">
        <v>324</v>
      </c>
      <c r="K26" s="320" t="s">
        <v>512</v>
      </c>
      <c r="L26" s="73"/>
      <c r="M26" s="331" t="s">
        <v>13</v>
      </c>
      <c r="N26" s="215">
        <v>43187</v>
      </c>
      <c r="O26" s="215">
        <v>43282</v>
      </c>
      <c r="P26" s="215">
        <v>44377</v>
      </c>
      <c r="Q26" s="81">
        <v>239827.12</v>
      </c>
      <c r="R26" s="30">
        <v>0.4</v>
      </c>
      <c r="S26" s="29" t="s">
        <v>230</v>
      </c>
      <c r="T26" s="29">
        <v>95930.85</v>
      </c>
    </row>
    <row r="27" spans="2:20" s="128" customFormat="1" ht="126.75" customHeight="1" x14ac:dyDescent="0.25">
      <c r="B27" s="431"/>
      <c r="C27" s="418"/>
      <c r="D27" s="416"/>
      <c r="E27" s="343"/>
      <c r="F27" s="302" t="s">
        <v>1552</v>
      </c>
      <c r="G27" s="141" t="s">
        <v>729</v>
      </c>
      <c r="H27" s="73" t="s">
        <v>4040</v>
      </c>
      <c r="I27" s="302" t="s">
        <v>1555</v>
      </c>
      <c r="J27" s="320" t="s">
        <v>324</v>
      </c>
      <c r="K27" s="320" t="s">
        <v>512</v>
      </c>
      <c r="L27" s="73"/>
      <c r="M27" s="331" t="s">
        <v>13</v>
      </c>
      <c r="N27" s="215">
        <v>43187</v>
      </c>
      <c r="O27" s="215">
        <v>43286</v>
      </c>
      <c r="P27" s="215">
        <v>44381</v>
      </c>
      <c r="Q27" s="81">
        <v>239947.67</v>
      </c>
      <c r="R27" s="30">
        <v>0.4</v>
      </c>
      <c r="S27" s="29" t="s">
        <v>230</v>
      </c>
      <c r="T27" s="29">
        <v>95979.07</v>
      </c>
    </row>
    <row r="28" spans="2:20" s="128" customFormat="1" ht="126.75" customHeight="1" x14ac:dyDescent="0.25">
      <c r="B28" s="431"/>
      <c r="C28" s="418"/>
      <c r="D28" s="416"/>
      <c r="E28" s="343"/>
      <c r="F28" s="302" t="s">
        <v>1552</v>
      </c>
      <c r="G28" s="141" t="s">
        <v>1877</v>
      </c>
      <c r="H28" s="73" t="s">
        <v>4041</v>
      </c>
      <c r="I28" s="302" t="s">
        <v>1667</v>
      </c>
      <c r="J28" s="320" t="s">
        <v>324</v>
      </c>
      <c r="K28" s="320" t="s">
        <v>512</v>
      </c>
      <c r="L28" s="73"/>
      <c r="M28" s="331" t="s">
        <v>4311</v>
      </c>
      <c r="N28" s="215">
        <v>43293</v>
      </c>
      <c r="O28" s="215">
        <v>43388</v>
      </c>
      <c r="P28" s="215">
        <v>44483</v>
      </c>
      <c r="Q28" s="81">
        <v>8125</v>
      </c>
      <c r="R28" s="30">
        <v>0.4</v>
      </c>
      <c r="S28" s="29" t="s">
        <v>230</v>
      </c>
      <c r="T28" s="29">
        <v>3250</v>
      </c>
    </row>
    <row r="29" spans="2:20" s="128" customFormat="1" ht="126.75" customHeight="1" x14ac:dyDescent="0.25">
      <c r="B29" s="431"/>
      <c r="C29" s="418"/>
      <c r="D29" s="416"/>
      <c r="E29" s="343"/>
      <c r="F29" s="302" t="s">
        <v>1552</v>
      </c>
      <c r="G29" s="141" t="s">
        <v>1877</v>
      </c>
      <c r="H29" s="73" t="s">
        <v>4042</v>
      </c>
      <c r="I29" s="302" t="s">
        <v>1668</v>
      </c>
      <c r="J29" s="320" t="s">
        <v>324</v>
      </c>
      <c r="K29" s="320" t="s">
        <v>512</v>
      </c>
      <c r="L29" s="73"/>
      <c r="M29" s="331" t="s">
        <v>4311</v>
      </c>
      <c r="N29" s="215">
        <v>43293</v>
      </c>
      <c r="O29" s="215">
        <v>43388</v>
      </c>
      <c r="P29" s="215">
        <v>44483</v>
      </c>
      <c r="Q29" s="81">
        <v>8750</v>
      </c>
      <c r="R29" s="30">
        <v>0.4</v>
      </c>
      <c r="S29" s="29" t="s">
        <v>230</v>
      </c>
      <c r="T29" s="29">
        <v>3500</v>
      </c>
    </row>
    <row r="30" spans="2:20" s="128" customFormat="1" ht="126.75" customHeight="1" x14ac:dyDescent="0.25">
      <c r="B30" s="431"/>
      <c r="C30" s="418"/>
      <c r="D30" s="416"/>
      <c r="E30" s="343"/>
      <c r="F30" s="302" t="s">
        <v>1552</v>
      </c>
      <c r="G30" s="141" t="s">
        <v>729</v>
      </c>
      <c r="H30" s="73" t="s">
        <v>1669</v>
      </c>
      <c r="I30" s="302" t="s">
        <v>1670</v>
      </c>
      <c r="J30" s="320" t="s">
        <v>324</v>
      </c>
      <c r="K30" s="320" t="s">
        <v>512</v>
      </c>
      <c r="L30" s="73"/>
      <c r="M30" s="331" t="s">
        <v>4312</v>
      </c>
      <c r="N30" s="215">
        <v>43278</v>
      </c>
      <c r="O30" s="215">
        <v>43372</v>
      </c>
      <c r="P30" s="215">
        <v>44467</v>
      </c>
      <c r="Q30" s="81">
        <v>212946.42</v>
      </c>
      <c r="R30" s="30">
        <v>0.4</v>
      </c>
      <c r="S30" s="29" t="s">
        <v>230</v>
      </c>
      <c r="T30" s="29">
        <v>85178.57</v>
      </c>
    </row>
    <row r="31" spans="2:20" s="128" customFormat="1" ht="126.75" customHeight="1" x14ac:dyDescent="0.25">
      <c r="B31" s="431"/>
      <c r="C31" s="418"/>
      <c r="D31" s="416"/>
      <c r="E31" s="343"/>
      <c r="F31" s="302" t="s">
        <v>1552</v>
      </c>
      <c r="G31" s="141" t="s">
        <v>1009</v>
      </c>
      <c r="H31" s="73" t="s">
        <v>4043</v>
      </c>
      <c r="I31" s="302" t="s">
        <v>1556</v>
      </c>
      <c r="J31" s="320" t="s">
        <v>324</v>
      </c>
      <c r="K31" s="320" t="s">
        <v>512</v>
      </c>
      <c r="L31" s="73"/>
      <c r="M31" s="331" t="s">
        <v>13</v>
      </c>
      <c r="N31" s="215">
        <v>43187</v>
      </c>
      <c r="O31" s="215">
        <v>43282</v>
      </c>
      <c r="P31" s="215">
        <v>44192</v>
      </c>
      <c r="Q31" s="81">
        <v>151442.91</v>
      </c>
      <c r="R31" s="30">
        <v>0.4</v>
      </c>
      <c r="S31" s="29" t="s">
        <v>230</v>
      </c>
      <c r="T31" s="29">
        <v>60577.16</v>
      </c>
    </row>
    <row r="32" spans="2:20" s="128" customFormat="1" ht="126.75" customHeight="1" x14ac:dyDescent="0.25">
      <c r="B32" s="431"/>
      <c r="C32" s="418"/>
      <c r="D32" s="416"/>
      <c r="E32" s="343"/>
      <c r="F32" s="302" t="s">
        <v>1552</v>
      </c>
      <c r="G32" s="141" t="s">
        <v>1878</v>
      </c>
      <c r="H32" s="73" t="s">
        <v>4044</v>
      </c>
      <c r="I32" s="302" t="s">
        <v>1671</v>
      </c>
      <c r="J32" s="320" t="s">
        <v>324</v>
      </c>
      <c r="K32" s="320" t="s">
        <v>512</v>
      </c>
      <c r="L32" s="73"/>
      <c r="M32" s="331" t="s">
        <v>4313</v>
      </c>
      <c r="N32" s="215">
        <v>43278</v>
      </c>
      <c r="O32" s="215">
        <v>43435</v>
      </c>
      <c r="P32" s="215">
        <v>44530</v>
      </c>
      <c r="Q32" s="81">
        <v>14803.37</v>
      </c>
      <c r="R32" s="30">
        <v>0.4</v>
      </c>
      <c r="S32" s="29" t="s">
        <v>230</v>
      </c>
      <c r="T32" s="29">
        <v>5921.35</v>
      </c>
    </row>
    <row r="33" spans="2:20" s="128" customFormat="1" ht="126.75" customHeight="1" x14ac:dyDescent="0.25">
      <c r="B33" s="431"/>
      <c r="C33" s="418"/>
      <c r="D33" s="416"/>
      <c r="E33" s="343"/>
      <c r="F33" s="302" t="s">
        <v>1552</v>
      </c>
      <c r="G33" s="141" t="s">
        <v>729</v>
      </c>
      <c r="H33" s="73" t="s">
        <v>1672</v>
      </c>
      <c r="I33" s="302" t="s">
        <v>1673</v>
      </c>
      <c r="J33" s="320" t="s">
        <v>324</v>
      </c>
      <c r="K33" s="320" t="s">
        <v>512</v>
      </c>
      <c r="L33" s="73"/>
      <c r="M33" s="331" t="s">
        <v>4314</v>
      </c>
      <c r="N33" s="215">
        <v>43278</v>
      </c>
      <c r="O33" s="215">
        <v>43372</v>
      </c>
      <c r="P33" s="215">
        <v>44467</v>
      </c>
      <c r="Q33" s="81">
        <v>165607.21</v>
      </c>
      <c r="R33" s="30">
        <v>0.4</v>
      </c>
      <c r="S33" s="29" t="s">
        <v>230</v>
      </c>
      <c r="T33" s="29">
        <v>66242.880000000005</v>
      </c>
    </row>
    <row r="34" spans="2:20" s="128" customFormat="1" ht="126.75" customHeight="1" x14ac:dyDescent="0.25">
      <c r="B34" s="431"/>
      <c r="C34" s="418"/>
      <c r="D34" s="416"/>
      <c r="E34" s="343"/>
      <c r="F34" s="302" t="s">
        <v>1552</v>
      </c>
      <c r="G34" s="141" t="s">
        <v>1879</v>
      </c>
      <c r="H34" s="73" t="s">
        <v>1674</v>
      </c>
      <c r="I34" s="302" t="s">
        <v>1675</v>
      </c>
      <c r="J34" s="320" t="s">
        <v>324</v>
      </c>
      <c r="K34" s="320" t="s">
        <v>512</v>
      </c>
      <c r="L34" s="73"/>
      <c r="M34" s="331" t="s">
        <v>4315</v>
      </c>
      <c r="N34" s="215">
        <v>43299</v>
      </c>
      <c r="O34" s="215">
        <v>43403</v>
      </c>
      <c r="P34" s="215">
        <v>44498</v>
      </c>
      <c r="Q34" s="81">
        <v>375</v>
      </c>
      <c r="R34" s="30">
        <v>0.4</v>
      </c>
      <c r="S34" s="29" t="s">
        <v>230</v>
      </c>
      <c r="T34" s="29">
        <v>150</v>
      </c>
    </row>
    <row r="35" spans="2:20" s="128" customFormat="1" ht="126.75" customHeight="1" x14ac:dyDescent="0.25">
      <c r="B35" s="431"/>
      <c r="C35" s="418"/>
      <c r="D35" s="416"/>
      <c r="E35" s="343"/>
      <c r="F35" s="302" t="s">
        <v>1552</v>
      </c>
      <c r="G35" s="141" t="s">
        <v>1009</v>
      </c>
      <c r="H35" s="73" t="s">
        <v>1676</v>
      </c>
      <c r="I35" s="302" t="s">
        <v>1677</v>
      </c>
      <c r="J35" s="320" t="s">
        <v>324</v>
      </c>
      <c r="K35" s="320" t="s">
        <v>512</v>
      </c>
      <c r="L35" s="73"/>
      <c r="M35" s="331" t="s">
        <v>4314</v>
      </c>
      <c r="N35" s="215">
        <v>43278</v>
      </c>
      <c r="O35" s="215">
        <v>43344</v>
      </c>
      <c r="P35" s="215">
        <v>44439</v>
      </c>
      <c r="Q35" s="81">
        <v>214509.87</v>
      </c>
      <c r="R35" s="30">
        <v>0.4</v>
      </c>
      <c r="S35" s="29" t="s">
        <v>230</v>
      </c>
      <c r="T35" s="29">
        <v>85803.95</v>
      </c>
    </row>
    <row r="36" spans="2:20" s="128" customFormat="1" ht="126.75" customHeight="1" x14ac:dyDescent="0.25">
      <c r="B36" s="431"/>
      <c r="C36" s="418"/>
      <c r="D36" s="416"/>
      <c r="E36" s="343"/>
      <c r="F36" s="302" t="s">
        <v>1552</v>
      </c>
      <c r="G36" s="141" t="s">
        <v>1878</v>
      </c>
      <c r="H36" s="73" t="s">
        <v>1678</v>
      </c>
      <c r="I36" s="302" t="s">
        <v>1679</v>
      </c>
      <c r="J36" s="320" t="s">
        <v>324</v>
      </c>
      <c r="K36" s="320" t="s">
        <v>512</v>
      </c>
      <c r="L36" s="73"/>
      <c r="M36" s="331" t="s">
        <v>4316</v>
      </c>
      <c r="N36" s="215">
        <v>43278</v>
      </c>
      <c r="O36" s="215">
        <v>43344</v>
      </c>
      <c r="P36" s="215">
        <v>44439</v>
      </c>
      <c r="Q36" s="81">
        <v>10624.81</v>
      </c>
      <c r="R36" s="30">
        <v>0.4</v>
      </c>
      <c r="S36" s="29" t="s">
        <v>230</v>
      </c>
      <c r="T36" s="29">
        <v>4249.92</v>
      </c>
    </row>
    <row r="37" spans="2:20" s="128" customFormat="1" ht="126.75" customHeight="1" x14ac:dyDescent="0.25">
      <c r="B37" s="431"/>
      <c r="C37" s="418"/>
      <c r="D37" s="416"/>
      <c r="E37" s="343"/>
      <c r="F37" s="302" t="s">
        <v>1552</v>
      </c>
      <c r="G37" s="141" t="s">
        <v>729</v>
      </c>
      <c r="H37" s="73" t="s">
        <v>4045</v>
      </c>
      <c r="I37" s="302" t="s">
        <v>1557</v>
      </c>
      <c r="J37" s="320" t="s">
        <v>324</v>
      </c>
      <c r="K37" s="320" t="s">
        <v>512</v>
      </c>
      <c r="L37" s="73"/>
      <c r="M37" s="331" t="s">
        <v>13</v>
      </c>
      <c r="N37" s="215">
        <v>43187</v>
      </c>
      <c r="O37" s="215">
        <v>43286</v>
      </c>
      <c r="P37" s="215">
        <v>44381</v>
      </c>
      <c r="Q37" s="81">
        <v>229527.12</v>
      </c>
      <c r="R37" s="30">
        <v>0.4</v>
      </c>
      <c r="S37" s="29" t="s">
        <v>230</v>
      </c>
      <c r="T37" s="29">
        <v>91810.85</v>
      </c>
    </row>
    <row r="38" spans="2:20" s="128" customFormat="1" ht="126.75" customHeight="1" x14ac:dyDescent="0.25">
      <c r="B38" s="431"/>
      <c r="C38" s="418"/>
      <c r="D38" s="416"/>
      <c r="E38" s="343"/>
      <c r="F38" s="302" t="s">
        <v>1552</v>
      </c>
      <c r="G38" s="141" t="s">
        <v>1879</v>
      </c>
      <c r="H38" s="73" t="s">
        <v>1680</v>
      </c>
      <c r="I38" s="302" t="s">
        <v>1681</v>
      </c>
      <c r="J38" s="320" t="s">
        <v>324</v>
      </c>
      <c r="K38" s="320" t="s">
        <v>512</v>
      </c>
      <c r="L38" s="73"/>
      <c r="M38" s="331" t="s">
        <v>4317</v>
      </c>
      <c r="N38" s="215">
        <v>43299</v>
      </c>
      <c r="O38" s="215">
        <v>43435</v>
      </c>
      <c r="P38" s="215">
        <v>44530</v>
      </c>
      <c r="Q38" s="81">
        <v>30746.37</v>
      </c>
      <c r="R38" s="30">
        <v>0.4</v>
      </c>
      <c r="S38" s="29" t="s">
        <v>230</v>
      </c>
      <c r="T38" s="29">
        <v>12298.55</v>
      </c>
    </row>
    <row r="39" spans="2:20" s="128" customFormat="1" ht="126.75" customHeight="1" x14ac:dyDescent="0.25">
      <c r="B39" s="431"/>
      <c r="C39" s="418"/>
      <c r="D39" s="416"/>
      <c r="E39" s="343"/>
      <c r="F39" s="302" t="s">
        <v>1552</v>
      </c>
      <c r="G39" s="141" t="s">
        <v>1009</v>
      </c>
      <c r="H39" s="73" t="s">
        <v>4046</v>
      </c>
      <c r="I39" s="302" t="s">
        <v>1558</v>
      </c>
      <c r="J39" s="320" t="s">
        <v>324</v>
      </c>
      <c r="K39" s="320" t="s">
        <v>512</v>
      </c>
      <c r="L39" s="73"/>
      <c r="M39" s="331" t="s">
        <v>13</v>
      </c>
      <c r="N39" s="215">
        <v>43187</v>
      </c>
      <c r="O39" s="215">
        <v>43282</v>
      </c>
      <c r="P39" s="215">
        <v>44196</v>
      </c>
      <c r="Q39" s="81">
        <v>239954.85</v>
      </c>
      <c r="R39" s="30">
        <v>0.4</v>
      </c>
      <c r="S39" s="29" t="s">
        <v>230</v>
      </c>
      <c r="T39" s="29">
        <v>95981.94</v>
      </c>
    </row>
    <row r="40" spans="2:20" s="128" customFormat="1" ht="126.75" customHeight="1" x14ac:dyDescent="0.25">
      <c r="B40" s="431"/>
      <c r="C40" s="418"/>
      <c r="D40" s="416"/>
      <c r="E40" s="343"/>
      <c r="F40" s="302" t="s">
        <v>1552</v>
      </c>
      <c r="G40" s="141" t="s">
        <v>1009</v>
      </c>
      <c r="H40" s="73" t="s">
        <v>4047</v>
      </c>
      <c r="I40" s="302" t="s">
        <v>1682</v>
      </c>
      <c r="J40" s="320" t="s">
        <v>324</v>
      </c>
      <c r="K40" s="320" t="s">
        <v>512</v>
      </c>
      <c r="L40" s="73"/>
      <c r="M40" s="331" t="s">
        <v>4314</v>
      </c>
      <c r="N40" s="215">
        <v>43278</v>
      </c>
      <c r="O40" s="215">
        <v>43344</v>
      </c>
      <c r="P40" s="215">
        <v>44439</v>
      </c>
      <c r="Q40" s="81">
        <v>213700.92</v>
      </c>
      <c r="R40" s="30">
        <v>0.4</v>
      </c>
      <c r="S40" s="29" t="s">
        <v>230</v>
      </c>
      <c r="T40" s="29">
        <v>85480.37</v>
      </c>
    </row>
    <row r="41" spans="2:20" s="128" customFormat="1" ht="126.75" customHeight="1" x14ac:dyDescent="0.25">
      <c r="B41" s="431"/>
      <c r="C41" s="418"/>
      <c r="D41" s="416"/>
      <c r="E41" s="343"/>
      <c r="F41" s="302" t="s">
        <v>1552</v>
      </c>
      <c r="G41" s="141" t="s">
        <v>1878</v>
      </c>
      <c r="H41" s="73" t="s">
        <v>1683</v>
      </c>
      <c r="I41" s="302" t="s">
        <v>1684</v>
      </c>
      <c r="J41" s="320" t="s">
        <v>324</v>
      </c>
      <c r="K41" s="320" t="s">
        <v>512</v>
      </c>
      <c r="L41" s="73"/>
      <c r="M41" s="331" t="s">
        <v>4318</v>
      </c>
      <c r="N41" s="215">
        <v>43278</v>
      </c>
      <c r="O41" s="215">
        <v>43370</v>
      </c>
      <c r="P41" s="215">
        <v>44465</v>
      </c>
      <c r="Q41" s="81">
        <v>28445.65</v>
      </c>
      <c r="R41" s="30">
        <v>0.4</v>
      </c>
      <c r="S41" s="29" t="s">
        <v>230</v>
      </c>
      <c r="T41" s="29">
        <v>11378.26</v>
      </c>
    </row>
    <row r="42" spans="2:20" s="128" customFormat="1" ht="126.75" customHeight="1" x14ac:dyDescent="0.25">
      <c r="B42" s="431"/>
      <c r="C42" s="418"/>
      <c r="D42" s="416"/>
      <c r="E42" s="343"/>
      <c r="F42" s="302" t="s">
        <v>1552</v>
      </c>
      <c r="G42" s="141" t="s">
        <v>1880</v>
      </c>
      <c r="H42" s="73" t="s">
        <v>1614</v>
      </c>
      <c r="I42" s="302" t="s">
        <v>1613</v>
      </c>
      <c r="J42" s="320" t="s">
        <v>324</v>
      </c>
      <c r="K42" s="320" t="s">
        <v>512</v>
      </c>
      <c r="L42" s="73"/>
      <c r="M42" s="331" t="s">
        <v>4319</v>
      </c>
      <c r="N42" s="215">
        <v>43278</v>
      </c>
      <c r="O42" s="215">
        <v>43372</v>
      </c>
      <c r="P42" s="215">
        <v>44467</v>
      </c>
      <c r="Q42" s="81">
        <v>31570.65</v>
      </c>
      <c r="R42" s="30">
        <v>0.4</v>
      </c>
      <c r="S42" s="29" t="s">
        <v>230</v>
      </c>
      <c r="T42" s="29">
        <v>12628.26</v>
      </c>
    </row>
    <row r="43" spans="2:20" s="128" customFormat="1" ht="126.75" customHeight="1" x14ac:dyDescent="0.25">
      <c r="B43" s="431"/>
      <c r="C43" s="418"/>
      <c r="D43" s="416"/>
      <c r="E43" s="343"/>
      <c r="F43" s="302" t="s">
        <v>1552</v>
      </c>
      <c r="G43" s="141" t="s">
        <v>729</v>
      </c>
      <c r="H43" s="73" t="s">
        <v>1685</v>
      </c>
      <c r="I43" s="302" t="s">
        <v>1686</v>
      </c>
      <c r="J43" s="320" t="s">
        <v>324</v>
      </c>
      <c r="K43" s="320" t="s">
        <v>512</v>
      </c>
      <c r="L43" s="73"/>
      <c r="M43" s="331" t="s">
        <v>4320</v>
      </c>
      <c r="N43" s="215">
        <v>43293</v>
      </c>
      <c r="O43" s="215">
        <v>43386</v>
      </c>
      <c r="P43" s="215">
        <v>44481</v>
      </c>
      <c r="Q43" s="81">
        <v>182377.67</v>
      </c>
      <c r="R43" s="30">
        <v>0.4</v>
      </c>
      <c r="S43" s="29" t="s">
        <v>230</v>
      </c>
      <c r="T43" s="29">
        <v>72951.070000000007</v>
      </c>
    </row>
    <row r="44" spans="2:20" s="128" customFormat="1" ht="126.75" customHeight="1" x14ac:dyDescent="0.25">
      <c r="B44" s="431"/>
      <c r="C44" s="418"/>
      <c r="D44" s="416"/>
      <c r="E44" s="343"/>
      <c r="F44" s="302" t="s">
        <v>1552</v>
      </c>
      <c r="G44" s="141" t="s">
        <v>729</v>
      </c>
      <c r="H44" s="73" t="s">
        <v>1559</v>
      </c>
      <c r="I44" s="302" t="s">
        <v>1560</v>
      </c>
      <c r="J44" s="320" t="s">
        <v>324</v>
      </c>
      <c r="K44" s="320" t="s">
        <v>512</v>
      </c>
      <c r="L44" s="73"/>
      <c r="M44" s="331" t="s">
        <v>13</v>
      </c>
      <c r="N44" s="215">
        <v>43187</v>
      </c>
      <c r="O44" s="215">
        <v>43282</v>
      </c>
      <c r="P44" s="215">
        <v>44377</v>
      </c>
      <c r="Q44" s="81">
        <v>239860.7</v>
      </c>
      <c r="R44" s="30">
        <v>0.4</v>
      </c>
      <c r="S44" s="29" t="s">
        <v>230</v>
      </c>
      <c r="T44" s="29">
        <v>95944.28</v>
      </c>
    </row>
    <row r="45" spans="2:20" s="128" customFormat="1" ht="126.75" customHeight="1" x14ac:dyDescent="0.25">
      <c r="B45" s="431"/>
      <c r="C45" s="418"/>
      <c r="D45" s="416"/>
      <c r="E45" s="343"/>
      <c r="F45" s="302" t="s">
        <v>1552</v>
      </c>
      <c r="G45" s="141" t="s">
        <v>1012</v>
      </c>
      <c r="H45" s="73" t="s">
        <v>1687</v>
      </c>
      <c r="I45" s="302" t="s">
        <v>1688</v>
      </c>
      <c r="J45" s="320" t="s">
        <v>324</v>
      </c>
      <c r="K45" s="320" t="s">
        <v>512</v>
      </c>
      <c r="L45" s="73"/>
      <c r="M45" s="331" t="s">
        <v>4321</v>
      </c>
      <c r="N45" s="215">
        <v>43299</v>
      </c>
      <c r="O45" s="215">
        <v>43388</v>
      </c>
      <c r="P45" s="215">
        <v>44483</v>
      </c>
      <c r="Q45" s="81">
        <v>45545.65</v>
      </c>
      <c r="R45" s="30">
        <v>0.4</v>
      </c>
      <c r="S45" s="29" t="s">
        <v>230</v>
      </c>
      <c r="T45" s="29">
        <v>18218.259999999998</v>
      </c>
    </row>
    <row r="46" spans="2:20" s="128" customFormat="1" ht="126.75" customHeight="1" x14ac:dyDescent="0.25">
      <c r="B46" s="431"/>
      <c r="C46" s="418"/>
      <c r="D46" s="416"/>
      <c r="E46" s="343"/>
      <c r="F46" s="302" t="s">
        <v>1552</v>
      </c>
      <c r="G46" s="141" t="s">
        <v>1011</v>
      </c>
      <c r="H46" s="73" t="s">
        <v>1689</v>
      </c>
      <c r="I46" s="302" t="s">
        <v>1690</v>
      </c>
      <c r="J46" s="320" t="s">
        <v>324</v>
      </c>
      <c r="K46" s="320" t="s">
        <v>512</v>
      </c>
      <c r="L46" s="73"/>
      <c r="M46" s="331" t="s">
        <v>4322</v>
      </c>
      <c r="N46" s="215">
        <v>43278</v>
      </c>
      <c r="O46" s="215">
        <v>43372</v>
      </c>
      <c r="P46" s="215">
        <v>44467</v>
      </c>
      <c r="Q46" s="81">
        <v>34945.370000000003</v>
      </c>
      <c r="R46" s="30">
        <v>0.4</v>
      </c>
      <c r="S46" s="29" t="s">
        <v>230</v>
      </c>
      <c r="T46" s="29">
        <v>13978.15</v>
      </c>
    </row>
    <row r="47" spans="2:20" s="128" customFormat="1" ht="126.75" customHeight="1" x14ac:dyDescent="0.25">
      <c r="B47" s="431"/>
      <c r="C47" s="418"/>
      <c r="D47" s="416"/>
      <c r="E47" s="343"/>
      <c r="F47" s="302" t="s">
        <v>1552</v>
      </c>
      <c r="G47" s="141" t="s">
        <v>729</v>
      </c>
      <c r="H47" s="73" t="s">
        <v>1691</v>
      </c>
      <c r="I47" s="302" t="s">
        <v>1692</v>
      </c>
      <c r="J47" s="320" t="s">
        <v>324</v>
      </c>
      <c r="K47" s="320" t="s">
        <v>512</v>
      </c>
      <c r="L47" s="73"/>
      <c r="M47" s="331" t="s">
        <v>4323</v>
      </c>
      <c r="N47" s="215">
        <v>43278</v>
      </c>
      <c r="O47" s="215">
        <v>43372</v>
      </c>
      <c r="P47" s="215">
        <v>44467</v>
      </c>
      <c r="Q47" s="81">
        <v>216190.17</v>
      </c>
      <c r="R47" s="30">
        <v>0.4</v>
      </c>
      <c r="S47" s="29" t="s">
        <v>230</v>
      </c>
      <c r="T47" s="29">
        <v>86476.07</v>
      </c>
    </row>
    <row r="48" spans="2:20" s="128" customFormat="1" ht="126.75" customHeight="1" x14ac:dyDescent="0.25">
      <c r="B48" s="431"/>
      <c r="C48" s="418"/>
      <c r="D48" s="416"/>
      <c r="E48" s="343"/>
      <c r="F48" s="302" t="s">
        <v>1552</v>
      </c>
      <c r="G48" s="141" t="s">
        <v>1882</v>
      </c>
      <c r="H48" s="73" t="s">
        <v>1693</v>
      </c>
      <c r="I48" s="302" t="s">
        <v>1694</v>
      </c>
      <c r="J48" s="320" t="s">
        <v>324</v>
      </c>
      <c r="K48" s="320" t="s">
        <v>512</v>
      </c>
      <c r="L48" s="73"/>
      <c r="M48" s="331" t="s">
        <v>4324</v>
      </c>
      <c r="N48" s="215">
        <v>43278</v>
      </c>
      <c r="O48" s="215">
        <v>43371</v>
      </c>
      <c r="P48" s="215">
        <v>44466</v>
      </c>
      <c r="Q48" s="81">
        <v>12500</v>
      </c>
      <c r="R48" s="30">
        <v>0.4</v>
      </c>
      <c r="S48" s="29" t="s">
        <v>230</v>
      </c>
      <c r="T48" s="29">
        <v>5000</v>
      </c>
    </row>
    <row r="49" spans="2:20" s="128" customFormat="1" ht="126.75" customHeight="1" x14ac:dyDescent="0.25">
      <c r="B49" s="431"/>
      <c r="C49" s="418"/>
      <c r="D49" s="416"/>
      <c r="E49" s="343"/>
      <c r="F49" s="302" t="s">
        <v>1552</v>
      </c>
      <c r="G49" s="141" t="s">
        <v>1009</v>
      </c>
      <c r="H49" s="73" t="s">
        <v>1561</v>
      </c>
      <c r="I49" s="302" t="s">
        <v>1562</v>
      </c>
      <c r="J49" s="320" t="s">
        <v>324</v>
      </c>
      <c r="K49" s="320" t="s">
        <v>512</v>
      </c>
      <c r="L49" s="73"/>
      <c r="M49" s="331" t="s">
        <v>13</v>
      </c>
      <c r="N49" s="215">
        <v>43187</v>
      </c>
      <c r="O49" s="215">
        <v>43252</v>
      </c>
      <c r="P49" s="215">
        <v>44347</v>
      </c>
      <c r="Q49" s="81">
        <v>207604.05</v>
      </c>
      <c r="R49" s="30">
        <v>0.4</v>
      </c>
      <c r="S49" s="29" t="s">
        <v>230</v>
      </c>
      <c r="T49" s="29">
        <v>83041.62</v>
      </c>
    </row>
    <row r="50" spans="2:20" s="128" customFormat="1" ht="126.75" customHeight="1" x14ac:dyDescent="0.25">
      <c r="B50" s="431"/>
      <c r="C50" s="418"/>
      <c r="D50" s="416"/>
      <c r="E50" s="343"/>
      <c r="F50" s="302" t="s">
        <v>1552</v>
      </c>
      <c r="G50" s="141" t="s">
        <v>1009</v>
      </c>
      <c r="H50" s="73" t="s">
        <v>4048</v>
      </c>
      <c r="I50" s="302" t="s">
        <v>1563</v>
      </c>
      <c r="J50" s="320" t="s">
        <v>324</v>
      </c>
      <c r="K50" s="320" t="s">
        <v>512</v>
      </c>
      <c r="L50" s="73"/>
      <c r="M50" s="331" t="s">
        <v>4325</v>
      </c>
      <c r="N50" s="215">
        <v>43187</v>
      </c>
      <c r="O50" s="215">
        <v>43265</v>
      </c>
      <c r="P50" s="215">
        <v>44725</v>
      </c>
      <c r="Q50" s="81">
        <v>239992.5</v>
      </c>
      <c r="R50" s="30">
        <v>0.30830000000000002</v>
      </c>
      <c r="S50" s="29" t="s">
        <v>230</v>
      </c>
      <c r="T50" s="29">
        <v>74000.399999999994</v>
      </c>
    </row>
    <row r="51" spans="2:20" s="128" customFormat="1" ht="126.75" customHeight="1" x14ac:dyDescent="0.25">
      <c r="B51" s="431"/>
      <c r="C51" s="418"/>
      <c r="D51" s="416"/>
      <c r="E51" s="343"/>
      <c r="F51" s="302" t="s">
        <v>1552</v>
      </c>
      <c r="G51" s="141" t="s">
        <v>1007</v>
      </c>
      <c r="H51" s="73" t="s">
        <v>1695</v>
      </c>
      <c r="I51" s="302" t="s">
        <v>1696</v>
      </c>
      <c r="J51" s="320" t="s">
        <v>324</v>
      </c>
      <c r="K51" s="320" t="s">
        <v>512</v>
      </c>
      <c r="L51" s="73"/>
      <c r="M51" s="331" t="s">
        <v>4321</v>
      </c>
      <c r="N51" s="215">
        <v>43299</v>
      </c>
      <c r="O51" s="215">
        <v>43374</v>
      </c>
      <c r="P51" s="215">
        <v>44469</v>
      </c>
      <c r="Q51" s="81">
        <v>65676.62</v>
      </c>
      <c r="R51" s="30">
        <v>0.4</v>
      </c>
      <c r="S51" s="29" t="s">
        <v>230</v>
      </c>
      <c r="T51" s="29">
        <v>26270.65</v>
      </c>
    </row>
    <row r="52" spans="2:20" s="128" customFormat="1" ht="126.75" customHeight="1" x14ac:dyDescent="0.25">
      <c r="B52" s="431"/>
      <c r="C52" s="418"/>
      <c r="D52" s="416"/>
      <c r="E52" s="343"/>
      <c r="F52" s="302" t="s">
        <v>1552</v>
      </c>
      <c r="G52" s="141" t="s">
        <v>729</v>
      </c>
      <c r="H52" s="73" t="s">
        <v>1697</v>
      </c>
      <c r="I52" s="302" t="s">
        <v>1698</v>
      </c>
      <c r="J52" s="320" t="s">
        <v>324</v>
      </c>
      <c r="K52" s="320" t="s">
        <v>512</v>
      </c>
      <c r="L52" s="73"/>
      <c r="M52" s="331" t="s">
        <v>4320</v>
      </c>
      <c r="N52" s="215">
        <v>43278</v>
      </c>
      <c r="O52" s="215">
        <v>43372</v>
      </c>
      <c r="P52" s="215">
        <v>44467</v>
      </c>
      <c r="Q52" s="81">
        <v>165733.67000000001</v>
      </c>
      <c r="R52" s="30">
        <v>0.4</v>
      </c>
      <c r="S52" s="29" t="s">
        <v>230</v>
      </c>
      <c r="T52" s="29">
        <v>66293.47</v>
      </c>
    </row>
    <row r="53" spans="2:20" s="128" customFormat="1" ht="126.75" customHeight="1" x14ac:dyDescent="0.25">
      <c r="B53" s="431"/>
      <c r="C53" s="418"/>
      <c r="D53" s="416"/>
      <c r="E53" s="343"/>
      <c r="F53" s="302" t="s">
        <v>1552</v>
      </c>
      <c r="G53" s="141" t="s">
        <v>1012</v>
      </c>
      <c r="H53" s="73" t="s">
        <v>1699</v>
      </c>
      <c r="I53" s="302" t="s">
        <v>1700</v>
      </c>
      <c r="J53" s="320" t="s">
        <v>324</v>
      </c>
      <c r="K53" s="320" t="s">
        <v>512</v>
      </c>
      <c r="L53" s="73"/>
      <c r="M53" s="331" t="s">
        <v>4326</v>
      </c>
      <c r="N53" s="215">
        <v>43299</v>
      </c>
      <c r="O53" s="215">
        <v>43393</v>
      </c>
      <c r="P53" s="215">
        <v>44488</v>
      </c>
      <c r="Q53" s="81">
        <v>2862.5</v>
      </c>
      <c r="R53" s="30">
        <v>0.4</v>
      </c>
      <c r="S53" s="29" t="s">
        <v>230</v>
      </c>
      <c r="T53" s="29">
        <v>1145</v>
      </c>
    </row>
    <row r="54" spans="2:20" s="128" customFormat="1" ht="126.75" customHeight="1" x14ac:dyDescent="0.25">
      <c r="B54" s="431"/>
      <c r="C54" s="418"/>
      <c r="D54" s="416"/>
      <c r="E54" s="343"/>
      <c r="F54" s="135" t="s">
        <v>1552</v>
      </c>
      <c r="G54" s="102" t="s">
        <v>729</v>
      </c>
      <c r="H54" s="73" t="s">
        <v>4049</v>
      </c>
      <c r="I54" s="302" t="s">
        <v>2119</v>
      </c>
      <c r="J54" s="320" t="s">
        <v>324</v>
      </c>
      <c r="K54" s="320" t="s">
        <v>512</v>
      </c>
      <c r="L54" s="73"/>
      <c r="M54" s="184" t="s">
        <v>4314</v>
      </c>
      <c r="N54" s="215">
        <v>43455</v>
      </c>
      <c r="O54" s="215">
        <v>43552</v>
      </c>
      <c r="P54" s="215">
        <v>44647</v>
      </c>
      <c r="Q54" s="81">
        <v>235721.43</v>
      </c>
      <c r="R54" s="30">
        <v>0.4</v>
      </c>
      <c r="S54" s="29" t="s">
        <v>230</v>
      </c>
      <c r="T54" s="29">
        <v>94288.57</v>
      </c>
    </row>
    <row r="55" spans="2:20" s="128" customFormat="1" ht="126.75" customHeight="1" x14ac:dyDescent="0.25">
      <c r="B55" s="431"/>
      <c r="C55" s="418"/>
      <c r="D55" s="416"/>
      <c r="E55" s="343"/>
      <c r="F55" s="302" t="s">
        <v>1552</v>
      </c>
      <c r="G55" s="141" t="s">
        <v>1012</v>
      </c>
      <c r="H55" s="73" t="s">
        <v>1701</v>
      </c>
      <c r="I55" s="302" t="s">
        <v>1702</v>
      </c>
      <c r="J55" s="320" t="s">
        <v>324</v>
      </c>
      <c r="K55" s="320" t="s">
        <v>512</v>
      </c>
      <c r="L55" s="73"/>
      <c r="M55" s="331" t="s">
        <v>4327</v>
      </c>
      <c r="N55" s="215">
        <v>43278</v>
      </c>
      <c r="O55" s="215">
        <v>43372</v>
      </c>
      <c r="P55" s="215">
        <v>44467</v>
      </c>
      <c r="Q55" s="81">
        <v>34780.68</v>
      </c>
      <c r="R55" s="30">
        <v>0.4</v>
      </c>
      <c r="S55" s="29" t="s">
        <v>230</v>
      </c>
      <c r="T55" s="29">
        <v>13912.28</v>
      </c>
    </row>
    <row r="56" spans="2:20" s="128" customFormat="1" ht="126.75" customHeight="1" x14ac:dyDescent="0.25">
      <c r="B56" s="431"/>
      <c r="C56" s="418"/>
      <c r="D56" s="416"/>
      <c r="E56" s="343"/>
      <c r="F56" s="302" t="s">
        <v>1552</v>
      </c>
      <c r="G56" s="141" t="s">
        <v>1881</v>
      </c>
      <c r="H56" s="73" t="s">
        <v>4050</v>
      </c>
      <c r="I56" s="302" t="s">
        <v>1703</v>
      </c>
      <c r="J56" s="320" t="s">
        <v>324</v>
      </c>
      <c r="K56" s="320" t="s">
        <v>512</v>
      </c>
      <c r="L56" s="73"/>
      <c r="M56" s="331" t="s">
        <v>4328</v>
      </c>
      <c r="N56" s="215">
        <v>43284</v>
      </c>
      <c r="O56" s="215">
        <v>43374</v>
      </c>
      <c r="P56" s="215">
        <v>44469</v>
      </c>
      <c r="Q56" s="81">
        <v>28515</v>
      </c>
      <c r="R56" s="30">
        <v>0.4</v>
      </c>
      <c r="S56" s="29" t="s">
        <v>230</v>
      </c>
      <c r="T56" s="29">
        <v>11406</v>
      </c>
    </row>
    <row r="57" spans="2:20" s="128" customFormat="1" ht="126.75" customHeight="1" x14ac:dyDescent="0.25">
      <c r="B57" s="431"/>
      <c r="C57" s="418"/>
      <c r="D57" s="416"/>
      <c r="E57" s="343"/>
      <c r="F57" s="302" t="s">
        <v>1552</v>
      </c>
      <c r="G57" s="141" t="s">
        <v>729</v>
      </c>
      <c r="H57" s="73" t="s">
        <v>1704</v>
      </c>
      <c r="I57" s="302" t="s">
        <v>1705</v>
      </c>
      <c r="J57" s="320" t="s">
        <v>324</v>
      </c>
      <c r="K57" s="320" t="s">
        <v>512</v>
      </c>
      <c r="L57" s="73"/>
      <c r="M57" s="331" t="s">
        <v>13</v>
      </c>
      <c r="N57" s="215">
        <v>43325</v>
      </c>
      <c r="O57" s="215">
        <v>43416</v>
      </c>
      <c r="P57" s="215">
        <v>44511</v>
      </c>
      <c r="Q57" s="81">
        <v>218677.71</v>
      </c>
      <c r="R57" s="30">
        <v>0.4</v>
      </c>
      <c r="S57" s="29" t="s">
        <v>230</v>
      </c>
      <c r="T57" s="29">
        <v>87471.08</v>
      </c>
    </row>
    <row r="58" spans="2:20" s="128" customFormat="1" ht="126.75" customHeight="1" x14ac:dyDescent="0.25">
      <c r="B58" s="431"/>
      <c r="C58" s="418"/>
      <c r="D58" s="416"/>
      <c r="E58" s="343"/>
      <c r="F58" s="302" t="s">
        <v>1552</v>
      </c>
      <c r="G58" s="141" t="s">
        <v>1011</v>
      </c>
      <c r="H58" s="73" t="s">
        <v>4051</v>
      </c>
      <c r="I58" s="302" t="s">
        <v>1706</v>
      </c>
      <c r="J58" s="320" t="s">
        <v>324</v>
      </c>
      <c r="K58" s="320" t="s">
        <v>512</v>
      </c>
      <c r="L58" s="73"/>
      <c r="M58" s="331" t="s">
        <v>4329</v>
      </c>
      <c r="N58" s="215">
        <v>43278</v>
      </c>
      <c r="O58" s="215">
        <v>43344</v>
      </c>
      <c r="P58" s="215">
        <v>44439</v>
      </c>
      <c r="Q58" s="81">
        <v>1812.5</v>
      </c>
      <c r="R58" s="30">
        <v>0.4</v>
      </c>
      <c r="S58" s="29" t="s">
        <v>230</v>
      </c>
      <c r="T58" s="29">
        <v>725</v>
      </c>
    </row>
    <row r="59" spans="2:20" s="128" customFormat="1" ht="126.75" customHeight="1" x14ac:dyDescent="0.25">
      <c r="B59" s="431"/>
      <c r="C59" s="418"/>
      <c r="D59" s="416"/>
      <c r="E59" s="343"/>
      <c r="F59" s="302" t="s">
        <v>1552</v>
      </c>
      <c r="G59" s="141" t="s">
        <v>1878</v>
      </c>
      <c r="H59" s="73" t="s">
        <v>1707</v>
      </c>
      <c r="I59" s="302" t="s">
        <v>1708</v>
      </c>
      <c r="J59" s="320" t="s">
        <v>324</v>
      </c>
      <c r="K59" s="320" t="s">
        <v>512</v>
      </c>
      <c r="L59" s="73"/>
      <c r="M59" s="331" t="s">
        <v>4330</v>
      </c>
      <c r="N59" s="215">
        <v>43278</v>
      </c>
      <c r="O59" s="215">
        <v>43370</v>
      </c>
      <c r="P59" s="215">
        <v>44465</v>
      </c>
      <c r="Q59" s="81">
        <v>3750</v>
      </c>
      <c r="R59" s="30">
        <v>0.4</v>
      </c>
      <c r="S59" s="29" t="s">
        <v>230</v>
      </c>
      <c r="T59" s="29">
        <v>1500</v>
      </c>
    </row>
    <row r="60" spans="2:20" s="128" customFormat="1" ht="126.75" customHeight="1" x14ac:dyDescent="0.25">
      <c r="B60" s="431"/>
      <c r="C60" s="418"/>
      <c r="D60" s="416"/>
      <c r="E60" s="343"/>
      <c r="F60" s="302" t="s">
        <v>1552</v>
      </c>
      <c r="G60" s="141" t="s">
        <v>729</v>
      </c>
      <c r="H60" s="73" t="s">
        <v>1564</v>
      </c>
      <c r="I60" s="302" t="s">
        <v>1565</v>
      </c>
      <c r="J60" s="320" t="s">
        <v>324</v>
      </c>
      <c r="K60" s="320" t="s">
        <v>512</v>
      </c>
      <c r="L60" s="73"/>
      <c r="M60" s="331" t="s">
        <v>13</v>
      </c>
      <c r="N60" s="215">
        <v>43187</v>
      </c>
      <c r="O60" s="215">
        <v>43282</v>
      </c>
      <c r="P60" s="215">
        <v>44377</v>
      </c>
      <c r="Q60" s="81">
        <v>235365.62</v>
      </c>
      <c r="R60" s="30">
        <v>0.4</v>
      </c>
      <c r="S60" s="29" t="s">
        <v>230</v>
      </c>
      <c r="T60" s="29">
        <v>94146.25</v>
      </c>
    </row>
    <row r="61" spans="2:20" s="128" customFormat="1" ht="126.75" customHeight="1" x14ac:dyDescent="0.25">
      <c r="B61" s="431"/>
      <c r="C61" s="418"/>
      <c r="D61" s="416"/>
      <c r="E61" s="343"/>
      <c r="F61" s="317" t="s">
        <v>1552</v>
      </c>
      <c r="G61" s="142" t="s">
        <v>1009</v>
      </c>
      <c r="H61" s="44" t="s">
        <v>1709</v>
      </c>
      <c r="I61" s="317" t="s">
        <v>1710</v>
      </c>
      <c r="J61" s="321" t="s">
        <v>324</v>
      </c>
      <c r="K61" s="321" t="s">
        <v>512</v>
      </c>
      <c r="L61" s="44"/>
      <c r="M61" s="298" t="s">
        <v>4331</v>
      </c>
      <c r="N61" s="215">
        <v>43278</v>
      </c>
      <c r="O61" s="215">
        <v>43371</v>
      </c>
      <c r="P61" s="215">
        <v>44466</v>
      </c>
      <c r="Q61" s="82">
        <v>186038.95</v>
      </c>
      <c r="R61" s="42">
        <v>0.4</v>
      </c>
      <c r="S61" s="41" t="s">
        <v>230</v>
      </c>
      <c r="T61" s="41">
        <v>74415.58</v>
      </c>
    </row>
    <row r="62" spans="2:20" s="128" customFormat="1" ht="126.75" customHeight="1" x14ac:dyDescent="0.25">
      <c r="B62" s="431"/>
      <c r="C62" s="418"/>
      <c r="D62" s="416"/>
      <c r="E62" s="343"/>
      <c r="F62" s="317" t="s">
        <v>1552</v>
      </c>
      <c r="G62" s="142" t="s">
        <v>1877</v>
      </c>
      <c r="H62" s="44" t="s">
        <v>4052</v>
      </c>
      <c r="I62" s="317" t="s">
        <v>1711</v>
      </c>
      <c r="J62" s="321" t="s">
        <v>324</v>
      </c>
      <c r="K62" s="321" t="s">
        <v>512</v>
      </c>
      <c r="L62" s="44"/>
      <c r="M62" s="298" t="s">
        <v>4332</v>
      </c>
      <c r="N62" s="215">
        <v>43284</v>
      </c>
      <c r="O62" s="215">
        <v>43388</v>
      </c>
      <c r="P62" s="215">
        <v>44483</v>
      </c>
      <c r="Q62" s="82">
        <v>9647.82</v>
      </c>
      <c r="R62" s="42">
        <v>0.4</v>
      </c>
      <c r="S62" s="41" t="s">
        <v>230</v>
      </c>
      <c r="T62" s="41">
        <v>3859.13</v>
      </c>
    </row>
    <row r="63" spans="2:20" s="128" customFormat="1" ht="126.75" customHeight="1" x14ac:dyDescent="0.25">
      <c r="B63" s="431"/>
      <c r="C63" s="418"/>
      <c r="D63" s="416"/>
      <c r="E63" s="343"/>
      <c r="F63" s="317" t="s">
        <v>1552</v>
      </c>
      <c r="G63" s="142" t="s">
        <v>729</v>
      </c>
      <c r="H63" s="44" t="s">
        <v>1566</v>
      </c>
      <c r="I63" s="317" t="s">
        <v>1567</v>
      </c>
      <c r="J63" s="321" t="s">
        <v>324</v>
      </c>
      <c r="K63" s="321" t="s">
        <v>512</v>
      </c>
      <c r="L63" s="44"/>
      <c r="M63" s="298" t="s">
        <v>13</v>
      </c>
      <c r="N63" s="215">
        <v>43187</v>
      </c>
      <c r="O63" s="215">
        <v>43286</v>
      </c>
      <c r="P63" s="215">
        <v>44381</v>
      </c>
      <c r="Q63" s="82">
        <v>150877.23000000001</v>
      </c>
      <c r="R63" s="42">
        <v>0.4</v>
      </c>
      <c r="S63" s="41" t="s">
        <v>230</v>
      </c>
      <c r="T63" s="41">
        <v>60350.89</v>
      </c>
    </row>
    <row r="64" spans="2:20" s="128" customFormat="1" ht="126.75" customHeight="1" x14ac:dyDescent="0.25">
      <c r="B64" s="431"/>
      <c r="C64" s="418"/>
      <c r="D64" s="416"/>
      <c r="E64" s="343"/>
      <c r="F64" s="302" t="s">
        <v>1552</v>
      </c>
      <c r="G64" s="141" t="s">
        <v>2431</v>
      </c>
      <c r="H64" s="73" t="s">
        <v>1712</v>
      </c>
      <c r="I64" s="302" t="s">
        <v>1713</v>
      </c>
      <c r="J64" s="320" t="s">
        <v>324</v>
      </c>
      <c r="K64" s="320" t="s">
        <v>512</v>
      </c>
      <c r="L64" s="73"/>
      <c r="M64" s="331" t="s">
        <v>4324</v>
      </c>
      <c r="N64" s="215">
        <v>43278</v>
      </c>
      <c r="O64" s="215">
        <v>43372</v>
      </c>
      <c r="P64" s="215">
        <v>44467</v>
      </c>
      <c r="Q64" s="81">
        <v>61400</v>
      </c>
      <c r="R64" s="30">
        <v>0.4</v>
      </c>
      <c r="S64" s="29" t="s">
        <v>230</v>
      </c>
      <c r="T64" s="29">
        <v>24560</v>
      </c>
    </row>
    <row r="65" spans="2:20" s="128" customFormat="1" ht="126.75" customHeight="1" x14ac:dyDescent="0.25">
      <c r="B65" s="431"/>
      <c r="C65" s="418"/>
      <c r="D65" s="416"/>
      <c r="E65" s="343"/>
      <c r="F65" s="302" t="s">
        <v>1552</v>
      </c>
      <c r="G65" s="141" t="s">
        <v>1883</v>
      </c>
      <c r="H65" s="73" t="s">
        <v>4053</v>
      </c>
      <c r="I65" s="302" t="s">
        <v>1714</v>
      </c>
      <c r="J65" s="320" t="s">
        <v>324</v>
      </c>
      <c r="K65" s="320" t="s">
        <v>512</v>
      </c>
      <c r="L65" s="73"/>
      <c r="M65" s="331" t="s">
        <v>4333</v>
      </c>
      <c r="N65" s="215">
        <v>43284</v>
      </c>
      <c r="O65" s="215">
        <v>43313</v>
      </c>
      <c r="P65" s="215">
        <v>44408</v>
      </c>
      <c r="Q65" s="81">
        <v>46187.5</v>
      </c>
      <c r="R65" s="30">
        <v>0.4</v>
      </c>
      <c r="S65" s="29" t="s">
        <v>230</v>
      </c>
      <c r="T65" s="29">
        <v>18475</v>
      </c>
    </row>
    <row r="66" spans="2:20" s="128" customFormat="1" ht="126.75" customHeight="1" x14ac:dyDescent="0.25">
      <c r="B66" s="431"/>
      <c r="C66" s="418"/>
      <c r="D66" s="416"/>
      <c r="E66" s="343"/>
      <c r="F66" s="317" t="s">
        <v>1552</v>
      </c>
      <c r="G66" s="142" t="s">
        <v>1011</v>
      </c>
      <c r="H66" s="44" t="s">
        <v>1715</v>
      </c>
      <c r="I66" s="317" t="s">
        <v>1716</v>
      </c>
      <c r="J66" s="321" t="s">
        <v>324</v>
      </c>
      <c r="K66" s="321" t="s">
        <v>512</v>
      </c>
      <c r="L66" s="44"/>
      <c r="M66" s="298" t="s">
        <v>4334</v>
      </c>
      <c r="N66" s="215">
        <v>43299</v>
      </c>
      <c r="O66" s="215">
        <v>43374</v>
      </c>
      <c r="P66" s="215">
        <v>44469</v>
      </c>
      <c r="Q66" s="82">
        <v>12125</v>
      </c>
      <c r="R66" s="42">
        <v>0.4</v>
      </c>
      <c r="S66" s="41" t="s">
        <v>230</v>
      </c>
      <c r="T66" s="41">
        <v>4850</v>
      </c>
    </row>
    <row r="67" spans="2:20" s="128" customFormat="1" ht="126.75" customHeight="1" x14ac:dyDescent="0.25">
      <c r="B67" s="431"/>
      <c r="C67" s="418"/>
      <c r="D67" s="416"/>
      <c r="E67" s="343"/>
      <c r="F67" s="317" t="s">
        <v>2120</v>
      </c>
      <c r="G67" s="141" t="s">
        <v>729</v>
      </c>
      <c r="H67" s="44" t="s">
        <v>4054</v>
      </c>
      <c r="I67" s="317" t="s">
        <v>2303</v>
      </c>
      <c r="J67" s="321" t="s">
        <v>324</v>
      </c>
      <c r="K67" s="321" t="s">
        <v>512</v>
      </c>
      <c r="L67" s="44"/>
      <c r="M67" s="298" t="s">
        <v>13</v>
      </c>
      <c r="N67" s="215">
        <v>43565</v>
      </c>
      <c r="O67" s="215">
        <v>43672</v>
      </c>
      <c r="P67" s="215">
        <v>44767</v>
      </c>
      <c r="Q67" s="82">
        <v>239577.87</v>
      </c>
      <c r="R67" s="42">
        <v>0.6</v>
      </c>
      <c r="S67" s="41" t="s">
        <v>230</v>
      </c>
      <c r="T67" s="41">
        <v>143746.72</v>
      </c>
    </row>
    <row r="68" spans="2:20" s="128" customFormat="1" ht="126.75" customHeight="1" x14ac:dyDescent="0.25">
      <c r="B68" s="431"/>
      <c r="C68" s="418"/>
      <c r="D68" s="416"/>
      <c r="E68" s="343"/>
      <c r="F68" s="302" t="s">
        <v>2120</v>
      </c>
      <c r="G68" s="141" t="s">
        <v>729</v>
      </c>
      <c r="H68" s="73" t="s">
        <v>2121</v>
      </c>
      <c r="I68" s="302" t="s">
        <v>2122</v>
      </c>
      <c r="J68" s="320" t="s">
        <v>324</v>
      </c>
      <c r="K68" s="320" t="s">
        <v>512</v>
      </c>
      <c r="L68" s="73"/>
      <c r="M68" s="331" t="s">
        <v>13</v>
      </c>
      <c r="N68" s="215">
        <v>43440</v>
      </c>
      <c r="O68" s="215">
        <v>43525</v>
      </c>
      <c r="P68" s="215">
        <v>44620</v>
      </c>
      <c r="Q68" s="29">
        <v>239362.01</v>
      </c>
      <c r="R68" s="30">
        <v>0.6</v>
      </c>
      <c r="S68" s="29" t="s">
        <v>230</v>
      </c>
      <c r="T68" s="29">
        <v>143617.21</v>
      </c>
    </row>
    <row r="69" spans="2:20" s="128" customFormat="1" ht="126.75" customHeight="1" x14ac:dyDescent="0.25">
      <c r="B69" s="431"/>
      <c r="C69" s="418"/>
      <c r="D69" s="416"/>
      <c r="E69" s="343"/>
      <c r="F69" s="302" t="s">
        <v>2120</v>
      </c>
      <c r="G69" s="141" t="s">
        <v>729</v>
      </c>
      <c r="H69" s="73" t="s">
        <v>4055</v>
      </c>
      <c r="I69" s="302" t="s">
        <v>2123</v>
      </c>
      <c r="J69" s="320" t="s">
        <v>324</v>
      </c>
      <c r="K69" s="320" t="s">
        <v>512</v>
      </c>
      <c r="L69" s="73"/>
      <c r="M69" s="331" t="s">
        <v>4335</v>
      </c>
      <c r="N69" s="215">
        <v>43440</v>
      </c>
      <c r="O69" s="215">
        <v>43542</v>
      </c>
      <c r="P69" s="215">
        <v>44637</v>
      </c>
      <c r="Q69" s="29">
        <v>236684.17</v>
      </c>
      <c r="R69" s="30">
        <v>0.6</v>
      </c>
      <c r="S69" s="29" t="s">
        <v>230</v>
      </c>
      <c r="T69" s="29">
        <v>142010.5</v>
      </c>
    </row>
    <row r="70" spans="2:20" s="128" customFormat="1" ht="126.75" customHeight="1" x14ac:dyDescent="0.25">
      <c r="B70" s="431"/>
      <c r="C70" s="418"/>
      <c r="D70" s="416"/>
      <c r="E70" s="343"/>
      <c r="F70" s="302" t="s">
        <v>2120</v>
      </c>
      <c r="G70" s="141" t="s">
        <v>729</v>
      </c>
      <c r="H70" s="73" t="s">
        <v>4056</v>
      </c>
      <c r="I70" s="302" t="s">
        <v>2124</v>
      </c>
      <c r="J70" s="320" t="s">
        <v>324</v>
      </c>
      <c r="K70" s="320" t="s">
        <v>512</v>
      </c>
      <c r="L70" s="73"/>
      <c r="M70" s="331" t="s">
        <v>13</v>
      </c>
      <c r="N70" s="215">
        <v>43440</v>
      </c>
      <c r="O70" s="215">
        <v>43525</v>
      </c>
      <c r="P70" s="215">
        <v>44620</v>
      </c>
      <c r="Q70" s="29">
        <v>203543.67999999999</v>
      </c>
      <c r="R70" s="30">
        <v>0.6</v>
      </c>
      <c r="S70" s="29" t="s">
        <v>230</v>
      </c>
      <c r="T70" s="29">
        <v>122126.21</v>
      </c>
    </row>
    <row r="71" spans="2:20" s="128" customFormat="1" ht="126.75" customHeight="1" x14ac:dyDescent="0.25">
      <c r="B71" s="431"/>
      <c r="C71" s="418"/>
      <c r="D71" s="416"/>
      <c r="E71" s="343"/>
      <c r="F71" s="302" t="s">
        <v>2120</v>
      </c>
      <c r="G71" s="141" t="s">
        <v>729</v>
      </c>
      <c r="H71" s="73" t="s">
        <v>2125</v>
      </c>
      <c r="I71" s="302" t="s">
        <v>2126</v>
      </c>
      <c r="J71" s="320" t="s">
        <v>324</v>
      </c>
      <c r="K71" s="320" t="s">
        <v>512</v>
      </c>
      <c r="L71" s="73"/>
      <c r="M71" s="331" t="s">
        <v>13</v>
      </c>
      <c r="N71" s="215">
        <v>43440</v>
      </c>
      <c r="O71" s="215">
        <v>43525</v>
      </c>
      <c r="P71" s="215">
        <v>44620</v>
      </c>
      <c r="Q71" s="29">
        <v>155191.78</v>
      </c>
      <c r="R71" s="30">
        <v>0.6</v>
      </c>
      <c r="S71" s="29" t="s">
        <v>230</v>
      </c>
      <c r="T71" s="29">
        <v>93115.07</v>
      </c>
    </row>
    <row r="72" spans="2:20" s="128" customFormat="1" ht="126.75" customHeight="1" x14ac:dyDescent="0.25">
      <c r="B72" s="431"/>
      <c r="C72" s="418"/>
      <c r="D72" s="416"/>
      <c r="E72" s="343"/>
      <c r="F72" s="302" t="s">
        <v>2120</v>
      </c>
      <c r="G72" s="141" t="s">
        <v>729</v>
      </c>
      <c r="H72" s="73" t="s">
        <v>2127</v>
      </c>
      <c r="I72" s="302" t="s">
        <v>2128</v>
      </c>
      <c r="J72" s="320" t="s">
        <v>324</v>
      </c>
      <c r="K72" s="320" t="s">
        <v>512</v>
      </c>
      <c r="L72" s="73"/>
      <c r="M72" s="331" t="s">
        <v>13</v>
      </c>
      <c r="N72" s="215">
        <v>43440</v>
      </c>
      <c r="O72" s="215">
        <v>43525</v>
      </c>
      <c r="P72" s="215">
        <v>44834</v>
      </c>
      <c r="Q72" s="29">
        <v>206016.31</v>
      </c>
      <c r="R72" s="30">
        <v>0.6</v>
      </c>
      <c r="S72" s="29" t="s">
        <v>230</v>
      </c>
      <c r="T72" s="29">
        <v>123609.79</v>
      </c>
    </row>
    <row r="73" spans="2:20" s="128" customFormat="1" ht="126.75" customHeight="1" x14ac:dyDescent="0.25">
      <c r="B73" s="431"/>
      <c r="C73" s="418"/>
      <c r="D73" s="416"/>
      <c r="E73" s="343"/>
      <c r="F73" s="302" t="s">
        <v>2120</v>
      </c>
      <c r="G73" s="141" t="s">
        <v>729</v>
      </c>
      <c r="H73" s="73" t="s">
        <v>4057</v>
      </c>
      <c r="I73" s="302" t="s">
        <v>2129</v>
      </c>
      <c r="J73" s="320" t="s">
        <v>324</v>
      </c>
      <c r="K73" s="320" t="s">
        <v>512</v>
      </c>
      <c r="L73" s="73"/>
      <c r="M73" s="331" t="s">
        <v>13</v>
      </c>
      <c r="N73" s="215">
        <v>43440</v>
      </c>
      <c r="O73" s="215">
        <v>43435</v>
      </c>
      <c r="P73" s="215">
        <v>44530</v>
      </c>
      <c r="Q73" s="29">
        <v>234099.5</v>
      </c>
      <c r="R73" s="30">
        <v>0.6</v>
      </c>
      <c r="S73" s="29" t="s">
        <v>230</v>
      </c>
      <c r="T73" s="29">
        <v>140459.70000000001</v>
      </c>
    </row>
    <row r="74" spans="2:20" s="128" customFormat="1" ht="126.75" customHeight="1" thickBot="1" x14ac:dyDescent="0.3">
      <c r="B74" s="431"/>
      <c r="C74" s="418"/>
      <c r="D74" s="416"/>
      <c r="E74" s="343"/>
      <c r="F74" s="302" t="s">
        <v>2120</v>
      </c>
      <c r="G74" s="141" t="s">
        <v>729</v>
      </c>
      <c r="H74" s="73" t="s">
        <v>4058</v>
      </c>
      <c r="I74" s="302" t="s">
        <v>2130</v>
      </c>
      <c r="J74" s="320" t="s">
        <v>324</v>
      </c>
      <c r="K74" s="320" t="s">
        <v>512</v>
      </c>
      <c r="L74" s="73"/>
      <c r="M74" s="302" t="s">
        <v>13</v>
      </c>
      <c r="N74" s="216">
        <v>43440</v>
      </c>
      <c r="O74" s="216">
        <v>43480</v>
      </c>
      <c r="P74" s="216">
        <v>44575</v>
      </c>
      <c r="Q74" s="29">
        <v>238166.02</v>
      </c>
      <c r="R74" s="30">
        <v>0.6</v>
      </c>
      <c r="S74" s="29" t="s">
        <v>230</v>
      </c>
      <c r="T74" s="29">
        <v>142899.60999999999</v>
      </c>
    </row>
    <row r="75" spans="2:20" s="1" customFormat="1" ht="48.75" customHeight="1" thickBot="1" x14ac:dyDescent="0.3">
      <c r="B75" s="431"/>
      <c r="C75" s="418"/>
      <c r="D75" s="416"/>
      <c r="E75" s="421" t="s">
        <v>1385</v>
      </c>
      <c r="F75" s="422"/>
      <c r="G75" s="422"/>
      <c r="H75" s="422"/>
      <c r="I75" s="422"/>
      <c r="J75" s="422"/>
      <c r="K75" s="306">
        <f>COUNTA(K15:K74)</f>
        <v>60</v>
      </c>
      <c r="L75" s="435"/>
      <c r="M75" s="436"/>
      <c r="N75" s="436"/>
      <c r="O75" s="436"/>
      <c r="P75" s="436"/>
      <c r="Q75" s="311">
        <f>SUM(Q15:Q74)</f>
        <v>18161981.659999996</v>
      </c>
      <c r="R75" s="357"/>
      <c r="S75" s="358"/>
      <c r="T75" s="305">
        <f>SUM(T15:T74)</f>
        <v>9999061.1000000034</v>
      </c>
    </row>
    <row r="76" spans="2:20" s="128" customFormat="1" ht="193.5" customHeight="1" x14ac:dyDescent="0.25">
      <c r="B76" s="431"/>
      <c r="C76" s="418"/>
      <c r="D76" s="416"/>
      <c r="E76" s="131" t="s">
        <v>2304</v>
      </c>
      <c r="F76" s="332" t="s">
        <v>2305</v>
      </c>
      <c r="G76" s="143" t="s">
        <v>729</v>
      </c>
      <c r="H76" s="78" t="s">
        <v>2309</v>
      </c>
      <c r="I76" s="131" t="s">
        <v>2306</v>
      </c>
      <c r="J76" s="332" t="s">
        <v>324</v>
      </c>
      <c r="K76" s="332" t="s">
        <v>325</v>
      </c>
      <c r="L76" s="78" t="s">
        <v>2886</v>
      </c>
      <c r="M76" s="332" t="s">
        <v>13</v>
      </c>
      <c r="N76" s="129">
        <v>43579</v>
      </c>
      <c r="O76" s="129">
        <v>43318</v>
      </c>
      <c r="P76" s="129">
        <v>44048</v>
      </c>
      <c r="Q76" s="65">
        <v>6645515.4199999999</v>
      </c>
      <c r="R76" s="46">
        <v>0.7</v>
      </c>
      <c r="S76" s="65" t="s">
        <v>230</v>
      </c>
      <c r="T76" s="65">
        <v>4651861</v>
      </c>
    </row>
    <row r="77" spans="2:20" s="128" customFormat="1" ht="145.5" customHeight="1" x14ac:dyDescent="0.25">
      <c r="B77" s="431"/>
      <c r="C77" s="418"/>
      <c r="D77" s="401"/>
      <c r="E77" s="437" t="s">
        <v>527</v>
      </c>
      <c r="F77" s="335" t="s">
        <v>1458</v>
      </c>
      <c r="G77" s="59" t="s">
        <v>729</v>
      </c>
      <c r="H77" s="160" t="s">
        <v>319</v>
      </c>
      <c r="I77" s="316" t="s">
        <v>487</v>
      </c>
      <c r="J77" s="335" t="s">
        <v>324</v>
      </c>
      <c r="K77" s="335" t="s">
        <v>325</v>
      </c>
      <c r="L77" s="160" t="s">
        <v>1170</v>
      </c>
      <c r="M77" s="313" t="s">
        <v>311</v>
      </c>
      <c r="N77" s="215">
        <v>42496</v>
      </c>
      <c r="O77" s="215">
        <v>42597</v>
      </c>
      <c r="P77" s="215">
        <v>43465</v>
      </c>
      <c r="Q77" s="80">
        <v>552155.80000000005</v>
      </c>
      <c r="R77" s="46">
        <v>0.7</v>
      </c>
      <c r="S77" s="45" t="s">
        <v>230</v>
      </c>
      <c r="T77" s="45">
        <v>386509.06</v>
      </c>
    </row>
    <row r="78" spans="2:20" s="128" customFormat="1" ht="193.5" customHeight="1" x14ac:dyDescent="0.25">
      <c r="B78" s="431"/>
      <c r="C78" s="418"/>
      <c r="D78" s="401"/>
      <c r="E78" s="438"/>
      <c r="F78" s="320" t="s">
        <v>1459</v>
      </c>
      <c r="G78" s="138" t="s">
        <v>729</v>
      </c>
      <c r="H78" s="73" t="s">
        <v>1145</v>
      </c>
      <c r="I78" s="199" t="s">
        <v>1146</v>
      </c>
      <c r="J78" s="320" t="s">
        <v>324</v>
      </c>
      <c r="K78" s="320" t="s">
        <v>325</v>
      </c>
      <c r="L78" s="73" t="s">
        <v>4059</v>
      </c>
      <c r="M78" s="314" t="s">
        <v>311</v>
      </c>
      <c r="N78" s="215">
        <v>42957</v>
      </c>
      <c r="O78" s="215">
        <v>43054</v>
      </c>
      <c r="P78" s="215">
        <v>43783</v>
      </c>
      <c r="Q78" s="81">
        <v>400037.14</v>
      </c>
      <c r="R78" s="30">
        <v>0.7</v>
      </c>
      <c r="S78" s="29" t="s">
        <v>230</v>
      </c>
      <c r="T78" s="29">
        <v>280026</v>
      </c>
    </row>
    <row r="79" spans="2:20" s="128" customFormat="1" ht="193.5" customHeight="1" x14ac:dyDescent="0.25">
      <c r="B79" s="431"/>
      <c r="C79" s="418"/>
      <c r="D79" s="401"/>
      <c r="E79" s="438"/>
      <c r="F79" s="320" t="s">
        <v>1459</v>
      </c>
      <c r="G79" s="93" t="s">
        <v>980</v>
      </c>
      <c r="H79" s="73" t="s">
        <v>1147</v>
      </c>
      <c r="I79" s="199" t="s">
        <v>1148</v>
      </c>
      <c r="J79" s="320" t="s">
        <v>324</v>
      </c>
      <c r="K79" s="320" t="s">
        <v>325</v>
      </c>
      <c r="L79" s="73" t="s">
        <v>1171</v>
      </c>
      <c r="M79" s="314" t="s">
        <v>311</v>
      </c>
      <c r="N79" s="215">
        <v>42957</v>
      </c>
      <c r="O79" s="215">
        <v>43040</v>
      </c>
      <c r="P79" s="215">
        <v>43769</v>
      </c>
      <c r="Q79" s="81">
        <v>174104.97</v>
      </c>
      <c r="R79" s="30">
        <v>0.7</v>
      </c>
      <c r="S79" s="29" t="s">
        <v>230</v>
      </c>
      <c r="T79" s="29">
        <v>121873.48</v>
      </c>
    </row>
    <row r="80" spans="2:20" s="128" customFormat="1" ht="193.5" customHeight="1" x14ac:dyDescent="0.25">
      <c r="B80" s="431"/>
      <c r="C80" s="418"/>
      <c r="D80" s="401"/>
      <c r="E80" s="438"/>
      <c r="F80" s="320" t="s">
        <v>1459</v>
      </c>
      <c r="G80" s="93" t="s">
        <v>1011</v>
      </c>
      <c r="H80" s="73" t="s">
        <v>4060</v>
      </c>
      <c r="I80" s="199" t="s">
        <v>1149</v>
      </c>
      <c r="J80" s="320" t="s">
        <v>324</v>
      </c>
      <c r="K80" s="320" t="s">
        <v>325</v>
      </c>
      <c r="L80" s="73" t="s">
        <v>1172</v>
      </c>
      <c r="M80" s="314" t="s">
        <v>311</v>
      </c>
      <c r="N80" s="215">
        <v>42957</v>
      </c>
      <c r="O80" s="215">
        <v>43009</v>
      </c>
      <c r="P80" s="215">
        <v>43920</v>
      </c>
      <c r="Q80" s="81">
        <v>189457.42</v>
      </c>
      <c r="R80" s="30">
        <v>0.7</v>
      </c>
      <c r="S80" s="29" t="s">
        <v>230</v>
      </c>
      <c r="T80" s="29">
        <v>132620.19</v>
      </c>
    </row>
    <row r="81" spans="2:20" s="128" customFormat="1" ht="90" customHeight="1" x14ac:dyDescent="0.25">
      <c r="B81" s="431"/>
      <c r="C81" s="418"/>
      <c r="D81" s="401"/>
      <c r="E81" s="438"/>
      <c r="F81" s="320" t="s">
        <v>1460</v>
      </c>
      <c r="G81" s="93" t="s">
        <v>1896</v>
      </c>
      <c r="H81" s="73" t="s">
        <v>2601</v>
      </c>
      <c r="I81" s="302" t="s">
        <v>232</v>
      </c>
      <c r="J81" s="320" t="s">
        <v>324</v>
      </c>
      <c r="K81" s="320" t="s">
        <v>325</v>
      </c>
      <c r="L81" s="73" t="s">
        <v>4062</v>
      </c>
      <c r="M81" s="331" t="s">
        <v>4336</v>
      </c>
      <c r="N81" s="215">
        <v>42426</v>
      </c>
      <c r="O81" s="215">
        <v>42370</v>
      </c>
      <c r="P81" s="215">
        <v>43404</v>
      </c>
      <c r="Q81" s="81">
        <v>560306.02</v>
      </c>
      <c r="R81" s="30">
        <v>0.74</v>
      </c>
      <c r="S81" s="29" t="s">
        <v>230</v>
      </c>
      <c r="T81" s="29">
        <v>416345.91</v>
      </c>
    </row>
    <row r="82" spans="2:20" s="128" customFormat="1" ht="90" customHeight="1" x14ac:dyDescent="0.25">
      <c r="B82" s="431"/>
      <c r="C82" s="418"/>
      <c r="D82" s="401"/>
      <c r="E82" s="438"/>
      <c r="F82" s="320" t="s">
        <v>1460</v>
      </c>
      <c r="G82" s="93" t="s">
        <v>1014</v>
      </c>
      <c r="H82" s="73" t="s">
        <v>4061</v>
      </c>
      <c r="I82" s="302" t="s">
        <v>192</v>
      </c>
      <c r="J82" s="320" t="s">
        <v>324</v>
      </c>
      <c r="K82" s="320" t="s">
        <v>325</v>
      </c>
      <c r="L82" s="73" t="s">
        <v>4061</v>
      </c>
      <c r="M82" s="331" t="s">
        <v>4337</v>
      </c>
      <c r="N82" s="215">
        <v>42305</v>
      </c>
      <c r="O82" s="215">
        <v>42278</v>
      </c>
      <c r="P82" s="215">
        <v>43465</v>
      </c>
      <c r="Q82" s="81">
        <v>577018.68999999994</v>
      </c>
      <c r="R82" s="30">
        <v>0.74332853932339704</v>
      </c>
      <c r="S82" s="29" t="s">
        <v>230</v>
      </c>
      <c r="T82" s="29">
        <v>428914.46</v>
      </c>
    </row>
    <row r="83" spans="2:20" s="128" customFormat="1" ht="90" customHeight="1" x14ac:dyDescent="0.25">
      <c r="B83" s="431"/>
      <c r="C83" s="418"/>
      <c r="D83" s="401"/>
      <c r="E83" s="438"/>
      <c r="F83" s="320" t="s">
        <v>1461</v>
      </c>
      <c r="G83" s="93" t="s">
        <v>1015</v>
      </c>
      <c r="H83" s="73" t="s">
        <v>203</v>
      </c>
      <c r="I83" s="302" t="s">
        <v>204</v>
      </c>
      <c r="J83" s="320" t="s">
        <v>324</v>
      </c>
      <c r="K83" s="320" t="s">
        <v>325</v>
      </c>
      <c r="L83" s="73" t="s">
        <v>203</v>
      </c>
      <c r="M83" s="314" t="s">
        <v>13</v>
      </c>
      <c r="N83" s="215">
        <v>42320</v>
      </c>
      <c r="O83" s="215">
        <v>42212</v>
      </c>
      <c r="P83" s="215">
        <v>42576</v>
      </c>
      <c r="Q83" s="81">
        <v>19912</v>
      </c>
      <c r="R83" s="30">
        <v>0.75</v>
      </c>
      <c r="S83" s="29" t="s">
        <v>230</v>
      </c>
      <c r="T83" s="29">
        <v>14934</v>
      </c>
    </row>
    <row r="84" spans="2:20" s="128" customFormat="1" ht="90" customHeight="1" x14ac:dyDescent="0.25">
      <c r="B84" s="431"/>
      <c r="C84" s="418"/>
      <c r="D84" s="401"/>
      <c r="E84" s="438"/>
      <c r="F84" s="320" t="s">
        <v>1461</v>
      </c>
      <c r="G84" s="93" t="s">
        <v>1016</v>
      </c>
      <c r="H84" s="73" t="s">
        <v>194</v>
      </c>
      <c r="I84" s="302" t="s">
        <v>193</v>
      </c>
      <c r="J84" s="320" t="s">
        <v>324</v>
      </c>
      <c r="K84" s="320" t="s">
        <v>325</v>
      </c>
      <c r="L84" s="73" t="s">
        <v>194</v>
      </c>
      <c r="M84" s="314" t="s">
        <v>13</v>
      </c>
      <c r="N84" s="215">
        <v>42305</v>
      </c>
      <c r="O84" s="215">
        <v>42328</v>
      </c>
      <c r="P84" s="215">
        <v>42693</v>
      </c>
      <c r="Q84" s="81">
        <v>20000</v>
      </c>
      <c r="R84" s="30">
        <v>0.75</v>
      </c>
      <c r="S84" s="29" t="s">
        <v>230</v>
      </c>
      <c r="T84" s="29">
        <v>15000</v>
      </c>
    </row>
    <row r="85" spans="2:20" s="128" customFormat="1" ht="90" customHeight="1" x14ac:dyDescent="0.25">
      <c r="B85" s="431"/>
      <c r="C85" s="418"/>
      <c r="D85" s="401"/>
      <c r="E85" s="438"/>
      <c r="F85" s="320" t="s">
        <v>1461</v>
      </c>
      <c r="G85" s="93" t="s">
        <v>1017</v>
      </c>
      <c r="H85" s="73" t="s">
        <v>191</v>
      </c>
      <c r="I85" s="302" t="s">
        <v>190</v>
      </c>
      <c r="J85" s="320" t="s">
        <v>324</v>
      </c>
      <c r="K85" s="320" t="s">
        <v>325</v>
      </c>
      <c r="L85" s="73" t="s">
        <v>191</v>
      </c>
      <c r="M85" s="314" t="s">
        <v>22</v>
      </c>
      <c r="N85" s="215">
        <v>42305</v>
      </c>
      <c r="O85" s="215">
        <v>42340</v>
      </c>
      <c r="P85" s="215">
        <v>42705</v>
      </c>
      <c r="Q85" s="81">
        <v>19500</v>
      </c>
      <c r="R85" s="30">
        <v>0.75</v>
      </c>
      <c r="S85" s="29" t="s">
        <v>230</v>
      </c>
      <c r="T85" s="29">
        <v>14625</v>
      </c>
    </row>
    <row r="86" spans="2:20" s="128" customFormat="1" ht="90" customHeight="1" x14ac:dyDescent="0.25">
      <c r="B86" s="431"/>
      <c r="C86" s="418"/>
      <c r="D86" s="401"/>
      <c r="E86" s="438"/>
      <c r="F86" s="320" t="s">
        <v>1461</v>
      </c>
      <c r="G86" s="93" t="s">
        <v>2019</v>
      </c>
      <c r="H86" s="73" t="s">
        <v>4063</v>
      </c>
      <c r="I86" s="302" t="s">
        <v>189</v>
      </c>
      <c r="J86" s="320" t="s">
        <v>324</v>
      </c>
      <c r="K86" s="320" t="s">
        <v>325</v>
      </c>
      <c r="L86" s="73" t="s">
        <v>4063</v>
      </c>
      <c r="M86" s="331" t="s">
        <v>16</v>
      </c>
      <c r="N86" s="215">
        <v>42305</v>
      </c>
      <c r="O86" s="215">
        <v>42354</v>
      </c>
      <c r="P86" s="215">
        <v>42726</v>
      </c>
      <c r="Q86" s="81">
        <v>19641.599999999999</v>
      </c>
      <c r="R86" s="30">
        <v>0.75000025028457362</v>
      </c>
      <c r="S86" s="29" t="s">
        <v>230</v>
      </c>
      <c r="T86" s="29">
        <v>14731.2</v>
      </c>
    </row>
    <row r="87" spans="2:20" s="128" customFormat="1" ht="90" customHeight="1" x14ac:dyDescent="0.25">
      <c r="B87" s="431"/>
      <c r="C87" s="418"/>
      <c r="D87" s="401"/>
      <c r="E87" s="438"/>
      <c r="F87" s="320" t="s">
        <v>1462</v>
      </c>
      <c r="G87" s="93" t="s">
        <v>1014</v>
      </c>
      <c r="H87" s="73" t="s">
        <v>4064</v>
      </c>
      <c r="I87" s="302" t="s">
        <v>317</v>
      </c>
      <c r="J87" s="320" t="s">
        <v>324</v>
      </c>
      <c r="K87" s="320" t="s">
        <v>325</v>
      </c>
      <c r="L87" s="73" t="s">
        <v>4064</v>
      </c>
      <c r="M87" s="314" t="s">
        <v>15</v>
      </c>
      <c r="N87" s="215">
        <v>42499</v>
      </c>
      <c r="O87" s="215">
        <v>42278</v>
      </c>
      <c r="P87" s="215">
        <v>43039</v>
      </c>
      <c r="Q87" s="81">
        <v>323949.14</v>
      </c>
      <c r="R87" s="30">
        <v>0.78015332900713974</v>
      </c>
      <c r="S87" s="29" t="s">
        <v>230</v>
      </c>
      <c r="T87" s="29">
        <v>252730</v>
      </c>
    </row>
    <row r="88" spans="2:20" s="128" customFormat="1" ht="140.25" customHeight="1" x14ac:dyDescent="0.25">
      <c r="B88" s="431"/>
      <c r="C88" s="418"/>
      <c r="D88" s="401"/>
      <c r="E88" s="438"/>
      <c r="F88" s="320" t="s">
        <v>1461</v>
      </c>
      <c r="G88" s="93" t="s">
        <v>1018</v>
      </c>
      <c r="H88" s="73" t="s">
        <v>188</v>
      </c>
      <c r="I88" s="302" t="s">
        <v>187</v>
      </c>
      <c r="J88" s="320" t="s">
        <v>324</v>
      </c>
      <c r="K88" s="320" t="s">
        <v>325</v>
      </c>
      <c r="L88" s="73" t="s">
        <v>188</v>
      </c>
      <c r="M88" s="314" t="s">
        <v>13</v>
      </c>
      <c r="N88" s="215">
        <v>42305</v>
      </c>
      <c r="O88" s="215">
        <v>42340</v>
      </c>
      <c r="P88" s="215">
        <v>42705</v>
      </c>
      <c r="Q88" s="81">
        <v>19500</v>
      </c>
      <c r="R88" s="30">
        <v>0.75</v>
      </c>
      <c r="S88" s="29" t="s">
        <v>230</v>
      </c>
      <c r="T88" s="29">
        <v>14625</v>
      </c>
    </row>
    <row r="89" spans="2:20" s="128" customFormat="1" ht="159.75" customHeight="1" x14ac:dyDescent="0.25">
      <c r="B89" s="431"/>
      <c r="C89" s="418"/>
      <c r="D89" s="401"/>
      <c r="E89" s="438"/>
      <c r="F89" s="320" t="s">
        <v>1462</v>
      </c>
      <c r="G89" s="93" t="s">
        <v>2088</v>
      </c>
      <c r="H89" s="73" t="s">
        <v>4065</v>
      </c>
      <c r="I89" s="302" t="s">
        <v>318</v>
      </c>
      <c r="J89" s="320" t="s">
        <v>324</v>
      </c>
      <c r="K89" s="320" t="s">
        <v>325</v>
      </c>
      <c r="L89" s="73" t="s">
        <v>4065</v>
      </c>
      <c r="M89" s="314" t="s">
        <v>13</v>
      </c>
      <c r="N89" s="215">
        <v>42499</v>
      </c>
      <c r="O89" s="215">
        <v>42460</v>
      </c>
      <c r="P89" s="215">
        <v>43465</v>
      </c>
      <c r="Q89" s="81">
        <v>615018.42000000004</v>
      </c>
      <c r="R89" s="30">
        <v>0.77574583863683289</v>
      </c>
      <c r="S89" s="29" t="s">
        <v>230</v>
      </c>
      <c r="T89" s="29">
        <v>477097.98</v>
      </c>
    </row>
    <row r="90" spans="2:20" s="128" customFormat="1" ht="90" customHeight="1" x14ac:dyDescent="0.25">
      <c r="B90" s="431"/>
      <c r="C90" s="418"/>
      <c r="D90" s="401"/>
      <c r="E90" s="438"/>
      <c r="F90" s="320" t="s">
        <v>1462</v>
      </c>
      <c r="G90" s="93" t="s">
        <v>2020</v>
      </c>
      <c r="H90" s="73" t="s">
        <v>4066</v>
      </c>
      <c r="I90" s="302" t="s">
        <v>352</v>
      </c>
      <c r="J90" s="320" t="s">
        <v>324</v>
      </c>
      <c r="K90" s="320" t="s">
        <v>325</v>
      </c>
      <c r="L90" s="73" t="s">
        <v>4066</v>
      </c>
      <c r="M90" s="314" t="s">
        <v>4338</v>
      </c>
      <c r="N90" s="215">
        <v>42514</v>
      </c>
      <c r="O90" s="215">
        <v>42461</v>
      </c>
      <c r="P90" s="215">
        <v>43282</v>
      </c>
      <c r="Q90" s="81">
        <v>361282.38</v>
      </c>
      <c r="R90" s="30">
        <v>0.81610592246430613</v>
      </c>
      <c r="S90" s="29" t="s">
        <v>230</v>
      </c>
      <c r="T90" s="29">
        <v>294844.69</v>
      </c>
    </row>
    <row r="91" spans="2:20" s="128" customFormat="1" ht="90" customHeight="1" x14ac:dyDescent="0.25">
      <c r="B91" s="431"/>
      <c r="C91" s="418"/>
      <c r="D91" s="401"/>
      <c r="E91" s="438"/>
      <c r="F91" s="320" t="s">
        <v>1461</v>
      </c>
      <c r="G91" s="93" t="s">
        <v>2021</v>
      </c>
      <c r="H91" s="73" t="s">
        <v>186</v>
      </c>
      <c r="I91" s="302" t="s">
        <v>185</v>
      </c>
      <c r="J91" s="320" t="s">
        <v>324</v>
      </c>
      <c r="K91" s="320" t="s">
        <v>325</v>
      </c>
      <c r="L91" s="73" t="s">
        <v>186</v>
      </c>
      <c r="M91" s="314" t="s">
        <v>13</v>
      </c>
      <c r="N91" s="215">
        <v>42305</v>
      </c>
      <c r="O91" s="215">
        <v>42319</v>
      </c>
      <c r="P91" s="215">
        <v>42684</v>
      </c>
      <c r="Q91" s="81">
        <v>20000</v>
      </c>
      <c r="R91" s="30">
        <v>0.75</v>
      </c>
      <c r="S91" s="29" t="s">
        <v>230</v>
      </c>
      <c r="T91" s="29">
        <v>15000</v>
      </c>
    </row>
    <row r="92" spans="2:20" s="128" customFormat="1" ht="90" customHeight="1" x14ac:dyDescent="0.25">
      <c r="B92" s="431"/>
      <c r="C92" s="418"/>
      <c r="D92" s="401"/>
      <c r="E92" s="438"/>
      <c r="F92" s="320" t="s">
        <v>1461</v>
      </c>
      <c r="G92" s="93" t="s">
        <v>2022</v>
      </c>
      <c r="H92" s="73" t="s">
        <v>184</v>
      </c>
      <c r="I92" s="302" t="s">
        <v>183</v>
      </c>
      <c r="J92" s="320" t="s">
        <v>324</v>
      </c>
      <c r="K92" s="320" t="s">
        <v>325</v>
      </c>
      <c r="L92" s="73" t="s">
        <v>184</v>
      </c>
      <c r="M92" s="314" t="s">
        <v>1</v>
      </c>
      <c r="N92" s="215">
        <v>42305</v>
      </c>
      <c r="O92" s="215">
        <v>42350</v>
      </c>
      <c r="P92" s="215">
        <v>42715</v>
      </c>
      <c r="Q92" s="81">
        <v>19207.43</v>
      </c>
      <c r="R92" s="30">
        <v>0.74999986984203504</v>
      </c>
      <c r="S92" s="29" t="s">
        <v>230</v>
      </c>
      <c r="T92" s="29">
        <v>14405.57</v>
      </c>
    </row>
    <row r="93" spans="2:20" s="128" customFormat="1" ht="90" customHeight="1" x14ac:dyDescent="0.25">
      <c r="B93" s="431"/>
      <c r="C93" s="418"/>
      <c r="D93" s="401"/>
      <c r="E93" s="438"/>
      <c r="F93" s="320" t="s">
        <v>1461</v>
      </c>
      <c r="G93" s="93" t="s">
        <v>1019</v>
      </c>
      <c r="H93" s="73" t="s">
        <v>210</v>
      </c>
      <c r="I93" s="302" t="s">
        <v>211</v>
      </c>
      <c r="J93" s="320" t="s">
        <v>324</v>
      </c>
      <c r="K93" s="320" t="s">
        <v>325</v>
      </c>
      <c r="L93" s="73" t="s">
        <v>210</v>
      </c>
      <c r="M93" s="314" t="s">
        <v>30</v>
      </c>
      <c r="N93" s="215">
        <v>42373</v>
      </c>
      <c r="O93" s="215">
        <v>42396</v>
      </c>
      <c r="P93" s="215">
        <v>42761</v>
      </c>
      <c r="Q93" s="81">
        <v>20000</v>
      </c>
      <c r="R93" s="30">
        <v>0.75</v>
      </c>
      <c r="S93" s="29" t="s">
        <v>230</v>
      </c>
      <c r="T93" s="29">
        <v>15000</v>
      </c>
    </row>
    <row r="94" spans="2:20" s="128" customFormat="1" ht="117" customHeight="1" x14ac:dyDescent="0.25">
      <c r="B94" s="431"/>
      <c r="C94" s="418"/>
      <c r="D94" s="401"/>
      <c r="E94" s="438"/>
      <c r="F94" s="320" t="s">
        <v>1461</v>
      </c>
      <c r="G94" s="93" t="s">
        <v>2023</v>
      </c>
      <c r="H94" s="73" t="s">
        <v>212</v>
      </c>
      <c r="I94" s="302" t="s">
        <v>213</v>
      </c>
      <c r="J94" s="320" t="s">
        <v>324</v>
      </c>
      <c r="K94" s="320" t="s">
        <v>325</v>
      </c>
      <c r="L94" s="73" t="s">
        <v>212</v>
      </c>
      <c r="M94" s="314" t="s">
        <v>7</v>
      </c>
      <c r="N94" s="215">
        <v>42373</v>
      </c>
      <c r="O94" s="215">
        <v>42382</v>
      </c>
      <c r="P94" s="215">
        <v>42747</v>
      </c>
      <c r="Q94" s="81">
        <v>20000</v>
      </c>
      <c r="R94" s="30">
        <v>0.75</v>
      </c>
      <c r="S94" s="29" t="s">
        <v>230</v>
      </c>
      <c r="T94" s="29">
        <v>15000</v>
      </c>
    </row>
    <row r="95" spans="2:20" s="128" customFormat="1" ht="90" customHeight="1" x14ac:dyDescent="0.25">
      <c r="B95" s="431"/>
      <c r="C95" s="418"/>
      <c r="D95" s="401"/>
      <c r="E95" s="438"/>
      <c r="F95" s="320" t="s">
        <v>1461</v>
      </c>
      <c r="G95" s="93" t="s">
        <v>2024</v>
      </c>
      <c r="H95" s="73" t="s">
        <v>214</v>
      </c>
      <c r="I95" s="302" t="s">
        <v>215</v>
      </c>
      <c r="J95" s="320" t="s">
        <v>324</v>
      </c>
      <c r="K95" s="320" t="s">
        <v>325</v>
      </c>
      <c r="L95" s="73" t="s">
        <v>214</v>
      </c>
      <c r="M95" s="331" t="s">
        <v>55</v>
      </c>
      <c r="N95" s="215">
        <v>42373</v>
      </c>
      <c r="O95" s="215">
        <v>42381</v>
      </c>
      <c r="P95" s="215">
        <v>42746</v>
      </c>
      <c r="Q95" s="81">
        <v>19800</v>
      </c>
      <c r="R95" s="30">
        <v>0.75</v>
      </c>
      <c r="S95" s="29" t="s">
        <v>230</v>
      </c>
      <c r="T95" s="29">
        <v>14850</v>
      </c>
    </row>
    <row r="96" spans="2:20" s="128" customFormat="1" ht="90" customHeight="1" x14ac:dyDescent="0.25">
      <c r="B96" s="431"/>
      <c r="C96" s="418"/>
      <c r="D96" s="401"/>
      <c r="E96" s="438"/>
      <c r="F96" s="320" t="s">
        <v>1461</v>
      </c>
      <c r="G96" s="93" t="s">
        <v>1020</v>
      </c>
      <c r="H96" s="73" t="s">
        <v>216</v>
      </c>
      <c r="I96" s="302" t="s">
        <v>217</v>
      </c>
      <c r="J96" s="320" t="s">
        <v>324</v>
      </c>
      <c r="K96" s="320" t="s">
        <v>325</v>
      </c>
      <c r="L96" s="73" t="s">
        <v>216</v>
      </c>
      <c r="M96" s="314" t="s">
        <v>22</v>
      </c>
      <c r="N96" s="215">
        <v>42373</v>
      </c>
      <c r="O96" s="215">
        <v>42404</v>
      </c>
      <c r="P96" s="215">
        <v>42825</v>
      </c>
      <c r="Q96" s="81">
        <v>19635.36</v>
      </c>
      <c r="R96" s="30">
        <v>0.75000025082295008</v>
      </c>
      <c r="S96" s="29" t="s">
        <v>230</v>
      </c>
      <c r="T96" s="29">
        <v>14726.52</v>
      </c>
    </row>
    <row r="97" spans="2:20" s="128" customFormat="1" ht="90" customHeight="1" x14ac:dyDescent="0.25">
      <c r="B97" s="431"/>
      <c r="C97" s="418"/>
      <c r="D97" s="401"/>
      <c r="E97" s="438"/>
      <c r="F97" s="320" t="s">
        <v>1461</v>
      </c>
      <c r="G97" s="93" t="s">
        <v>1021</v>
      </c>
      <c r="H97" s="73" t="s">
        <v>315</v>
      </c>
      <c r="I97" s="302" t="s">
        <v>316</v>
      </c>
      <c r="J97" s="320" t="s">
        <v>324</v>
      </c>
      <c r="K97" s="320" t="s">
        <v>325</v>
      </c>
      <c r="L97" s="73" t="s">
        <v>315</v>
      </c>
      <c r="M97" s="314" t="s">
        <v>15</v>
      </c>
      <c r="N97" s="215">
        <v>42472</v>
      </c>
      <c r="O97" s="215">
        <v>42509</v>
      </c>
      <c r="P97" s="215">
        <v>42873</v>
      </c>
      <c r="Q97" s="81">
        <v>20000</v>
      </c>
      <c r="R97" s="30">
        <v>0.75</v>
      </c>
      <c r="S97" s="29" t="s">
        <v>230</v>
      </c>
      <c r="T97" s="29">
        <v>15000</v>
      </c>
    </row>
    <row r="98" spans="2:20" s="128" customFormat="1" ht="90" customHeight="1" x14ac:dyDescent="0.25">
      <c r="B98" s="431"/>
      <c r="C98" s="418"/>
      <c r="D98" s="401"/>
      <c r="E98" s="438"/>
      <c r="F98" s="320" t="s">
        <v>1461</v>
      </c>
      <c r="G98" s="93" t="s">
        <v>1022</v>
      </c>
      <c r="H98" s="73" t="s">
        <v>235</v>
      </c>
      <c r="I98" s="302" t="s">
        <v>236</v>
      </c>
      <c r="J98" s="320" t="s">
        <v>324</v>
      </c>
      <c r="K98" s="320" t="s">
        <v>325</v>
      </c>
      <c r="L98" s="73" t="s">
        <v>235</v>
      </c>
      <c r="M98" s="314" t="s">
        <v>13</v>
      </c>
      <c r="N98" s="215">
        <v>42433</v>
      </c>
      <c r="O98" s="215">
        <v>42469</v>
      </c>
      <c r="P98" s="215">
        <v>42833</v>
      </c>
      <c r="Q98" s="81">
        <v>20000</v>
      </c>
      <c r="R98" s="30">
        <v>0.75</v>
      </c>
      <c r="S98" s="29" t="s">
        <v>230</v>
      </c>
      <c r="T98" s="29">
        <v>15000</v>
      </c>
    </row>
    <row r="99" spans="2:20" s="128" customFormat="1" ht="90" customHeight="1" x14ac:dyDescent="0.25">
      <c r="B99" s="431"/>
      <c r="C99" s="418"/>
      <c r="D99" s="401"/>
      <c r="E99" s="438"/>
      <c r="F99" s="320" t="s">
        <v>1461</v>
      </c>
      <c r="G99" s="93" t="s">
        <v>1023</v>
      </c>
      <c r="H99" s="73" t="s">
        <v>233</v>
      </c>
      <c r="I99" s="302" t="s">
        <v>234</v>
      </c>
      <c r="J99" s="320" t="s">
        <v>324</v>
      </c>
      <c r="K99" s="320" t="s">
        <v>325</v>
      </c>
      <c r="L99" s="73" t="s">
        <v>233</v>
      </c>
      <c r="M99" s="314" t="s">
        <v>10</v>
      </c>
      <c r="N99" s="215">
        <v>42433</v>
      </c>
      <c r="O99" s="215">
        <v>42451</v>
      </c>
      <c r="P99" s="215">
        <v>42815</v>
      </c>
      <c r="Q99" s="81">
        <v>15000</v>
      </c>
      <c r="R99" s="30">
        <v>0.75</v>
      </c>
      <c r="S99" s="29" t="s">
        <v>230</v>
      </c>
      <c r="T99" s="29">
        <v>11250</v>
      </c>
    </row>
    <row r="100" spans="2:20" s="128" customFormat="1" ht="90" customHeight="1" x14ac:dyDescent="0.25">
      <c r="B100" s="431"/>
      <c r="C100" s="418"/>
      <c r="D100" s="401"/>
      <c r="E100" s="438"/>
      <c r="F100" s="320" t="s">
        <v>1461</v>
      </c>
      <c r="G100" s="93" t="s">
        <v>2025</v>
      </c>
      <c r="H100" s="73" t="s">
        <v>346</v>
      </c>
      <c r="I100" s="302" t="s">
        <v>347</v>
      </c>
      <c r="J100" s="320" t="s">
        <v>324</v>
      </c>
      <c r="K100" s="320" t="s">
        <v>325</v>
      </c>
      <c r="L100" s="73" t="s">
        <v>346</v>
      </c>
      <c r="M100" s="314" t="s">
        <v>13</v>
      </c>
      <c r="N100" s="215">
        <v>42520</v>
      </c>
      <c r="O100" s="215">
        <v>42551</v>
      </c>
      <c r="P100" s="215">
        <v>42915</v>
      </c>
      <c r="Q100" s="81">
        <v>20000</v>
      </c>
      <c r="R100" s="30">
        <v>0.75</v>
      </c>
      <c r="S100" s="29" t="s">
        <v>230</v>
      </c>
      <c r="T100" s="29">
        <v>15000</v>
      </c>
    </row>
    <row r="101" spans="2:20" s="128" customFormat="1" ht="90" customHeight="1" x14ac:dyDescent="0.25">
      <c r="B101" s="431"/>
      <c r="C101" s="418"/>
      <c r="D101" s="401"/>
      <c r="E101" s="438"/>
      <c r="F101" s="320" t="s">
        <v>1463</v>
      </c>
      <c r="G101" s="93" t="s">
        <v>1024</v>
      </c>
      <c r="H101" s="73" t="s">
        <v>760</v>
      </c>
      <c r="I101" s="302" t="s">
        <v>761</v>
      </c>
      <c r="J101" s="320" t="s">
        <v>324</v>
      </c>
      <c r="K101" s="320" t="s">
        <v>325</v>
      </c>
      <c r="L101" s="73" t="s">
        <v>760</v>
      </c>
      <c r="M101" s="331" t="s">
        <v>4322</v>
      </c>
      <c r="N101" s="215">
        <v>42775</v>
      </c>
      <c r="O101" s="215">
        <v>42445</v>
      </c>
      <c r="P101" s="215">
        <v>43646</v>
      </c>
      <c r="Q101" s="81">
        <v>186263.61</v>
      </c>
      <c r="R101" s="30">
        <v>0.62</v>
      </c>
      <c r="S101" s="29" t="s">
        <v>230</v>
      </c>
      <c r="T101" s="29">
        <v>115483.44</v>
      </c>
    </row>
    <row r="102" spans="2:20" s="128" customFormat="1" ht="90" customHeight="1" x14ac:dyDescent="0.25">
      <c r="B102" s="431"/>
      <c r="C102" s="418"/>
      <c r="D102" s="401"/>
      <c r="E102" s="438"/>
      <c r="F102" s="320" t="s">
        <v>1463</v>
      </c>
      <c r="G102" s="93" t="s">
        <v>1025</v>
      </c>
      <c r="H102" s="73" t="s">
        <v>518</v>
      </c>
      <c r="I102" s="302" t="s">
        <v>519</v>
      </c>
      <c r="J102" s="320" t="s">
        <v>324</v>
      </c>
      <c r="K102" s="320" t="s">
        <v>325</v>
      </c>
      <c r="L102" s="73" t="s">
        <v>518</v>
      </c>
      <c r="M102" s="314" t="s">
        <v>13</v>
      </c>
      <c r="N102" s="215">
        <v>42621</v>
      </c>
      <c r="O102" s="215">
        <v>42644</v>
      </c>
      <c r="P102" s="215">
        <v>43921</v>
      </c>
      <c r="Q102" s="81">
        <v>648260.13</v>
      </c>
      <c r="R102" s="30">
        <v>0.62</v>
      </c>
      <c r="S102" s="29" t="s">
        <v>230</v>
      </c>
      <c r="T102" s="29">
        <v>400519.75</v>
      </c>
    </row>
    <row r="103" spans="2:20" s="128" customFormat="1" ht="138.75" customHeight="1" x14ac:dyDescent="0.25">
      <c r="B103" s="431"/>
      <c r="C103" s="418"/>
      <c r="D103" s="401"/>
      <c r="E103" s="438"/>
      <c r="F103" s="320" t="s">
        <v>1463</v>
      </c>
      <c r="G103" s="93" t="s">
        <v>1026</v>
      </c>
      <c r="H103" s="73" t="s">
        <v>524</v>
      </c>
      <c r="I103" s="302" t="s">
        <v>525</v>
      </c>
      <c r="J103" s="320" t="s">
        <v>324</v>
      </c>
      <c r="K103" s="320" t="s">
        <v>325</v>
      </c>
      <c r="L103" s="73" t="s">
        <v>524</v>
      </c>
      <c r="M103" s="331" t="s">
        <v>4339</v>
      </c>
      <c r="N103" s="215">
        <v>42636</v>
      </c>
      <c r="O103" s="215">
        <v>42675</v>
      </c>
      <c r="P103" s="215">
        <v>44135</v>
      </c>
      <c r="Q103" s="81">
        <v>37709.54</v>
      </c>
      <c r="R103" s="30">
        <v>0.62</v>
      </c>
      <c r="S103" s="29" t="s">
        <v>230</v>
      </c>
      <c r="T103" s="29">
        <v>23379.91</v>
      </c>
    </row>
    <row r="104" spans="2:20" s="128" customFormat="1" ht="47.25" customHeight="1" x14ac:dyDescent="0.25">
      <c r="B104" s="431"/>
      <c r="C104" s="418"/>
      <c r="D104" s="401"/>
      <c r="E104" s="438"/>
      <c r="F104" s="320" t="s">
        <v>1463</v>
      </c>
      <c r="G104" s="93" t="s">
        <v>2026</v>
      </c>
      <c r="H104" s="73" t="s">
        <v>4067</v>
      </c>
      <c r="I104" s="302" t="s">
        <v>526</v>
      </c>
      <c r="J104" s="320" t="s">
        <v>324</v>
      </c>
      <c r="K104" s="320" t="s">
        <v>325</v>
      </c>
      <c r="L104" s="73" t="s">
        <v>4067</v>
      </c>
      <c r="M104" s="331" t="s">
        <v>4340</v>
      </c>
      <c r="N104" s="215">
        <v>42627</v>
      </c>
      <c r="O104" s="215">
        <v>42644</v>
      </c>
      <c r="P104" s="215">
        <v>43646</v>
      </c>
      <c r="Q104" s="81">
        <v>123820.64</v>
      </c>
      <c r="R104" s="30">
        <v>0.61</v>
      </c>
      <c r="S104" s="29" t="s">
        <v>230</v>
      </c>
      <c r="T104" s="29">
        <v>75947.61</v>
      </c>
    </row>
    <row r="105" spans="2:20" s="128" customFormat="1" ht="103.5" customHeight="1" x14ac:dyDescent="0.25">
      <c r="B105" s="431"/>
      <c r="C105" s="418"/>
      <c r="D105" s="401"/>
      <c r="E105" s="438"/>
      <c r="F105" s="320" t="s">
        <v>1463</v>
      </c>
      <c r="G105" s="93" t="s">
        <v>1014</v>
      </c>
      <c r="H105" s="73" t="s">
        <v>4068</v>
      </c>
      <c r="I105" s="302" t="s">
        <v>520</v>
      </c>
      <c r="J105" s="320" t="s">
        <v>324</v>
      </c>
      <c r="K105" s="320" t="s">
        <v>325</v>
      </c>
      <c r="L105" s="73" t="s">
        <v>4068</v>
      </c>
      <c r="M105" s="331" t="s">
        <v>4341</v>
      </c>
      <c r="N105" s="215">
        <v>42627</v>
      </c>
      <c r="O105" s="215">
        <v>42461</v>
      </c>
      <c r="P105" s="215">
        <v>43555</v>
      </c>
      <c r="Q105" s="81">
        <v>523666.48</v>
      </c>
      <c r="R105" s="30">
        <v>0.61</v>
      </c>
      <c r="S105" s="29" t="s">
        <v>230</v>
      </c>
      <c r="T105" s="29">
        <v>319527.17</v>
      </c>
    </row>
    <row r="106" spans="2:20" s="128" customFormat="1" ht="114.75" customHeight="1" x14ac:dyDescent="0.25">
      <c r="B106" s="431"/>
      <c r="C106" s="418"/>
      <c r="D106" s="401"/>
      <c r="E106" s="438"/>
      <c r="F106" s="320" t="s">
        <v>1463</v>
      </c>
      <c r="G106" s="93" t="s">
        <v>1014</v>
      </c>
      <c r="H106" s="73" t="s">
        <v>4069</v>
      </c>
      <c r="I106" s="302" t="s">
        <v>521</v>
      </c>
      <c r="J106" s="320" t="s">
        <v>324</v>
      </c>
      <c r="K106" s="320" t="s">
        <v>325</v>
      </c>
      <c r="L106" s="73" t="s">
        <v>4069</v>
      </c>
      <c r="M106" s="331" t="s">
        <v>4342</v>
      </c>
      <c r="N106" s="215">
        <v>42627</v>
      </c>
      <c r="O106" s="215">
        <v>42461</v>
      </c>
      <c r="P106" s="215">
        <v>43738</v>
      </c>
      <c r="Q106" s="81">
        <v>539728.71</v>
      </c>
      <c r="R106" s="30">
        <v>0.61</v>
      </c>
      <c r="S106" s="29" t="s">
        <v>230</v>
      </c>
      <c r="T106" s="29">
        <v>331033.73</v>
      </c>
    </row>
    <row r="107" spans="2:20" s="128" customFormat="1" ht="129.75" customHeight="1" x14ac:dyDescent="0.25">
      <c r="B107" s="431"/>
      <c r="C107" s="418"/>
      <c r="D107" s="401"/>
      <c r="E107" s="438"/>
      <c r="F107" s="320" t="s">
        <v>1463</v>
      </c>
      <c r="G107" s="93" t="s">
        <v>1027</v>
      </c>
      <c r="H107" s="73" t="s">
        <v>522</v>
      </c>
      <c r="I107" s="302" t="s">
        <v>523</v>
      </c>
      <c r="J107" s="320" t="s">
        <v>324</v>
      </c>
      <c r="K107" s="320" t="s">
        <v>325</v>
      </c>
      <c r="L107" s="73" t="s">
        <v>522</v>
      </c>
      <c r="M107" s="331" t="s">
        <v>4343</v>
      </c>
      <c r="N107" s="215">
        <v>42627</v>
      </c>
      <c r="O107" s="215">
        <v>42660</v>
      </c>
      <c r="P107" s="215">
        <v>43846</v>
      </c>
      <c r="Q107" s="81">
        <v>272098.62</v>
      </c>
      <c r="R107" s="30">
        <v>0.62</v>
      </c>
      <c r="S107" s="29" t="s">
        <v>230</v>
      </c>
      <c r="T107" s="29">
        <v>168701.14</v>
      </c>
    </row>
    <row r="108" spans="2:20" s="128" customFormat="1" ht="90" customHeight="1" x14ac:dyDescent="0.25">
      <c r="B108" s="431"/>
      <c r="C108" s="418"/>
      <c r="D108" s="401"/>
      <c r="E108" s="438"/>
      <c r="F108" s="320" t="s">
        <v>1461</v>
      </c>
      <c r="G108" s="93" t="s">
        <v>1028</v>
      </c>
      <c r="H108" s="73" t="s">
        <v>342</v>
      </c>
      <c r="I108" s="302" t="s">
        <v>343</v>
      </c>
      <c r="J108" s="320" t="s">
        <v>324</v>
      </c>
      <c r="K108" s="320" t="s">
        <v>325</v>
      </c>
      <c r="L108" s="73" t="s">
        <v>342</v>
      </c>
      <c r="M108" s="314" t="s">
        <v>7</v>
      </c>
      <c r="N108" s="215">
        <v>42520</v>
      </c>
      <c r="O108" s="215">
        <v>42559</v>
      </c>
      <c r="P108" s="215">
        <v>42923</v>
      </c>
      <c r="Q108" s="81">
        <v>20000</v>
      </c>
      <c r="R108" s="30">
        <v>0.75</v>
      </c>
      <c r="S108" s="29" t="s">
        <v>230</v>
      </c>
      <c r="T108" s="29">
        <v>15000</v>
      </c>
    </row>
    <row r="109" spans="2:20" s="128" customFormat="1" ht="120.75" customHeight="1" x14ac:dyDescent="0.25">
      <c r="B109" s="431"/>
      <c r="C109" s="418"/>
      <c r="D109" s="401"/>
      <c r="E109" s="438"/>
      <c r="F109" s="320" t="s">
        <v>1461</v>
      </c>
      <c r="G109" s="93" t="s">
        <v>2027</v>
      </c>
      <c r="H109" s="73" t="s">
        <v>348</v>
      </c>
      <c r="I109" s="302" t="s">
        <v>349</v>
      </c>
      <c r="J109" s="320" t="s">
        <v>324</v>
      </c>
      <c r="K109" s="320" t="s">
        <v>325</v>
      </c>
      <c r="L109" s="73" t="s">
        <v>348</v>
      </c>
      <c r="M109" s="314" t="s">
        <v>7</v>
      </c>
      <c r="N109" s="215">
        <v>42520</v>
      </c>
      <c r="O109" s="215">
        <v>42523</v>
      </c>
      <c r="P109" s="215">
        <v>42887</v>
      </c>
      <c r="Q109" s="81">
        <v>20000</v>
      </c>
      <c r="R109" s="30">
        <v>0.75</v>
      </c>
      <c r="S109" s="29" t="s">
        <v>230</v>
      </c>
      <c r="T109" s="29">
        <v>15000</v>
      </c>
    </row>
    <row r="110" spans="2:20" s="128" customFormat="1" ht="122.25" customHeight="1" x14ac:dyDescent="0.25">
      <c r="B110" s="431"/>
      <c r="C110" s="418"/>
      <c r="D110" s="401"/>
      <c r="E110" s="438"/>
      <c r="F110" s="320" t="s">
        <v>1461</v>
      </c>
      <c r="G110" s="93" t="s">
        <v>2028</v>
      </c>
      <c r="H110" s="73" t="s">
        <v>350</v>
      </c>
      <c r="I110" s="302" t="s">
        <v>351</v>
      </c>
      <c r="J110" s="320" t="s">
        <v>324</v>
      </c>
      <c r="K110" s="320" t="s">
        <v>325</v>
      </c>
      <c r="L110" s="73" t="s">
        <v>350</v>
      </c>
      <c r="M110" s="314" t="s">
        <v>22</v>
      </c>
      <c r="N110" s="215">
        <v>42520</v>
      </c>
      <c r="O110" s="215">
        <v>42549</v>
      </c>
      <c r="P110" s="215">
        <v>42913</v>
      </c>
      <c r="Q110" s="81">
        <v>20000</v>
      </c>
      <c r="R110" s="30">
        <v>0.75</v>
      </c>
      <c r="S110" s="29" t="s">
        <v>230</v>
      </c>
      <c r="T110" s="29">
        <v>15000</v>
      </c>
    </row>
    <row r="111" spans="2:20" s="128" customFormat="1" ht="90" customHeight="1" x14ac:dyDescent="0.25">
      <c r="B111" s="431"/>
      <c r="C111" s="418"/>
      <c r="D111" s="401"/>
      <c r="E111" s="438"/>
      <c r="F111" s="320" t="s">
        <v>1461</v>
      </c>
      <c r="G111" s="93" t="s">
        <v>1029</v>
      </c>
      <c r="H111" s="73" t="s">
        <v>344</v>
      </c>
      <c r="I111" s="302" t="s">
        <v>345</v>
      </c>
      <c r="J111" s="320" t="s">
        <v>324</v>
      </c>
      <c r="K111" s="320" t="s">
        <v>325</v>
      </c>
      <c r="L111" s="73" t="s">
        <v>344</v>
      </c>
      <c r="M111" s="314" t="s">
        <v>13</v>
      </c>
      <c r="N111" s="215">
        <v>42520</v>
      </c>
      <c r="O111" s="215">
        <v>42558</v>
      </c>
      <c r="P111" s="215">
        <v>42922</v>
      </c>
      <c r="Q111" s="81">
        <v>20000</v>
      </c>
      <c r="R111" s="30">
        <v>0.75</v>
      </c>
      <c r="S111" s="29" t="s">
        <v>230</v>
      </c>
      <c r="T111" s="29">
        <v>15000</v>
      </c>
    </row>
    <row r="112" spans="2:20" s="128" customFormat="1" ht="90" customHeight="1" x14ac:dyDescent="0.25">
      <c r="B112" s="431"/>
      <c r="C112" s="418"/>
      <c r="D112" s="401"/>
      <c r="E112" s="438"/>
      <c r="F112" s="320" t="s">
        <v>1464</v>
      </c>
      <c r="G112" s="93" t="s">
        <v>1030</v>
      </c>
      <c r="H112" s="73" t="s">
        <v>660</v>
      </c>
      <c r="I112" s="302" t="s">
        <v>658</v>
      </c>
      <c r="J112" s="320" t="s">
        <v>324</v>
      </c>
      <c r="K112" s="320" t="s">
        <v>325</v>
      </c>
      <c r="L112" s="205" t="s">
        <v>660</v>
      </c>
      <c r="M112" s="331" t="s">
        <v>13</v>
      </c>
      <c r="N112" s="215">
        <v>42711</v>
      </c>
      <c r="O112" s="215">
        <v>42753</v>
      </c>
      <c r="P112" s="215">
        <v>43117</v>
      </c>
      <c r="Q112" s="81">
        <v>20000</v>
      </c>
      <c r="R112" s="30">
        <v>0.75</v>
      </c>
      <c r="S112" s="29" t="s">
        <v>230</v>
      </c>
      <c r="T112" s="29">
        <v>15000</v>
      </c>
    </row>
    <row r="113" spans="2:20" s="128" customFormat="1" ht="118.5" customHeight="1" x14ac:dyDescent="0.25">
      <c r="B113" s="431"/>
      <c r="C113" s="418"/>
      <c r="D113" s="401"/>
      <c r="E113" s="438"/>
      <c r="F113" s="320" t="s">
        <v>1464</v>
      </c>
      <c r="G113" s="93" t="s">
        <v>2029</v>
      </c>
      <c r="H113" s="73" t="s">
        <v>661</v>
      </c>
      <c r="I113" s="302" t="s">
        <v>659</v>
      </c>
      <c r="J113" s="320" t="s">
        <v>324</v>
      </c>
      <c r="K113" s="320" t="s">
        <v>325</v>
      </c>
      <c r="L113" s="205" t="s">
        <v>661</v>
      </c>
      <c r="M113" s="331" t="s">
        <v>10</v>
      </c>
      <c r="N113" s="215">
        <v>42711</v>
      </c>
      <c r="O113" s="215">
        <v>42739</v>
      </c>
      <c r="P113" s="215">
        <v>43103</v>
      </c>
      <c r="Q113" s="81">
        <v>20000</v>
      </c>
      <c r="R113" s="30">
        <v>0.75</v>
      </c>
      <c r="S113" s="29" t="s">
        <v>230</v>
      </c>
      <c r="T113" s="29">
        <v>15000</v>
      </c>
    </row>
    <row r="114" spans="2:20" s="128" customFormat="1" ht="122.25" customHeight="1" x14ac:dyDescent="0.25">
      <c r="B114" s="431"/>
      <c r="C114" s="418"/>
      <c r="D114" s="401"/>
      <c r="E114" s="438"/>
      <c r="F114" s="328" t="s">
        <v>1261</v>
      </c>
      <c r="G114" s="36" t="s">
        <v>1884</v>
      </c>
      <c r="H114" s="75" t="s">
        <v>1262</v>
      </c>
      <c r="I114" s="324" t="s">
        <v>1260</v>
      </c>
      <c r="J114" s="328" t="s">
        <v>324</v>
      </c>
      <c r="K114" s="328" t="s">
        <v>325</v>
      </c>
      <c r="L114" s="206"/>
      <c r="M114" s="185" t="s">
        <v>4344</v>
      </c>
      <c r="N114" s="215">
        <v>43046</v>
      </c>
      <c r="O114" s="215">
        <v>43073</v>
      </c>
      <c r="P114" s="215">
        <v>44472</v>
      </c>
      <c r="Q114" s="84">
        <v>375491.16</v>
      </c>
      <c r="R114" s="30">
        <v>0.62</v>
      </c>
      <c r="S114" s="29" t="s">
        <v>230</v>
      </c>
      <c r="T114" s="29">
        <v>232804.52</v>
      </c>
    </row>
    <row r="115" spans="2:20" s="128" customFormat="1" ht="149.25" customHeight="1" x14ac:dyDescent="0.25">
      <c r="B115" s="431"/>
      <c r="C115" s="418"/>
      <c r="D115" s="401"/>
      <c r="E115" s="438"/>
      <c r="F115" s="328" t="s">
        <v>1261</v>
      </c>
      <c r="G115" s="144" t="s">
        <v>2030</v>
      </c>
      <c r="H115" s="73" t="s">
        <v>4070</v>
      </c>
      <c r="I115" s="302" t="s">
        <v>1150</v>
      </c>
      <c r="J115" s="320" t="s">
        <v>324</v>
      </c>
      <c r="K115" s="320" t="s">
        <v>325</v>
      </c>
      <c r="L115" s="73" t="s">
        <v>4070</v>
      </c>
      <c r="M115" s="331" t="s">
        <v>4345</v>
      </c>
      <c r="N115" s="215">
        <v>42964</v>
      </c>
      <c r="O115" s="215">
        <v>43009</v>
      </c>
      <c r="P115" s="215">
        <v>44286</v>
      </c>
      <c r="Q115" s="81">
        <v>1234213.07</v>
      </c>
      <c r="R115" s="30">
        <v>0.61</v>
      </c>
      <c r="S115" s="29" t="s">
        <v>230</v>
      </c>
      <c r="T115" s="29">
        <v>757397.55</v>
      </c>
    </row>
    <row r="116" spans="2:20" s="128" customFormat="1" ht="149.25" customHeight="1" x14ac:dyDescent="0.25">
      <c r="B116" s="431"/>
      <c r="C116" s="418"/>
      <c r="D116" s="401"/>
      <c r="E116" s="438"/>
      <c r="F116" s="130" t="s">
        <v>1568</v>
      </c>
      <c r="G116" s="145" t="s">
        <v>2031</v>
      </c>
      <c r="H116" s="73" t="s">
        <v>1570</v>
      </c>
      <c r="I116" s="302" t="s">
        <v>1571</v>
      </c>
      <c r="J116" s="320" t="s">
        <v>324</v>
      </c>
      <c r="K116" s="320" t="s">
        <v>325</v>
      </c>
      <c r="L116" s="73" t="s">
        <v>1573</v>
      </c>
      <c r="M116" s="331" t="s">
        <v>13</v>
      </c>
      <c r="N116" s="215">
        <v>43208</v>
      </c>
      <c r="O116" s="215">
        <v>43257</v>
      </c>
      <c r="P116" s="215">
        <v>43674</v>
      </c>
      <c r="Q116" s="82">
        <v>19700</v>
      </c>
      <c r="R116" s="42">
        <v>0.75</v>
      </c>
      <c r="S116" s="41" t="s">
        <v>230</v>
      </c>
      <c r="T116" s="41">
        <v>14775</v>
      </c>
    </row>
    <row r="117" spans="2:20" s="128" customFormat="1" ht="149.25" customHeight="1" x14ac:dyDescent="0.25">
      <c r="B117" s="431"/>
      <c r="C117" s="418"/>
      <c r="D117" s="401"/>
      <c r="E117" s="438"/>
      <c r="F117" s="130" t="s">
        <v>1569</v>
      </c>
      <c r="G117" s="210" t="s">
        <v>1885</v>
      </c>
      <c r="H117" s="211" t="s">
        <v>1576</v>
      </c>
      <c r="I117" s="212" t="s">
        <v>1577</v>
      </c>
      <c r="J117" s="321" t="s">
        <v>324</v>
      </c>
      <c r="K117" s="321" t="s">
        <v>325</v>
      </c>
      <c r="L117" s="211" t="s">
        <v>1578</v>
      </c>
      <c r="M117" s="213" t="s">
        <v>4346</v>
      </c>
      <c r="N117" s="217">
        <v>43245</v>
      </c>
      <c r="O117" s="217">
        <v>43344</v>
      </c>
      <c r="P117" s="217">
        <v>44254</v>
      </c>
      <c r="Q117" s="82">
        <v>24728.720000000001</v>
      </c>
      <c r="R117" s="42">
        <v>0.45069999999999999</v>
      </c>
      <c r="S117" s="41" t="s">
        <v>230</v>
      </c>
      <c r="T117" s="41">
        <v>11144.41</v>
      </c>
    </row>
    <row r="118" spans="2:20" s="128" customFormat="1" ht="149.25" customHeight="1" x14ac:dyDescent="0.25">
      <c r="B118" s="431"/>
      <c r="C118" s="418"/>
      <c r="D118" s="401"/>
      <c r="E118" s="438"/>
      <c r="F118" s="328" t="s">
        <v>1569</v>
      </c>
      <c r="G118" s="93" t="s">
        <v>2644</v>
      </c>
      <c r="H118" s="73" t="s">
        <v>4071</v>
      </c>
      <c r="I118" s="324" t="s">
        <v>2643</v>
      </c>
      <c r="J118" s="320" t="s">
        <v>324</v>
      </c>
      <c r="K118" s="320" t="s">
        <v>325</v>
      </c>
      <c r="L118" s="73" t="s">
        <v>4072</v>
      </c>
      <c r="M118" s="302" t="s">
        <v>4347</v>
      </c>
      <c r="N118" s="215">
        <v>43745</v>
      </c>
      <c r="O118" s="215">
        <v>43831</v>
      </c>
      <c r="P118" s="215">
        <v>44926</v>
      </c>
      <c r="Q118" s="29">
        <v>209670.82</v>
      </c>
      <c r="R118" s="30">
        <v>0.58650000000000002</v>
      </c>
      <c r="S118" s="29" t="s">
        <v>230</v>
      </c>
      <c r="T118" s="29">
        <v>122969.54</v>
      </c>
    </row>
    <row r="119" spans="2:20" s="128" customFormat="1" ht="149.25" customHeight="1" x14ac:dyDescent="0.25">
      <c r="B119" s="431"/>
      <c r="C119" s="418"/>
      <c r="D119" s="401"/>
      <c r="E119" s="438"/>
      <c r="F119" s="238" t="s">
        <v>1569</v>
      </c>
      <c r="G119" s="139" t="s">
        <v>2032</v>
      </c>
      <c r="H119" s="160" t="s">
        <v>1615</v>
      </c>
      <c r="I119" s="316" t="s">
        <v>1616</v>
      </c>
      <c r="J119" s="335" t="s">
        <v>324</v>
      </c>
      <c r="K119" s="335" t="s">
        <v>325</v>
      </c>
      <c r="L119" s="160" t="s">
        <v>4073</v>
      </c>
      <c r="M119" s="300" t="s">
        <v>4348</v>
      </c>
      <c r="N119" s="218">
        <v>43245</v>
      </c>
      <c r="O119" s="218">
        <v>43344</v>
      </c>
      <c r="P119" s="218">
        <v>44439</v>
      </c>
      <c r="Q119" s="80">
        <v>232322.09</v>
      </c>
      <c r="R119" s="46">
        <v>0.75</v>
      </c>
      <c r="S119" s="45" t="s">
        <v>230</v>
      </c>
      <c r="T119" s="45">
        <v>174241.57</v>
      </c>
    </row>
    <row r="120" spans="2:20" s="128" customFormat="1" ht="149.25" customHeight="1" x14ac:dyDescent="0.25">
      <c r="B120" s="431"/>
      <c r="C120" s="418"/>
      <c r="D120" s="401"/>
      <c r="E120" s="438"/>
      <c r="F120" s="130" t="s">
        <v>1569</v>
      </c>
      <c r="G120" s="145" t="s">
        <v>1014</v>
      </c>
      <c r="H120" s="73" t="s">
        <v>4074</v>
      </c>
      <c r="I120" s="302" t="s">
        <v>1572</v>
      </c>
      <c r="J120" s="320" t="s">
        <v>324</v>
      </c>
      <c r="K120" s="320" t="s">
        <v>325</v>
      </c>
      <c r="L120" s="73" t="s">
        <v>1574</v>
      </c>
      <c r="M120" s="331" t="s">
        <v>4349</v>
      </c>
      <c r="N120" s="215">
        <v>43216</v>
      </c>
      <c r="O120" s="215">
        <v>43101</v>
      </c>
      <c r="P120" s="215">
        <v>44196</v>
      </c>
      <c r="Q120" s="82">
        <v>404629.4</v>
      </c>
      <c r="R120" s="42">
        <v>0.61370000000000002</v>
      </c>
      <c r="S120" s="41" t="s">
        <v>230</v>
      </c>
      <c r="T120" s="41">
        <v>248302.52</v>
      </c>
    </row>
    <row r="121" spans="2:20" s="128" customFormat="1" ht="149.25" customHeight="1" x14ac:dyDescent="0.25">
      <c r="B121" s="431"/>
      <c r="C121" s="418"/>
      <c r="D121" s="401"/>
      <c r="E121" s="438"/>
      <c r="F121" s="130" t="s">
        <v>2311</v>
      </c>
      <c r="G121" s="145" t="s">
        <v>2429</v>
      </c>
      <c r="H121" s="73" t="s">
        <v>4075</v>
      </c>
      <c r="I121" s="302" t="s">
        <v>2307</v>
      </c>
      <c r="J121" s="320" t="s">
        <v>324</v>
      </c>
      <c r="K121" s="320" t="s">
        <v>325</v>
      </c>
      <c r="L121" s="73" t="s">
        <v>4076</v>
      </c>
      <c r="M121" s="331" t="s">
        <v>4350</v>
      </c>
      <c r="N121" s="215">
        <v>43503</v>
      </c>
      <c r="O121" s="215">
        <v>43101</v>
      </c>
      <c r="P121" s="215">
        <v>44561</v>
      </c>
      <c r="Q121" s="82">
        <v>938111.59</v>
      </c>
      <c r="R121" s="42">
        <v>0.57450000000000001</v>
      </c>
      <c r="S121" s="41" t="s">
        <v>230</v>
      </c>
      <c r="T121" s="41">
        <v>538906.46</v>
      </c>
    </row>
    <row r="122" spans="2:20" s="128" customFormat="1" ht="149.25" customHeight="1" x14ac:dyDescent="0.25">
      <c r="B122" s="431"/>
      <c r="C122" s="418"/>
      <c r="D122" s="401"/>
      <c r="E122" s="438"/>
      <c r="F122" s="130" t="s">
        <v>1617</v>
      </c>
      <c r="G122" s="145" t="s">
        <v>1098</v>
      </c>
      <c r="H122" s="73" t="s">
        <v>1618</v>
      </c>
      <c r="I122" s="302" t="s">
        <v>1619</v>
      </c>
      <c r="J122" s="320" t="s">
        <v>324</v>
      </c>
      <c r="K122" s="320" t="s">
        <v>325</v>
      </c>
      <c r="L122" s="73" t="s">
        <v>1620</v>
      </c>
      <c r="M122" s="331" t="s">
        <v>13</v>
      </c>
      <c r="N122" s="215">
        <v>43245</v>
      </c>
      <c r="O122" s="215">
        <v>43388</v>
      </c>
      <c r="P122" s="215">
        <v>44483</v>
      </c>
      <c r="Q122" s="82">
        <v>434922.86</v>
      </c>
      <c r="R122" s="42">
        <v>0.55349999999999999</v>
      </c>
      <c r="S122" s="41" t="s">
        <v>230</v>
      </c>
      <c r="T122" s="41">
        <v>240725.35</v>
      </c>
    </row>
    <row r="123" spans="2:20" s="128" customFormat="1" ht="149.25" customHeight="1" x14ac:dyDescent="0.25">
      <c r="B123" s="431"/>
      <c r="C123" s="418"/>
      <c r="D123" s="401"/>
      <c r="E123" s="438"/>
      <c r="F123" s="104" t="s">
        <v>1806</v>
      </c>
      <c r="G123" s="251" t="s">
        <v>1107</v>
      </c>
      <c r="H123" s="167" t="s">
        <v>1807</v>
      </c>
      <c r="I123" s="193" t="s">
        <v>1808</v>
      </c>
      <c r="J123" s="230" t="s">
        <v>324</v>
      </c>
      <c r="K123" s="230" t="s">
        <v>325</v>
      </c>
      <c r="L123" s="167" t="s">
        <v>1809</v>
      </c>
      <c r="M123" s="299" t="s">
        <v>15</v>
      </c>
      <c r="N123" s="217">
        <v>43349</v>
      </c>
      <c r="O123" s="217">
        <v>43344</v>
      </c>
      <c r="P123" s="217">
        <v>44074</v>
      </c>
      <c r="Q123" s="105">
        <v>491170.48</v>
      </c>
      <c r="R123" s="121">
        <v>0.55049999999999999</v>
      </c>
      <c r="S123" s="104" t="s">
        <v>230</v>
      </c>
      <c r="T123" s="106">
        <v>270389.39</v>
      </c>
    </row>
    <row r="124" spans="2:20" s="128" customFormat="1" ht="149.25" customHeight="1" x14ac:dyDescent="0.25">
      <c r="B124" s="431"/>
      <c r="C124" s="418"/>
      <c r="D124" s="401"/>
      <c r="E124" s="438"/>
      <c r="F124" s="302" t="s">
        <v>2395</v>
      </c>
      <c r="G124" s="93" t="s">
        <v>2803</v>
      </c>
      <c r="H124" s="73" t="s">
        <v>2804</v>
      </c>
      <c r="I124" s="302" t="s">
        <v>2802</v>
      </c>
      <c r="J124" s="320" t="s">
        <v>324</v>
      </c>
      <c r="K124" s="320" t="s">
        <v>325</v>
      </c>
      <c r="L124" s="73" t="s">
        <v>4077</v>
      </c>
      <c r="M124" s="302" t="s">
        <v>2805</v>
      </c>
      <c r="N124" s="215">
        <v>43879</v>
      </c>
      <c r="O124" s="215">
        <v>43832</v>
      </c>
      <c r="P124" s="215">
        <v>44927</v>
      </c>
      <c r="Q124" s="108">
        <v>472533.22</v>
      </c>
      <c r="R124" s="117">
        <v>0.70730000000000004</v>
      </c>
      <c r="S124" s="302" t="s">
        <v>230</v>
      </c>
      <c r="T124" s="108">
        <v>334213.94</v>
      </c>
    </row>
    <row r="125" spans="2:20" s="128" customFormat="1" ht="149.25" customHeight="1" x14ac:dyDescent="0.25">
      <c r="B125" s="431"/>
      <c r="C125" s="418"/>
      <c r="D125" s="401"/>
      <c r="E125" s="438"/>
      <c r="F125" s="316" t="s">
        <v>2395</v>
      </c>
      <c r="G125" s="59" t="s">
        <v>2396</v>
      </c>
      <c r="H125" s="160" t="s">
        <v>2397</v>
      </c>
      <c r="I125" s="316" t="s">
        <v>2399</v>
      </c>
      <c r="J125" s="335" t="s">
        <v>324</v>
      </c>
      <c r="K125" s="335" t="s">
        <v>325</v>
      </c>
      <c r="L125" s="232" t="s">
        <v>3385</v>
      </c>
      <c r="M125" s="232" t="s">
        <v>4351</v>
      </c>
      <c r="N125" s="218">
        <v>43606</v>
      </c>
      <c r="O125" s="218">
        <v>43739</v>
      </c>
      <c r="P125" s="218">
        <v>44834</v>
      </c>
      <c r="Q125" s="124">
        <v>106639.82</v>
      </c>
      <c r="R125" s="125">
        <v>0.75</v>
      </c>
      <c r="S125" s="193" t="s">
        <v>230</v>
      </c>
      <c r="T125" s="124">
        <v>79979.87</v>
      </c>
    </row>
    <row r="126" spans="2:20" s="128" customFormat="1" ht="149.25" customHeight="1" x14ac:dyDescent="0.25">
      <c r="B126" s="431"/>
      <c r="C126" s="418"/>
      <c r="D126" s="401"/>
      <c r="E126" s="438"/>
      <c r="F126" s="302" t="s">
        <v>2395</v>
      </c>
      <c r="G126" s="93" t="s">
        <v>1014</v>
      </c>
      <c r="H126" s="73" t="s">
        <v>2398</v>
      </c>
      <c r="I126" s="302" t="s">
        <v>2400</v>
      </c>
      <c r="J126" s="320" t="s">
        <v>324</v>
      </c>
      <c r="K126" s="320" t="s">
        <v>325</v>
      </c>
      <c r="L126" s="203" t="s">
        <v>2401</v>
      </c>
      <c r="M126" s="203" t="s">
        <v>4352</v>
      </c>
      <c r="N126" s="215">
        <v>43606</v>
      </c>
      <c r="O126" s="215">
        <v>43466</v>
      </c>
      <c r="P126" s="215">
        <v>44561</v>
      </c>
      <c r="Q126" s="108">
        <v>440069.48</v>
      </c>
      <c r="R126" s="117">
        <v>0.64039999999999997</v>
      </c>
      <c r="S126" s="104" t="s">
        <v>230</v>
      </c>
      <c r="T126" s="108">
        <v>281777.25</v>
      </c>
    </row>
    <row r="127" spans="2:20" s="128" customFormat="1" ht="149.25" customHeight="1" x14ac:dyDescent="0.25">
      <c r="B127" s="431"/>
      <c r="C127" s="418"/>
      <c r="D127" s="401"/>
      <c r="E127" s="438"/>
      <c r="F127" s="302" t="s">
        <v>2262</v>
      </c>
      <c r="G127" s="93" t="s">
        <v>1014</v>
      </c>
      <c r="H127" s="73" t="s">
        <v>4078</v>
      </c>
      <c r="I127" s="324" t="s">
        <v>2258</v>
      </c>
      <c r="J127" s="320" t="s">
        <v>324</v>
      </c>
      <c r="K127" s="320" t="s">
        <v>325</v>
      </c>
      <c r="L127" s="73" t="s">
        <v>4079</v>
      </c>
      <c r="M127" s="331" t="s">
        <v>15</v>
      </c>
      <c r="N127" s="215">
        <v>43537</v>
      </c>
      <c r="O127" s="215">
        <v>43405</v>
      </c>
      <c r="P127" s="215">
        <v>44500</v>
      </c>
      <c r="Q127" s="108">
        <v>256066.62</v>
      </c>
      <c r="R127" s="117">
        <v>0.72309999999999997</v>
      </c>
      <c r="S127" s="302"/>
      <c r="T127" s="108">
        <v>185158.81</v>
      </c>
    </row>
    <row r="128" spans="2:20" s="128" customFormat="1" ht="149.25" customHeight="1" x14ac:dyDescent="0.25">
      <c r="B128" s="431"/>
      <c r="C128" s="418"/>
      <c r="D128" s="401"/>
      <c r="E128" s="438"/>
      <c r="F128" s="219" t="s">
        <v>2262</v>
      </c>
      <c r="G128" s="93" t="s">
        <v>1014</v>
      </c>
      <c r="H128" s="160" t="s">
        <v>4080</v>
      </c>
      <c r="I128" s="324" t="s">
        <v>2308</v>
      </c>
      <c r="J128" s="335" t="s">
        <v>324</v>
      </c>
      <c r="K128" s="335" t="s">
        <v>325</v>
      </c>
      <c r="L128" s="160" t="s">
        <v>4081</v>
      </c>
      <c r="M128" s="300" t="s">
        <v>4353</v>
      </c>
      <c r="N128" s="215">
        <v>43579</v>
      </c>
      <c r="O128" s="215">
        <v>43466</v>
      </c>
      <c r="P128" s="215">
        <v>44196</v>
      </c>
      <c r="Q128" s="124">
        <v>141719.04999999999</v>
      </c>
      <c r="R128" s="125">
        <v>0.63880000000000003</v>
      </c>
      <c r="S128" s="316" t="s">
        <v>230</v>
      </c>
      <c r="T128" s="124">
        <v>90530.73</v>
      </c>
    </row>
    <row r="129" spans="2:20" s="128" customFormat="1" ht="149.25" customHeight="1" x14ac:dyDescent="0.25">
      <c r="B129" s="431"/>
      <c r="C129" s="418"/>
      <c r="D129" s="401"/>
      <c r="E129" s="438"/>
      <c r="F129" s="104" t="s">
        <v>2310</v>
      </c>
      <c r="G129" s="151" t="s">
        <v>2887</v>
      </c>
      <c r="H129" s="162" t="s">
        <v>2215</v>
      </c>
      <c r="I129" s="318" t="s">
        <v>2214</v>
      </c>
      <c r="J129" s="230" t="s">
        <v>324</v>
      </c>
      <c r="K129" s="230" t="s">
        <v>325</v>
      </c>
      <c r="L129" s="162" t="s">
        <v>2216</v>
      </c>
      <c r="M129" s="299" t="s">
        <v>7</v>
      </c>
      <c r="N129" s="217">
        <v>43460</v>
      </c>
      <c r="O129" s="217">
        <v>43494</v>
      </c>
      <c r="P129" s="217">
        <v>43858</v>
      </c>
      <c r="Q129" s="246">
        <v>20000</v>
      </c>
      <c r="R129" s="245">
        <v>0.75</v>
      </c>
      <c r="S129" s="318" t="s">
        <v>230</v>
      </c>
      <c r="T129" s="246">
        <v>15000</v>
      </c>
    </row>
    <row r="130" spans="2:20" s="128" customFormat="1" ht="149.25" customHeight="1" x14ac:dyDescent="0.25">
      <c r="B130" s="431"/>
      <c r="C130" s="418"/>
      <c r="D130" s="401"/>
      <c r="E130" s="438"/>
      <c r="F130" s="219" t="s">
        <v>4215</v>
      </c>
      <c r="G130" s="203" t="s">
        <v>4217</v>
      </c>
      <c r="H130" s="220" t="s">
        <v>4218</v>
      </c>
      <c r="I130" s="219" t="s">
        <v>4213</v>
      </c>
      <c r="J130" s="276" t="s">
        <v>324</v>
      </c>
      <c r="K130" s="276" t="s">
        <v>325</v>
      </c>
      <c r="L130" s="220" t="s">
        <v>4216</v>
      </c>
      <c r="M130" s="219" t="s">
        <v>4354</v>
      </c>
      <c r="N130" s="277">
        <v>44105</v>
      </c>
      <c r="O130" s="277">
        <v>43831</v>
      </c>
      <c r="P130" s="277">
        <v>44926</v>
      </c>
      <c r="Q130" s="278">
        <v>123017.84</v>
      </c>
      <c r="R130" s="279">
        <v>0.75</v>
      </c>
      <c r="S130" s="219" t="s">
        <v>230</v>
      </c>
      <c r="T130" s="278">
        <v>92263.38</v>
      </c>
    </row>
    <row r="131" spans="2:20" s="21" customFormat="1" ht="149.25" customHeight="1" x14ac:dyDescent="0.25">
      <c r="B131" s="431"/>
      <c r="C131" s="418"/>
      <c r="D131" s="401"/>
      <c r="E131" s="438"/>
      <c r="F131" s="316" t="s">
        <v>3051</v>
      </c>
      <c r="G131" s="59" t="s">
        <v>3052</v>
      </c>
      <c r="H131" s="160" t="s">
        <v>4082</v>
      </c>
      <c r="I131" s="316" t="s">
        <v>3050</v>
      </c>
      <c r="J131" s="335" t="s">
        <v>324</v>
      </c>
      <c r="K131" s="335" t="s">
        <v>325</v>
      </c>
      <c r="L131" s="160" t="s">
        <v>4083</v>
      </c>
      <c r="M131" s="316" t="s">
        <v>4355</v>
      </c>
      <c r="N131" s="218">
        <v>44005</v>
      </c>
      <c r="O131" s="218">
        <v>43891</v>
      </c>
      <c r="P131" s="218">
        <v>44985</v>
      </c>
      <c r="Q131" s="124">
        <v>204729.19</v>
      </c>
      <c r="R131" s="125">
        <v>0.75</v>
      </c>
      <c r="S131" s="316" t="s">
        <v>230</v>
      </c>
      <c r="T131" s="124">
        <v>153546.89000000001</v>
      </c>
    </row>
    <row r="132" spans="2:20" s="128" customFormat="1" ht="149.25" customHeight="1" x14ac:dyDescent="0.25">
      <c r="B132" s="431"/>
      <c r="C132" s="418"/>
      <c r="D132" s="401"/>
      <c r="E132" s="438"/>
      <c r="F132" s="302" t="s">
        <v>3012</v>
      </c>
      <c r="G132" s="93" t="s">
        <v>1014</v>
      </c>
      <c r="H132" s="73" t="s">
        <v>4084</v>
      </c>
      <c r="I132" s="302" t="s">
        <v>3010</v>
      </c>
      <c r="J132" s="320" t="s">
        <v>324</v>
      </c>
      <c r="K132" s="320" t="s">
        <v>325</v>
      </c>
      <c r="L132" s="73" t="s">
        <v>4085</v>
      </c>
      <c r="M132" s="302" t="s">
        <v>15</v>
      </c>
      <c r="N132" s="215">
        <v>43971</v>
      </c>
      <c r="O132" s="215">
        <v>43952</v>
      </c>
      <c r="P132" s="215">
        <v>44681</v>
      </c>
      <c r="Q132" s="108">
        <v>258495</v>
      </c>
      <c r="R132" s="117">
        <v>0.64749999999999996</v>
      </c>
      <c r="S132" s="302" t="s">
        <v>230</v>
      </c>
      <c r="T132" s="108">
        <v>167363.04</v>
      </c>
    </row>
    <row r="133" spans="2:20" s="128" customFormat="1" ht="149.25" customHeight="1" x14ac:dyDescent="0.25">
      <c r="B133" s="431"/>
      <c r="C133" s="418"/>
      <c r="D133" s="401"/>
      <c r="E133" s="438"/>
      <c r="F133" s="302" t="s">
        <v>3012</v>
      </c>
      <c r="G133" s="93" t="s">
        <v>3013</v>
      </c>
      <c r="H133" s="73" t="s">
        <v>4086</v>
      </c>
      <c r="I133" s="302" t="s">
        <v>3011</v>
      </c>
      <c r="J133" s="320" t="s">
        <v>324</v>
      </c>
      <c r="K133" s="320" t="s">
        <v>325</v>
      </c>
      <c r="L133" s="73" t="s">
        <v>3014</v>
      </c>
      <c r="M133" s="302" t="s">
        <v>22</v>
      </c>
      <c r="N133" s="215">
        <v>43976</v>
      </c>
      <c r="O133" s="215">
        <v>43866</v>
      </c>
      <c r="P133" s="215">
        <v>44498</v>
      </c>
      <c r="Q133" s="108">
        <v>292684.56</v>
      </c>
      <c r="R133" s="117">
        <v>0.45639999999999997</v>
      </c>
      <c r="S133" s="302" t="s">
        <v>230</v>
      </c>
      <c r="T133" s="108">
        <v>133586.4</v>
      </c>
    </row>
    <row r="134" spans="2:20" s="128" customFormat="1" ht="149.25" customHeight="1" x14ac:dyDescent="0.25">
      <c r="B134" s="431"/>
      <c r="C134" s="418"/>
      <c r="D134" s="401"/>
      <c r="E134" s="439"/>
      <c r="F134" s="317" t="s">
        <v>2310</v>
      </c>
      <c r="G134" s="94" t="s">
        <v>4287</v>
      </c>
      <c r="H134" s="44" t="s">
        <v>4219</v>
      </c>
      <c r="I134" s="317" t="s">
        <v>4214</v>
      </c>
      <c r="J134" s="321" t="s">
        <v>324</v>
      </c>
      <c r="K134" s="321" t="s">
        <v>325</v>
      </c>
      <c r="L134" s="44" t="s">
        <v>4220</v>
      </c>
      <c r="M134" s="298" t="s">
        <v>22</v>
      </c>
      <c r="N134" s="217">
        <v>44112</v>
      </c>
      <c r="O134" s="217">
        <v>44134</v>
      </c>
      <c r="P134" s="217">
        <v>44498</v>
      </c>
      <c r="Q134" s="118">
        <v>20000</v>
      </c>
      <c r="R134" s="119">
        <v>0.75</v>
      </c>
      <c r="S134" s="317" t="s">
        <v>230</v>
      </c>
      <c r="T134" s="120">
        <v>15000</v>
      </c>
    </row>
    <row r="135" spans="2:20" s="128" customFormat="1" ht="149.25" customHeight="1" x14ac:dyDescent="0.25">
      <c r="B135" s="431"/>
      <c r="C135" s="418"/>
      <c r="D135" s="401"/>
      <c r="E135" s="317" t="s">
        <v>1331</v>
      </c>
      <c r="F135" s="130" t="s">
        <v>1332</v>
      </c>
      <c r="G135" s="94" t="s">
        <v>1886</v>
      </c>
      <c r="H135" s="44" t="s">
        <v>1333</v>
      </c>
      <c r="I135" s="317" t="s">
        <v>1330</v>
      </c>
      <c r="J135" s="321" t="s">
        <v>324</v>
      </c>
      <c r="K135" s="321" t="s">
        <v>325</v>
      </c>
      <c r="L135" s="44" t="s">
        <v>1334</v>
      </c>
      <c r="M135" s="298" t="s">
        <v>29</v>
      </c>
      <c r="N135" s="217">
        <v>43108</v>
      </c>
      <c r="O135" s="217">
        <v>43069</v>
      </c>
      <c r="P135" s="217">
        <v>43798</v>
      </c>
      <c r="Q135" s="82">
        <v>8020278.3799999999</v>
      </c>
      <c r="R135" s="42">
        <v>0.4</v>
      </c>
      <c r="S135" s="41" t="s">
        <v>230</v>
      </c>
      <c r="T135" s="41">
        <v>3208111.35</v>
      </c>
    </row>
    <row r="136" spans="2:20" s="128" customFormat="1" ht="149.25" customHeight="1" x14ac:dyDescent="0.25">
      <c r="B136" s="431"/>
      <c r="C136" s="418"/>
      <c r="D136" s="417"/>
      <c r="E136" s="317" t="s">
        <v>3249</v>
      </c>
      <c r="F136" s="130" t="s">
        <v>3250</v>
      </c>
      <c r="G136" s="94" t="s">
        <v>1896</v>
      </c>
      <c r="H136" s="44" t="s">
        <v>4087</v>
      </c>
      <c r="I136" s="317" t="s">
        <v>3248</v>
      </c>
      <c r="J136" s="321" t="s">
        <v>324</v>
      </c>
      <c r="K136" s="321" t="s">
        <v>325</v>
      </c>
      <c r="L136" s="44" t="s">
        <v>4088</v>
      </c>
      <c r="M136" s="317" t="s">
        <v>4356</v>
      </c>
      <c r="N136" s="217">
        <v>44029</v>
      </c>
      <c r="O136" s="217">
        <v>43983</v>
      </c>
      <c r="P136" s="217">
        <v>44255</v>
      </c>
      <c r="Q136" s="41">
        <v>158071.31</v>
      </c>
      <c r="R136" s="42">
        <v>0.8</v>
      </c>
      <c r="S136" s="41" t="s">
        <v>230</v>
      </c>
      <c r="T136" s="41">
        <v>126457.05</v>
      </c>
    </row>
    <row r="137" spans="2:20" s="128" customFormat="1" ht="149.25" customHeight="1" x14ac:dyDescent="0.25">
      <c r="B137" s="431"/>
      <c r="C137" s="418"/>
      <c r="D137" s="417"/>
      <c r="E137" s="302" t="s">
        <v>3249</v>
      </c>
      <c r="F137" s="328" t="s">
        <v>3250</v>
      </c>
      <c r="G137" s="93" t="s">
        <v>2040</v>
      </c>
      <c r="H137" s="73" t="s">
        <v>4089</v>
      </c>
      <c r="I137" s="302" t="s">
        <v>3795</v>
      </c>
      <c r="J137" s="320" t="s">
        <v>324</v>
      </c>
      <c r="K137" s="320" t="s">
        <v>325</v>
      </c>
      <c r="L137" s="73" t="s">
        <v>4090</v>
      </c>
      <c r="M137" s="302" t="s">
        <v>29</v>
      </c>
      <c r="N137" s="215">
        <v>44048</v>
      </c>
      <c r="O137" s="215">
        <v>43922</v>
      </c>
      <c r="P137" s="215">
        <v>44286</v>
      </c>
      <c r="Q137" s="29">
        <v>252441.25</v>
      </c>
      <c r="R137" s="30">
        <v>0.8</v>
      </c>
      <c r="S137" s="29" t="s">
        <v>230</v>
      </c>
      <c r="T137" s="29">
        <v>201953</v>
      </c>
    </row>
    <row r="138" spans="2:20" s="128" customFormat="1" ht="149.25" customHeight="1" x14ac:dyDescent="0.25">
      <c r="B138" s="431"/>
      <c r="C138" s="418"/>
      <c r="D138" s="417"/>
      <c r="E138" s="317" t="s">
        <v>3249</v>
      </c>
      <c r="F138" s="130" t="s">
        <v>3250</v>
      </c>
      <c r="G138" s="94" t="s">
        <v>1893</v>
      </c>
      <c r="H138" s="44" t="s">
        <v>4186</v>
      </c>
      <c r="I138" s="317" t="s">
        <v>4185</v>
      </c>
      <c r="J138" s="321" t="s">
        <v>324</v>
      </c>
      <c r="K138" s="321" t="s">
        <v>325</v>
      </c>
      <c r="L138" s="44" t="s">
        <v>4187</v>
      </c>
      <c r="M138" s="317" t="s">
        <v>13</v>
      </c>
      <c r="N138" s="217">
        <v>44097</v>
      </c>
      <c r="O138" s="217">
        <v>43952</v>
      </c>
      <c r="P138" s="217">
        <v>44255</v>
      </c>
      <c r="Q138" s="41">
        <v>273391.53999999998</v>
      </c>
      <c r="R138" s="42">
        <v>0.95</v>
      </c>
      <c r="S138" s="41" t="s">
        <v>230</v>
      </c>
      <c r="T138" s="41">
        <v>259721.96</v>
      </c>
    </row>
    <row r="139" spans="2:20" s="128" customFormat="1" ht="149.25" customHeight="1" x14ac:dyDescent="0.25">
      <c r="B139" s="431"/>
      <c r="C139" s="418"/>
      <c r="D139" s="417"/>
      <c r="E139" s="317" t="s">
        <v>3249</v>
      </c>
      <c r="F139" s="130" t="s">
        <v>3250</v>
      </c>
      <c r="G139" s="94" t="s">
        <v>4360</v>
      </c>
      <c r="H139" s="44" t="s">
        <v>4361</v>
      </c>
      <c r="I139" s="317" t="s">
        <v>4359</v>
      </c>
      <c r="J139" s="321" t="s">
        <v>324</v>
      </c>
      <c r="K139" s="321" t="s">
        <v>325</v>
      </c>
      <c r="L139" s="44" t="s">
        <v>4362</v>
      </c>
      <c r="M139" s="317" t="s">
        <v>4507</v>
      </c>
      <c r="N139" s="217" t="s">
        <v>4240</v>
      </c>
      <c r="O139" s="217" t="s">
        <v>4363</v>
      </c>
      <c r="P139" s="217" t="s">
        <v>4364</v>
      </c>
      <c r="Q139" s="41">
        <v>35986.5</v>
      </c>
      <c r="R139" s="42">
        <v>0.90529999999999999</v>
      </c>
      <c r="S139" s="41" t="s">
        <v>230</v>
      </c>
      <c r="T139" s="41">
        <v>32576.82</v>
      </c>
    </row>
    <row r="140" spans="2:20" s="128" customFormat="1" ht="149.25" customHeight="1" thickBot="1" x14ac:dyDescent="0.3">
      <c r="B140" s="431"/>
      <c r="C140" s="418"/>
      <c r="D140" s="417"/>
      <c r="E140" s="303" t="s">
        <v>3249</v>
      </c>
      <c r="F140" s="67" t="s">
        <v>3250</v>
      </c>
      <c r="G140" s="110" t="s">
        <v>2021</v>
      </c>
      <c r="H140" s="159" t="s">
        <v>3794</v>
      </c>
      <c r="I140" s="303" t="s">
        <v>3796</v>
      </c>
      <c r="J140" s="322" t="s">
        <v>324</v>
      </c>
      <c r="K140" s="322" t="s">
        <v>325</v>
      </c>
      <c r="L140" s="159" t="s">
        <v>3797</v>
      </c>
      <c r="M140" s="303" t="s">
        <v>13</v>
      </c>
      <c r="N140" s="209">
        <v>44068</v>
      </c>
      <c r="O140" s="209">
        <v>44013</v>
      </c>
      <c r="P140" s="209">
        <v>44227</v>
      </c>
      <c r="Q140" s="72">
        <v>57829.98</v>
      </c>
      <c r="R140" s="71">
        <v>0.8</v>
      </c>
      <c r="S140" s="72" t="s">
        <v>230</v>
      </c>
      <c r="T140" s="72">
        <v>46263.98</v>
      </c>
    </row>
    <row r="141" spans="2:20" s="128" customFormat="1" ht="42.75" customHeight="1" thickBot="1" x14ac:dyDescent="0.3">
      <c r="B141" s="431"/>
      <c r="C141" s="418"/>
      <c r="D141" s="417"/>
      <c r="E141" s="421" t="s">
        <v>325</v>
      </c>
      <c r="F141" s="422"/>
      <c r="G141" s="422"/>
      <c r="H141" s="422"/>
      <c r="I141" s="422"/>
      <c r="J141" s="422"/>
      <c r="K141" s="306">
        <f>COUNTA(K76:K140)</f>
        <v>65</v>
      </c>
      <c r="L141" s="419"/>
      <c r="M141" s="420"/>
      <c r="N141" s="420"/>
      <c r="O141" s="420"/>
      <c r="P141" s="420"/>
      <c r="Q141" s="311">
        <f>SUM(Q76:Q140)</f>
        <v>28641503.449999999</v>
      </c>
      <c r="R141" s="357"/>
      <c r="S141" s="358"/>
      <c r="T141" s="305">
        <f>SUM(T76:T140)</f>
        <v>17221723.590000007</v>
      </c>
    </row>
    <row r="142" spans="2:20" s="128" customFormat="1" ht="42.75" customHeight="1" thickBot="1" x14ac:dyDescent="0.3">
      <c r="B142" s="431"/>
      <c r="C142" s="432"/>
      <c r="D142" s="345" t="s">
        <v>1502</v>
      </c>
      <c r="E142" s="346"/>
      <c r="F142" s="346"/>
      <c r="G142" s="346"/>
      <c r="H142" s="346"/>
      <c r="I142" s="346"/>
      <c r="J142" s="346"/>
      <c r="K142" s="315">
        <f>K141+K75</f>
        <v>125</v>
      </c>
      <c r="L142" s="359"/>
      <c r="M142" s="360"/>
      <c r="N142" s="360"/>
      <c r="O142" s="360"/>
      <c r="P142" s="360"/>
      <c r="Q142" s="309">
        <f>Q141+Q75</f>
        <v>46803485.109999999</v>
      </c>
      <c r="R142" s="373"/>
      <c r="S142" s="374"/>
      <c r="T142" s="47">
        <f>T141+T75</f>
        <v>27220784.690000013</v>
      </c>
    </row>
    <row r="143" spans="2:20" s="128" customFormat="1" ht="90" customHeight="1" x14ac:dyDescent="0.25">
      <c r="B143" s="431"/>
      <c r="C143" s="418"/>
      <c r="D143" s="423" t="s">
        <v>1503</v>
      </c>
      <c r="E143" s="342" t="s">
        <v>86</v>
      </c>
      <c r="F143" s="335" t="s">
        <v>1465</v>
      </c>
      <c r="G143" s="59" t="s">
        <v>1031</v>
      </c>
      <c r="H143" s="160" t="s">
        <v>2551</v>
      </c>
      <c r="I143" s="316" t="s">
        <v>82</v>
      </c>
      <c r="J143" s="335" t="s">
        <v>326</v>
      </c>
      <c r="K143" s="335" t="s">
        <v>328</v>
      </c>
      <c r="L143" s="160" t="s">
        <v>2551</v>
      </c>
      <c r="M143" s="316" t="s">
        <v>55</v>
      </c>
      <c r="N143" s="214">
        <v>42226</v>
      </c>
      <c r="O143" s="214">
        <v>42262</v>
      </c>
      <c r="P143" s="214">
        <v>42627</v>
      </c>
      <c r="Q143" s="27">
        <v>19975</v>
      </c>
      <c r="R143" s="46">
        <v>0.75</v>
      </c>
      <c r="S143" s="45" t="s">
        <v>230</v>
      </c>
      <c r="T143" s="45">
        <v>14981.25</v>
      </c>
    </row>
    <row r="144" spans="2:20" s="128" customFormat="1" ht="90" customHeight="1" x14ac:dyDescent="0.25">
      <c r="B144" s="431"/>
      <c r="C144" s="418"/>
      <c r="D144" s="416"/>
      <c r="E144" s="343"/>
      <c r="F144" s="320" t="s">
        <v>1465</v>
      </c>
      <c r="G144" s="93" t="s">
        <v>1032</v>
      </c>
      <c r="H144" s="73" t="s">
        <v>2551</v>
      </c>
      <c r="I144" s="302" t="s">
        <v>81</v>
      </c>
      <c r="J144" s="320" t="s">
        <v>326</v>
      </c>
      <c r="K144" s="320" t="s">
        <v>328</v>
      </c>
      <c r="L144" s="160" t="s">
        <v>2551</v>
      </c>
      <c r="M144" s="320" t="s">
        <v>15</v>
      </c>
      <c r="N144" s="215">
        <v>42226</v>
      </c>
      <c r="O144" s="215">
        <v>42237</v>
      </c>
      <c r="P144" s="215">
        <v>42602</v>
      </c>
      <c r="Q144" s="29">
        <v>20000</v>
      </c>
      <c r="R144" s="30">
        <v>0.75</v>
      </c>
      <c r="S144" s="29" t="s">
        <v>230</v>
      </c>
      <c r="T144" s="29">
        <v>15000</v>
      </c>
    </row>
    <row r="145" spans="2:20" s="128" customFormat="1" ht="90" customHeight="1" x14ac:dyDescent="0.25">
      <c r="B145" s="431"/>
      <c r="C145" s="418"/>
      <c r="D145" s="416"/>
      <c r="E145" s="343"/>
      <c r="F145" s="320" t="s">
        <v>1465</v>
      </c>
      <c r="G145" s="93" t="s">
        <v>1033</v>
      </c>
      <c r="H145" s="73" t="s">
        <v>2551</v>
      </c>
      <c r="I145" s="302" t="s">
        <v>78</v>
      </c>
      <c r="J145" s="320" t="s">
        <v>326</v>
      </c>
      <c r="K145" s="320" t="s">
        <v>328</v>
      </c>
      <c r="L145" s="160" t="s">
        <v>2551</v>
      </c>
      <c r="M145" s="320" t="s">
        <v>10</v>
      </c>
      <c r="N145" s="215">
        <v>42226</v>
      </c>
      <c r="O145" s="215">
        <v>42251</v>
      </c>
      <c r="P145" s="215">
        <v>42616</v>
      </c>
      <c r="Q145" s="29">
        <v>20000</v>
      </c>
      <c r="R145" s="30">
        <v>0.75</v>
      </c>
      <c r="S145" s="29" t="s">
        <v>230</v>
      </c>
      <c r="T145" s="29">
        <v>15000</v>
      </c>
    </row>
    <row r="146" spans="2:20" s="128" customFormat="1" ht="90" customHeight="1" x14ac:dyDescent="0.25">
      <c r="B146" s="431"/>
      <c r="C146" s="418"/>
      <c r="D146" s="416"/>
      <c r="E146" s="343"/>
      <c r="F146" s="320" t="s">
        <v>1465</v>
      </c>
      <c r="G146" s="93" t="s">
        <v>1034</v>
      </c>
      <c r="H146" s="73" t="s">
        <v>2551</v>
      </c>
      <c r="I146" s="302" t="s">
        <v>84</v>
      </c>
      <c r="J146" s="320" t="s">
        <v>326</v>
      </c>
      <c r="K146" s="320" t="s">
        <v>328</v>
      </c>
      <c r="L146" s="160" t="s">
        <v>2551</v>
      </c>
      <c r="M146" s="320" t="s">
        <v>15</v>
      </c>
      <c r="N146" s="215">
        <v>42272</v>
      </c>
      <c r="O146" s="215">
        <v>42299</v>
      </c>
      <c r="P146" s="215">
        <v>42664</v>
      </c>
      <c r="Q146" s="29">
        <v>20000</v>
      </c>
      <c r="R146" s="30">
        <v>0.75</v>
      </c>
      <c r="S146" s="29" t="s">
        <v>230</v>
      </c>
      <c r="T146" s="29">
        <v>15000</v>
      </c>
    </row>
    <row r="147" spans="2:20" s="128" customFormat="1" ht="90" customHeight="1" x14ac:dyDescent="0.25">
      <c r="B147" s="431"/>
      <c r="C147" s="418"/>
      <c r="D147" s="416"/>
      <c r="E147" s="343"/>
      <c r="F147" s="320" t="s">
        <v>1465</v>
      </c>
      <c r="G147" s="93" t="s">
        <v>1035</v>
      </c>
      <c r="H147" s="73" t="s">
        <v>2552</v>
      </c>
      <c r="I147" s="302" t="s">
        <v>72</v>
      </c>
      <c r="J147" s="320" t="s">
        <v>326</v>
      </c>
      <c r="K147" s="320" t="s">
        <v>328</v>
      </c>
      <c r="L147" s="73" t="s">
        <v>2552</v>
      </c>
      <c r="M147" s="320" t="s">
        <v>19</v>
      </c>
      <c r="N147" s="215">
        <v>42226</v>
      </c>
      <c r="O147" s="215">
        <v>42258</v>
      </c>
      <c r="P147" s="215">
        <v>42623</v>
      </c>
      <c r="Q147" s="29">
        <v>20000</v>
      </c>
      <c r="R147" s="30">
        <v>0.75</v>
      </c>
      <c r="S147" s="29" t="s">
        <v>230</v>
      </c>
      <c r="T147" s="29">
        <v>15000</v>
      </c>
    </row>
    <row r="148" spans="2:20" s="128" customFormat="1" ht="90" customHeight="1" x14ac:dyDescent="0.25">
      <c r="B148" s="431"/>
      <c r="C148" s="418"/>
      <c r="D148" s="416"/>
      <c r="E148" s="343"/>
      <c r="F148" s="320" t="s">
        <v>1465</v>
      </c>
      <c r="G148" s="93" t="s">
        <v>1036</v>
      </c>
      <c r="H148" s="73" t="s">
        <v>2551</v>
      </c>
      <c r="I148" s="302" t="s">
        <v>48</v>
      </c>
      <c r="J148" s="320" t="s">
        <v>326</v>
      </c>
      <c r="K148" s="320" t="s">
        <v>328</v>
      </c>
      <c r="L148" s="160" t="s">
        <v>2551</v>
      </c>
      <c r="M148" s="320" t="s">
        <v>29</v>
      </c>
      <c r="N148" s="215">
        <v>42226</v>
      </c>
      <c r="O148" s="215">
        <v>42237</v>
      </c>
      <c r="P148" s="215">
        <v>42602</v>
      </c>
      <c r="Q148" s="29">
        <v>20000</v>
      </c>
      <c r="R148" s="30">
        <v>0.75</v>
      </c>
      <c r="S148" s="29" t="s">
        <v>230</v>
      </c>
      <c r="T148" s="29">
        <v>15000</v>
      </c>
    </row>
    <row r="149" spans="2:20" s="128" customFormat="1" ht="90" customHeight="1" x14ac:dyDescent="0.25">
      <c r="B149" s="431"/>
      <c r="C149" s="418"/>
      <c r="D149" s="416"/>
      <c r="E149" s="343"/>
      <c r="F149" s="320" t="s">
        <v>1465</v>
      </c>
      <c r="G149" s="93" t="s">
        <v>1037</v>
      </c>
      <c r="H149" s="73" t="s">
        <v>2551</v>
      </c>
      <c r="I149" s="302" t="s">
        <v>47</v>
      </c>
      <c r="J149" s="320" t="s">
        <v>326</v>
      </c>
      <c r="K149" s="320" t="s">
        <v>328</v>
      </c>
      <c r="L149" s="160" t="s">
        <v>2551</v>
      </c>
      <c r="M149" s="320" t="s">
        <v>22</v>
      </c>
      <c r="N149" s="215">
        <v>42226</v>
      </c>
      <c r="O149" s="215">
        <v>42235</v>
      </c>
      <c r="P149" s="215">
        <v>42600</v>
      </c>
      <c r="Q149" s="29">
        <v>20000</v>
      </c>
      <c r="R149" s="30">
        <v>0.75</v>
      </c>
      <c r="S149" s="29" t="s">
        <v>230</v>
      </c>
      <c r="T149" s="29">
        <v>15000</v>
      </c>
    </row>
    <row r="150" spans="2:20" s="128" customFormat="1" ht="90" customHeight="1" x14ac:dyDescent="0.25">
      <c r="B150" s="431"/>
      <c r="C150" s="418"/>
      <c r="D150" s="416"/>
      <c r="E150" s="343"/>
      <c r="F150" s="320" t="s">
        <v>1465</v>
      </c>
      <c r="G150" s="93" t="s">
        <v>1038</v>
      </c>
      <c r="H150" s="73" t="s">
        <v>63</v>
      </c>
      <c r="I150" s="302" t="s">
        <v>62</v>
      </c>
      <c r="J150" s="320" t="s">
        <v>326</v>
      </c>
      <c r="K150" s="320" t="s">
        <v>328</v>
      </c>
      <c r="L150" s="73" t="s">
        <v>63</v>
      </c>
      <c r="M150" s="320" t="s">
        <v>13</v>
      </c>
      <c r="N150" s="215">
        <v>42226</v>
      </c>
      <c r="O150" s="215">
        <v>42242</v>
      </c>
      <c r="P150" s="215">
        <v>42607</v>
      </c>
      <c r="Q150" s="29">
        <v>20000</v>
      </c>
      <c r="R150" s="30">
        <v>0.75</v>
      </c>
      <c r="S150" s="29" t="s">
        <v>230</v>
      </c>
      <c r="T150" s="29">
        <v>15000</v>
      </c>
    </row>
    <row r="151" spans="2:20" s="128" customFormat="1" ht="90" customHeight="1" x14ac:dyDescent="0.25">
      <c r="B151" s="431"/>
      <c r="C151" s="418"/>
      <c r="D151" s="416"/>
      <c r="E151" s="343"/>
      <c r="F151" s="320" t="s">
        <v>1465</v>
      </c>
      <c r="G151" s="93" t="s">
        <v>1039</v>
      </c>
      <c r="H151" s="73" t="s">
        <v>46</v>
      </c>
      <c r="I151" s="302" t="s">
        <v>45</v>
      </c>
      <c r="J151" s="320" t="s">
        <v>326</v>
      </c>
      <c r="K151" s="320" t="s">
        <v>328</v>
      </c>
      <c r="L151" s="73" t="s">
        <v>46</v>
      </c>
      <c r="M151" s="320" t="s">
        <v>10</v>
      </c>
      <c r="N151" s="215">
        <v>42226</v>
      </c>
      <c r="O151" s="215">
        <v>42236</v>
      </c>
      <c r="P151" s="215">
        <v>42601</v>
      </c>
      <c r="Q151" s="29">
        <v>20000</v>
      </c>
      <c r="R151" s="30">
        <v>0.75</v>
      </c>
      <c r="S151" s="29" t="s">
        <v>230</v>
      </c>
      <c r="T151" s="29">
        <v>15000</v>
      </c>
    </row>
    <row r="152" spans="2:20" s="128" customFormat="1" ht="90" customHeight="1" x14ac:dyDescent="0.25">
      <c r="B152" s="431"/>
      <c r="C152" s="418"/>
      <c r="D152" s="416"/>
      <c r="E152" s="343"/>
      <c r="F152" s="320" t="s">
        <v>1465</v>
      </c>
      <c r="G152" s="93" t="s">
        <v>1040</v>
      </c>
      <c r="H152" s="73" t="s">
        <v>67</v>
      </c>
      <c r="I152" s="302" t="s">
        <v>66</v>
      </c>
      <c r="J152" s="320" t="s">
        <v>326</v>
      </c>
      <c r="K152" s="320" t="s">
        <v>328</v>
      </c>
      <c r="L152" s="73" t="s">
        <v>67</v>
      </c>
      <c r="M152" s="320" t="s">
        <v>22</v>
      </c>
      <c r="N152" s="215">
        <v>42226</v>
      </c>
      <c r="O152" s="215">
        <v>42262</v>
      </c>
      <c r="P152" s="215">
        <v>42627</v>
      </c>
      <c r="Q152" s="29">
        <v>19900</v>
      </c>
      <c r="R152" s="30">
        <v>0.75</v>
      </c>
      <c r="S152" s="29" t="s">
        <v>230</v>
      </c>
      <c r="T152" s="29">
        <v>14925</v>
      </c>
    </row>
    <row r="153" spans="2:20" s="128" customFormat="1" ht="90" customHeight="1" x14ac:dyDescent="0.25">
      <c r="B153" s="431"/>
      <c r="C153" s="418"/>
      <c r="D153" s="416"/>
      <c r="E153" s="343"/>
      <c r="F153" s="320" t="s">
        <v>1465</v>
      </c>
      <c r="G153" s="93" t="s">
        <v>1041</v>
      </c>
      <c r="H153" s="73" t="s">
        <v>69</v>
      </c>
      <c r="I153" s="302" t="s">
        <v>68</v>
      </c>
      <c r="J153" s="320" t="s">
        <v>326</v>
      </c>
      <c r="K153" s="320" t="s">
        <v>328</v>
      </c>
      <c r="L153" s="73" t="s">
        <v>69</v>
      </c>
      <c r="M153" s="320" t="s">
        <v>13</v>
      </c>
      <c r="N153" s="215">
        <v>42226</v>
      </c>
      <c r="O153" s="215">
        <v>42263</v>
      </c>
      <c r="P153" s="215">
        <v>42628</v>
      </c>
      <c r="Q153" s="29">
        <v>19900</v>
      </c>
      <c r="R153" s="30">
        <v>0.75</v>
      </c>
      <c r="S153" s="29" t="s">
        <v>230</v>
      </c>
      <c r="T153" s="29">
        <v>14925</v>
      </c>
    </row>
    <row r="154" spans="2:20" s="128" customFormat="1" ht="90" customHeight="1" x14ac:dyDescent="0.25">
      <c r="B154" s="431"/>
      <c r="C154" s="418"/>
      <c r="D154" s="416"/>
      <c r="E154" s="343"/>
      <c r="F154" s="320" t="s">
        <v>1465</v>
      </c>
      <c r="G154" s="93" t="s">
        <v>1042</v>
      </c>
      <c r="H154" s="73" t="s">
        <v>2551</v>
      </c>
      <c r="I154" s="302" t="s">
        <v>77</v>
      </c>
      <c r="J154" s="320" t="s">
        <v>326</v>
      </c>
      <c r="K154" s="320" t="s">
        <v>328</v>
      </c>
      <c r="L154" s="160" t="s">
        <v>2551</v>
      </c>
      <c r="M154" s="320" t="s">
        <v>13</v>
      </c>
      <c r="N154" s="215">
        <v>42226</v>
      </c>
      <c r="O154" s="215">
        <v>42238</v>
      </c>
      <c r="P154" s="215">
        <v>42603</v>
      </c>
      <c r="Q154" s="29">
        <v>20000</v>
      </c>
      <c r="R154" s="30">
        <v>0.75</v>
      </c>
      <c r="S154" s="29" t="s">
        <v>230</v>
      </c>
      <c r="T154" s="29">
        <v>15000</v>
      </c>
    </row>
    <row r="155" spans="2:20" s="128" customFormat="1" ht="90" customHeight="1" x14ac:dyDescent="0.25">
      <c r="B155" s="431"/>
      <c r="C155" s="418"/>
      <c r="D155" s="416"/>
      <c r="E155" s="343"/>
      <c r="F155" s="320" t="s">
        <v>1465</v>
      </c>
      <c r="G155" s="93" t="s">
        <v>1043</v>
      </c>
      <c r="H155" s="73" t="s">
        <v>80</v>
      </c>
      <c r="I155" s="302" t="s">
        <v>79</v>
      </c>
      <c r="J155" s="320" t="s">
        <v>326</v>
      </c>
      <c r="K155" s="320" t="s">
        <v>328</v>
      </c>
      <c r="L155" s="73" t="s">
        <v>80</v>
      </c>
      <c r="M155" s="320" t="s">
        <v>7</v>
      </c>
      <c r="N155" s="215">
        <v>42226</v>
      </c>
      <c r="O155" s="215">
        <v>42248</v>
      </c>
      <c r="P155" s="215">
        <v>42613</v>
      </c>
      <c r="Q155" s="29">
        <v>17200</v>
      </c>
      <c r="R155" s="30">
        <v>0.75</v>
      </c>
      <c r="S155" s="29" t="s">
        <v>230</v>
      </c>
      <c r="T155" s="29">
        <v>12900</v>
      </c>
    </row>
    <row r="156" spans="2:20" s="128" customFormat="1" ht="90" customHeight="1" x14ac:dyDescent="0.25">
      <c r="B156" s="431"/>
      <c r="C156" s="418"/>
      <c r="D156" s="416"/>
      <c r="E156" s="343"/>
      <c r="F156" s="320" t="s">
        <v>1465</v>
      </c>
      <c r="G156" s="93" t="s">
        <v>1044</v>
      </c>
      <c r="H156" s="73" t="s">
        <v>53</v>
      </c>
      <c r="I156" s="302" t="s">
        <v>52</v>
      </c>
      <c r="J156" s="320" t="s">
        <v>326</v>
      </c>
      <c r="K156" s="320" t="s">
        <v>328</v>
      </c>
      <c r="L156" s="73" t="s">
        <v>53</v>
      </c>
      <c r="M156" s="320" t="s">
        <v>15</v>
      </c>
      <c r="N156" s="215">
        <v>42226</v>
      </c>
      <c r="O156" s="215">
        <v>42264</v>
      </c>
      <c r="P156" s="215">
        <v>42629</v>
      </c>
      <c r="Q156" s="29">
        <v>19900</v>
      </c>
      <c r="R156" s="30">
        <v>0.75</v>
      </c>
      <c r="S156" s="29" t="s">
        <v>230</v>
      </c>
      <c r="T156" s="29">
        <v>14925</v>
      </c>
    </row>
    <row r="157" spans="2:20" s="128" customFormat="1" ht="90" customHeight="1" x14ac:dyDescent="0.25">
      <c r="B157" s="431"/>
      <c r="C157" s="418"/>
      <c r="D157" s="416"/>
      <c r="E157" s="343"/>
      <c r="F157" s="320" t="s">
        <v>1465</v>
      </c>
      <c r="G157" s="93" t="s">
        <v>1045</v>
      </c>
      <c r="H157" s="73" t="s">
        <v>50</v>
      </c>
      <c r="I157" s="302" t="s">
        <v>49</v>
      </c>
      <c r="J157" s="320" t="s">
        <v>326</v>
      </c>
      <c r="K157" s="320" t="s">
        <v>328</v>
      </c>
      <c r="L157" s="73" t="s">
        <v>50</v>
      </c>
      <c r="M157" s="320" t="s">
        <v>22</v>
      </c>
      <c r="N157" s="215">
        <v>42226</v>
      </c>
      <c r="O157" s="215">
        <v>42238</v>
      </c>
      <c r="P157" s="215">
        <v>42603</v>
      </c>
      <c r="Q157" s="29">
        <v>20000</v>
      </c>
      <c r="R157" s="30">
        <v>0.75</v>
      </c>
      <c r="S157" s="29" t="s">
        <v>230</v>
      </c>
      <c r="T157" s="29">
        <v>15000</v>
      </c>
    </row>
    <row r="158" spans="2:20" s="128" customFormat="1" ht="90" customHeight="1" x14ac:dyDescent="0.25">
      <c r="B158" s="431"/>
      <c r="C158" s="418"/>
      <c r="D158" s="416"/>
      <c r="E158" s="343"/>
      <c r="F158" s="320" t="s">
        <v>1465</v>
      </c>
      <c r="G158" s="93" t="s">
        <v>1046</v>
      </c>
      <c r="H158" s="73" t="s">
        <v>71</v>
      </c>
      <c r="I158" s="302" t="s">
        <v>70</v>
      </c>
      <c r="J158" s="320" t="s">
        <v>326</v>
      </c>
      <c r="K158" s="320" t="s">
        <v>328</v>
      </c>
      <c r="L158" s="73" t="s">
        <v>71</v>
      </c>
      <c r="M158" s="320" t="s">
        <v>30</v>
      </c>
      <c r="N158" s="215">
        <v>42226</v>
      </c>
      <c r="O158" s="215">
        <v>42235</v>
      </c>
      <c r="P158" s="215">
        <v>42600</v>
      </c>
      <c r="Q158" s="29">
        <v>20000</v>
      </c>
      <c r="R158" s="30">
        <v>0.75</v>
      </c>
      <c r="S158" s="29" t="s">
        <v>230</v>
      </c>
      <c r="T158" s="29">
        <v>15000</v>
      </c>
    </row>
    <row r="159" spans="2:20" s="128" customFormat="1" ht="90" customHeight="1" x14ac:dyDescent="0.25">
      <c r="B159" s="431"/>
      <c r="C159" s="418"/>
      <c r="D159" s="416"/>
      <c r="E159" s="343"/>
      <c r="F159" s="320" t="s">
        <v>1465</v>
      </c>
      <c r="G159" s="93" t="s">
        <v>1047</v>
      </c>
      <c r="H159" s="73" t="s">
        <v>75</v>
      </c>
      <c r="I159" s="302" t="s">
        <v>74</v>
      </c>
      <c r="J159" s="320" t="s">
        <v>326</v>
      </c>
      <c r="K159" s="320" t="s">
        <v>328</v>
      </c>
      <c r="L159" s="73" t="s">
        <v>75</v>
      </c>
      <c r="M159" s="320" t="s">
        <v>22</v>
      </c>
      <c r="N159" s="215">
        <v>42226</v>
      </c>
      <c r="O159" s="215">
        <v>42248</v>
      </c>
      <c r="P159" s="215">
        <v>42613</v>
      </c>
      <c r="Q159" s="29">
        <v>20000</v>
      </c>
      <c r="R159" s="30">
        <v>0.75</v>
      </c>
      <c r="S159" s="29" t="s">
        <v>230</v>
      </c>
      <c r="T159" s="29">
        <v>15000</v>
      </c>
    </row>
    <row r="160" spans="2:20" s="128" customFormat="1" ht="90" customHeight="1" x14ac:dyDescent="0.25">
      <c r="B160" s="431"/>
      <c r="C160" s="418"/>
      <c r="D160" s="416"/>
      <c r="E160" s="343"/>
      <c r="F160" s="320" t="s">
        <v>1465</v>
      </c>
      <c r="G160" s="93" t="s">
        <v>1048</v>
      </c>
      <c r="H160" s="73" t="s">
        <v>2553</v>
      </c>
      <c r="I160" s="302" t="s">
        <v>44</v>
      </c>
      <c r="J160" s="320" t="s">
        <v>326</v>
      </c>
      <c r="K160" s="320" t="s">
        <v>328</v>
      </c>
      <c r="L160" s="73" t="s">
        <v>2888</v>
      </c>
      <c r="M160" s="320" t="s">
        <v>27</v>
      </c>
      <c r="N160" s="215">
        <v>42226</v>
      </c>
      <c r="O160" s="215">
        <v>42257</v>
      </c>
      <c r="P160" s="215">
        <v>42622</v>
      </c>
      <c r="Q160" s="29">
        <v>17500</v>
      </c>
      <c r="R160" s="30">
        <v>0.75</v>
      </c>
      <c r="S160" s="29" t="s">
        <v>230</v>
      </c>
      <c r="T160" s="29">
        <v>13125</v>
      </c>
    </row>
    <row r="161" spans="2:20" s="128" customFormat="1" ht="90" customHeight="1" x14ac:dyDescent="0.25">
      <c r="B161" s="431"/>
      <c r="C161" s="418"/>
      <c r="D161" s="416"/>
      <c r="E161" s="343"/>
      <c r="F161" s="320" t="s">
        <v>1465</v>
      </c>
      <c r="G161" s="93" t="s">
        <v>1049</v>
      </c>
      <c r="H161" s="73" t="s">
        <v>2554</v>
      </c>
      <c r="I161" s="302" t="s">
        <v>85</v>
      </c>
      <c r="J161" s="320" t="s">
        <v>326</v>
      </c>
      <c r="K161" s="320" t="s">
        <v>328</v>
      </c>
      <c r="L161" s="73" t="s">
        <v>2889</v>
      </c>
      <c r="M161" s="320" t="s">
        <v>13</v>
      </c>
      <c r="N161" s="215">
        <v>42226</v>
      </c>
      <c r="O161" s="215">
        <v>42269</v>
      </c>
      <c r="P161" s="215">
        <v>42634</v>
      </c>
      <c r="Q161" s="29">
        <v>17500</v>
      </c>
      <c r="R161" s="30">
        <v>0.75</v>
      </c>
      <c r="S161" s="29" t="s">
        <v>230</v>
      </c>
      <c r="T161" s="29">
        <v>13125</v>
      </c>
    </row>
    <row r="162" spans="2:20" s="128" customFormat="1" ht="90" customHeight="1" x14ac:dyDescent="0.25">
      <c r="B162" s="431"/>
      <c r="C162" s="418"/>
      <c r="D162" s="416"/>
      <c r="E162" s="343"/>
      <c r="F162" s="320" t="s">
        <v>1465</v>
      </c>
      <c r="G162" s="93" t="s">
        <v>1050</v>
      </c>
      <c r="H162" s="73" t="s">
        <v>2551</v>
      </c>
      <c r="I162" s="302" t="s">
        <v>59</v>
      </c>
      <c r="J162" s="320" t="s">
        <v>326</v>
      </c>
      <c r="K162" s="320" t="s">
        <v>328</v>
      </c>
      <c r="L162" s="73" t="s">
        <v>2551</v>
      </c>
      <c r="M162" s="320" t="s">
        <v>10</v>
      </c>
      <c r="N162" s="215">
        <v>42226</v>
      </c>
      <c r="O162" s="215">
        <v>42253</v>
      </c>
      <c r="P162" s="215">
        <v>42618</v>
      </c>
      <c r="Q162" s="29">
        <v>20000</v>
      </c>
      <c r="R162" s="30">
        <v>0.75</v>
      </c>
      <c r="S162" s="29" t="s">
        <v>230</v>
      </c>
      <c r="T162" s="29">
        <v>15000</v>
      </c>
    </row>
    <row r="163" spans="2:20" s="128" customFormat="1" ht="90" customHeight="1" x14ac:dyDescent="0.25">
      <c r="B163" s="431"/>
      <c r="C163" s="418"/>
      <c r="D163" s="416"/>
      <c r="E163" s="343"/>
      <c r="F163" s="320" t="s">
        <v>1465</v>
      </c>
      <c r="G163" s="93" t="s">
        <v>1054</v>
      </c>
      <c r="H163" s="73" t="s">
        <v>2555</v>
      </c>
      <c r="I163" s="302" t="s">
        <v>54</v>
      </c>
      <c r="J163" s="320" t="s">
        <v>326</v>
      </c>
      <c r="K163" s="320" t="s">
        <v>328</v>
      </c>
      <c r="L163" s="73" t="s">
        <v>2890</v>
      </c>
      <c r="M163" s="320" t="s">
        <v>13</v>
      </c>
      <c r="N163" s="215">
        <v>42226</v>
      </c>
      <c r="O163" s="215">
        <v>42269</v>
      </c>
      <c r="P163" s="215">
        <v>42634</v>
      </c>
      <c r="Q163" s="29">
        <v>17500</v>
      </c>
      <c r="R163" s="30">
        <v>0.75</v>
      </c>
      <c r="S163" s="29" t="s">
        <v>230</v>
      </c>
      <c r="T163" s="29">
        <v>13125</v>
      </c>
    </row>
    <row r="164" spans="2:20" s="128" customFormat="1" ht="90" customHeight="1" x14ac:dyDescent="0.25">
      <c r="B164" s="431"/>
      <c r="C164" s="418"/>
      <c r="D164" s="416"/>
      <c r="E164" s="343"/>
      <c r="F164" s="320" t="s">
        <v>1465</v>
      </c>
      <c r="G164" s="93" t="s">
        <v>1051</v>
      </c>
      <c r="H164" s="73" t="s">
        <v>2556</v>
      </c>
      <c r="I164" s="302" t="s">
        <v>73</v>
      </c>
      <c r="J164" s="320" t="s">
        <v>326</v>
      </c>
      <c r="K164" s="320" t="s">
        <v>328</v>
      </c>
      <c r="L164" s="73" t="s">
        <v>2891</v>
      </c>
      <c r="M164" s="320" t="s">
        <v>22</v>
      </c>
      <c r="N164" s="215">
        <v>42226</v>
      </c>
      <c r="O164" s="215">
        <v>42266</v>
      </c>
      <c r="P164" s="215">
        <v>42631</v>
      </c>
      <c r="Q164" s="29">
        <v>20000</v>
      </c>
      <c r="R164" s="30">
        <v>0.75</v>
      </c>
      <c r="S164" s="29" t="s">
        <v>230</v>
      </c>
      <c r="T164" s="29">
        <v>15000</v>
      </c>
    </row>
    <row r="165" spans="2:20" s="128" customFormat="1" ht="90" customHeight="1" x14ac:dyDescent="0.25">
      <c r="B165" s="431"/>
      <c r="C165" s="418"/>
      <c r="D165" s="416"/>
      <c r="E165" s="343"/>
      <c r="F165" s="320" t="s">
        <v>1465</v>
      </c>
      <c r="G165" s="93" t="s">
        <v>1052</v>
      </c>
      <c r="H165" s="73" t="s">
        <v>2557</v>
      </c>
      <c r="I165" s="302" t="s">
        <v>58</v>
      </c>
      <c r="J165" s="320" t="s">
        <v>326</v>
      </c>
      <c r="K165" s="320" t="s">
        <v>328</v>
      </c>
      <c r="L165" s="73" t="s">
        <v>2557</v>
      </c>
      <c r="M165" s="320" t="s">
        <v>13</v>
      </c>
      <c r="N165" s="215">
        <v>42226</v>
      </c>
      <c r="O165" s="215">
        <v>42252</v>
      </c>
      <c r="P165" s="215">
        <v>42617</v>
      </c>
      <c r="Q165" s="29">
        <v>16000</v>
      </c>
      <c r="R165" s="30">
        <v>0.75</v>
      </c>
      <c r="S165" s="29" t="s">
        <v>230</v>
      </c>
      <c r="T165" s="29">
        <v>12000</v>
      </c>
    </row>
    <row r="166" spans="2:20" s="128" customFormat="1" ht="90" customHeight="1" x14ac:dyDescent="0.25">
      <c r="B166" s="431"/>
      <c r="C166" s="418"/>
      <c r="D166" s="416"/>
      <c r="E166" s="343"/>
      <c r="F166" s="320" t="s">
        <v>1465</v>
      </c>
      <c r="G166" s="93" t="s">
        <v>1053</v>
      </c>
      <c r="H166" s="73" t="s">
        <v>65</v>
      </c>
      <c r="I166" s="302" t="s">
        <v>64</v>
      </c>
      <c r="J166" s="320" t="s">
        <v>326</v>
      </c>
      <c r="K166" s="320" t="s">
        <v>328</v>
      </c>
      <c r="L166" s="73" t="s">
        <v>65</v>
      </c>
      <c r="M166" s="320" t="s">
        <v>4</v>
      </c>
      <c r="N166" s="215">
        <v>42226</v>
      </c>
      <c r="O166" s="215">
        <v>42266</v>
      </c>
      <c r="P166" s="215">
        <v>42631</v>
      </c>
      <c r="Q166" s="29">
        <v>20000</v>
      </c>
      <c r="R166" s="30">
        <v>0.75</v>
      </c>
      <c r="S166" s="29" t="s">
        <v>230</v>
      </c>
      <c r="T166" s="29">
        <v>15000</v>
      </c>
    </row>
    <row r="167" spans="2:20" s="128" customFormat="1" ht="90" customHeight="1" x14ac:dyDescent="0.25">
      <c r="B167" s="431"/>
      <c r="C167" s="418"/>
      <c r="D167" s="416"/>
      <c r="E167" s="343"/>
      <c r="F167" s="320" t="s">
        <v>1465</v>
      </c>
      <c r="G167" s="93" t="s">
        <v>2033</v>
      </c>
      <c r="H167" s="73" t="s">
        <v>4091</v>
      </c>
      <c r="I167" s="302" t="s">
        <v>76</v>
      </c>
      <c r="J167" s="320" t="s">
        <v>326</v>
      </c>
      <c r="K167" s="320" t="s">
        <v>328</v>
      </c>
      <c r="L167" s="73" t="s">
        <v>4091</v>
      </c>
      <c r="M167" s="320" t="s">
        <v>22</v>
      </c>
      <c r="N167" s="215">
        <v>42226</v>
      </c>
      <c r="O167" s="215">
        <v>42269</v>
      </c>
      <c r="P167" s="215">
        <v>42634</v>
      </c>
      <c r="Q167" s="29">
        <v>20000</v>
      </c>
      <c r="R167" s="30">
        <v>0.75</v>
      </c>
      <c r="S167" s="29" t="s">
        <v>230</v>
      </c>
      <c r="T167" s="29">
        <v>15000</v>
      </c>
    </row>
    <row r="168" spans="2:20" s="128" customFormat="1" ht="90" customHeight="1" x14ac:dyDescent="0.25">
      <c r="B168" s="431"/>
      <c r="C168" s="418"/>
      <c r="D168" s="416"/>
      <c r="E168" s="343"/>
      <c r="F168" s="320" t="s">
        <v>1465</v>
      </c>
      <c r="G168" s="93" t="s">
        <v>1055</v>
      </c>
      <c r="H168" s="73" t="s">
        <v>71</v>
      </c>
      <c r="I168" s="302" t="s">
        <v>60</v>
      </c>
      <c r="J168" s="320" t="s">
        <v>326</v>
      </c>
      <c r="K168" s="320" t="s">
        <v>328</v>
      </c>
      <c r="L168" s="73" t="s">
        <v>61</v>
      </c>
      <c r="M168" s="320" t="s">
        <v>13</v>
      </c>
      <c r="N168" s="215">
        <v>42226</v>
      </c>
      <c r="O168" s="215">
        <v>42256</v>
      </c>
      <c r="P168" s="215">
        <v>42621</v>
      </c>
      <c r="Q168" s="29">
        <v>20000</v>
      </c>
      <c r="R168" s="30">
        <v>0.75</v>
      </c>
      <c r="S168" s="29" t="s">
        <v>230</v>
      </c>
      <c r="T168" s="29">
        <v>15000</v>
      </c>
    </row>
    <row r="169" spans="2:20" s="128" customFormat="1" ht="90" customHeight="1" x14ac:dyDescent="0.25">
      <c r="B169" s="431"/>
      <c r="C169" s="418"/>
      <c r="D169" s="416"/>
      <c r="E169" s="343"/>
      <c r="F169" s="320" t="s">
        <v>1465</v>
      </c>
      <c r="G169" s="93" t="s">
        <v>1056</v>
      </c>
      <c r="H169" s="73" t="s">
        <v>2558</v>
      </c>
      <c r="I169" s="302" t="s">
        <v>83</v>
      </c>
      <c r="J169" s="320" t="s">
        <v>326</v>
      </c>
      <c r="K169" s="320" t="s">
        <v>328</v>
      </c>
      <c r="L169" s="73" t="s">
        <v>2558</v>
      </c>
      <c r="M169" s="320" t="s">
        <v>22</v>
      </c>
      <c r="N169" s="215">
        <v>42226</v>
      </c>
      <c r="O169" s="215">
        <v>42269</v>
      </c>
      <c r="P169" s="215">
        <v>42634</v>
      </c>
      <c r="Q169" s="29">
        <v>17500</v>
      </c>
      <c r="R169" s="30">
        <v>0.75</v>
      </c>
      <c r="S169" s="29" t="s">
        <v>230</v>
      </c>
      <c r="T169" s="29">
        <v>13125</v>
      </c>
    </row>
    <row r="170" spans="2:20" s="128" customFormat="1" ht="90" customHeight="1" x14ac:dyDescent="0.25">
      <c r="B170" s="431"/>
      <c r="C170" s="418"/>
      <c r="D170" s="416"/>
      <c r="E170" s="343"/>
      <c r="F170" s="320" t="s">
        <v>1465</v>
      </c>
      <c r="G170" s="93" t="s">
        <v>1057</v>
      </c>
      <c r="H170" s="73" t="s">
        <v>57</v>
      </c>
      <c r="I170" s="302" t="s">
        <v>56</v>
      </c>
      <c r="J170" s="320" t="s">
        <v>326</v>
      </c>
      <c r="K170" s="320" t="s">
        <v>328</v>
      </c>
      <c r="L170" s="73" t="s">
        <v>57</v>
      </c>
      <c r="M170" s="302" t="s">
        <v>55</v>
      </c>
      <c r="N170" s="215">
        <v>42226</v>
      </c>
      <c r="O170" s="215">
        <v>42243</v>
      </c>
      <c r="P170" s="215">
        <v>42608</v>
      </c>
      <c r="Q170" s="29">
        <v>20000</v>
      </c>
      <c r="R170" s="30">
        <v>0.75</v>
      </c>
      <c r="S170" s="29" t="s">
        <v>230</v>
      </c>
      <c r="T170" s="29">
        <v>15000</v>
      </c>
    </row>
    <row r="171" spans="2:20" s="128" customFormat="1" ht="90" customHeight="1" x14ac:dyDescent="0.25">
      <c r="B171" s="431"/>
      <c r="C171" s="418"/>
      <c r="D171" s="416"/>
      <c r="E171" s="343"/>
      <c r="F171" s="320" t="s">
        <v>1465</v>
      </c>
      <c r="G171" s="93" t="s">
        <v>1169</v>
      </c>
      <c r="H171" s="73" t="s">
        <v>2559</v>
      </c>
      <c r="I171" s="302" t="s">
        <v>51</v>
      </c>
      <c r="J171" s="320" t="s">
        <v>326</v>
      </c>
      <c r="K171" s="320" t="s">
        <v>328</v>
      </c>
      <c r="L171" s="73" t="s">
        <v>2559</v>
      </c>
      <c r="M171" s="320" t="s">
        <v>1</v>
      </c>
      <c r="N171" s="215">
        <v>42305</v>
      </c>
      <c r="O171" s="215">
        <v>42327</v>
      </c>
      <c r="P171" s="215">
        <v>42692</v>
      </c>
      <c r="Q171" s="29">
        <v>20000</v>
      </c>
      <c r="R171" s="30">
        <v>0.75</v>
      </c>
      <c r="S171" s="29" t="s">
        <v>230</v>
      </c>
      <c r="T171" s="29">
        <v>15000</v>
      </c>
    </row>
    <row r="172" spans="2:20" s="128" customFormat="1" ht="90" customHeight="1" x14ac:dyDescent="0.25">
      <c r="B172" s="431"/>
      <c r="C172" s="418"/>
      <c r="D172" s="416"/>
      <c r="E172" s="343"/>
      <c r="F172" s="320" t="s">
        <v>1467</v>
      </c>
      <c r="G172" s="93" t="s">
        <v>1058</v>
      </c>
      <c r="H172" s="73" t="s">
        <v>3386</v>
      </c>
      <c r="I172" s="302" t="s">
        <v>43</v>
      </c>
      <c r="J172" s="320" t="s">
        <v>326</v>
      </c>
      <c r="K172" s="320" t="s">
        <v>328</v>
      </c>
      <c r="L172" s="73" t="s">
        <v>3386</v>
      </c>
      <c r="M172" s="320" t="s">
        <v>42</v>
      </c>
      <c r="N172" s="215">
        <v>42281</v>
      </c>
      <c r="O172" s="215">
        <v>42278</v>
      </c>
      <c r="P172" s="215">
        <v>44196</v>
      </c>
      <c r="Q172" s="29">
        <v>3660000</v>
      </c>
      <c r="R172" s="30">
        <v>0.5</v>
      </c>
      <c r="S172" s="29" t="s">
        <v>230</v>
      </c>
      <c r="T172" s="29">
        <v>1830000</v>
      </c>
    </row>
    <row r="173" spans="2:20" s="128" customFormat="1" ht="90" customHeight="1" x14ac:dyDescent="0.25">
      <c r="B173" s="431"/>
      <c r="C173" s="418"/>
      <c r="D173" s="416"/>
      <c r="E173" s="343"/>
      <c r="F173" s="320" t="s">
        <v>1466</v>
      </c>
      <c r="G173" s="93" t="s">
        <v>1059</v>
      </c>
      <c r="H173" s="73" t="s">
        <v>320</v>
      </c>
      <c r="I173" s="302" t="s">
        <v>321</v>
      </c>
      <c r="J173" s="320" t="s">
        <v>326</v>
      </c>
      <c r="K173" s="320" t="s">
        <v>328</v>
      </c>
      <c r="L173" s="73" t="s">
        <v>320</v>
      </c>
      <c r="M173" s="320" t="s">
        <v>19</v>
      </c>
      <c r="N173" s="215">
        <v>42468</v>
      </c>
      <c r="O173" s="215">
        <v>42491</v>
      </c>
      <c r="P173" s="215">
        <v>42735</v>
      </c>
      <c r="Q173" s="32">
        <v>439648.13</v>
      </c>
      <c r="R173" s="30">
        <v>0.75000001133219107</v>
      </c>
      <c r="S173" s="29" t="s">
        <v>230</v>
      </c>
      <c r="T173" s="32">
        <v>329736.09999999998</v>
      </c>
    </row>
    <row r="174" spans="2:20" s="128" customFormat="1" ht="111.75" customHeight="1" x14ac:dyDescent="0.25">
      <c r="B174" s="431"/>
      <c r="C174" s="418"/>
      <c r="D174" s="416"/>
      <c r="E174" s="343"/>
      <c r="F174" s="320" t="s">
        <v>1468</v>
      </c>
      <c r="G174" s="93" t="s">
        <v>729</v>
      </c>
      <c r="H174" s="73" t="s">
        <v>4092</v>
      </c>
      <c r="I174" s="302" t="s">
        <v>500</v>
      </c>
      <c r="J174" s="320" t="s">
        <v>326</v>
      </c>
      <c r="K174" s="320" t="s">
        <v>328</v>
      </c>
      <c r="L174" s="73" t="s">
        <v>4094</v>
      </c>
      <c r="M174" s="320" t="s">
        <v>13</v>
      </c>
      <c r="N174" s="215">
        <v>42591</v>
      </c>
      <c r="O174" s="215">
        <v>42583</v>
      </c>
      <c r="P174" s="215">
        <v>43465</v>
      </c>
      <c r="Q174" s="29">
        <v>641859.63</v>
      </c>
      <c r="R174" s="30">
        <v>0.7</v>
      </c>
      <c r="S174" s="29" t="s">
        <v>230</v>
      </c>
      <c r="T174" s="29">
        <v>449301.74</v>
      </c>
    </row>
    <row r="175" spans="2:20" s="128" customFormat="1" ht="175.5" customHeight="1" x14ac:dyDescent="0.25">
      <c r="B175" s="431"/>
      <c r="C175" s="418"/>
      <c r="D175" s="416"/>
      <c r="E175" s="343"/>
      <c r="F175" s="320" t="s">
        <v>1469</v>
      </c>
      <c r="G175" s="93" t="s">
        <v>1169</v>
      </c>
      <c r="H175" s="73" t="s">
        <v>4093</v>
      </c>
      <c r="I175" s="302" t="s">
        <v>529</v>
      </c>
      <c r="J175" s="320" t="s">
        <v>326</v>
      </c>
      <c r="K175" s="320" t="s">
        <v>328</v>
      </c>
      <c r="L175" s="73" t="s">
        <v>4093</v>
      </c>
      <c r="M175" s="320" t="s">
        <v>22</v>
      </c>
      <c r="N175" s="215">
        <v>42621</v>
      </c>
      <c r="O175" s="215">
        <v>42804</v>
      </c>
      <c r="P175" s="215">
        <v>43349</v>
      </c>
      <c r="Q175" s="29">
        <v>624571.44999999995</v>
      </c>
      <c r="R175" s="30">
        <v>0.75</v>
      </c>
      <c r="S175" s="29" t="s">
        <v>230</v>
      </c>
      <c r="T175" s="29">
        <v>468428.59</v>
      </c>
    </row>
    <row r="176" spans="2:20" s="128" customFormat="1" ht="90" customHeight="1" x14ac:dyDescent="0.25">
      <c r="B176" s="431"/>
      <c r="C176" s="418"/>
      <c r="D176" s="416"/>
      <c r="E176" s="343"/>
      <c r="F176" s="320" t="s">
        <v>1469</v>
      </c>
      <c r="G176" s="93" t="s">
        <v>1061</v>
      </c>
      <c r="H176" s="73" t="s">
        <v>530</v>
      </c>
      <c r="I176" s="302" t="s">
        <v>531</v>
      </c>
      <c r="J176" s="320" t="s">
        <v>326</v>
      </c>
      <c r="K176" s="320" t="s">
        <v>328</v>
      </c>
      <c r="L176" s="73" t="s">
        <v>530</v>
      </c>
      <c r="M176" s="320" t="s">
        <v>19</v>
      </c>
      <c r="N176" s="215">
        <v>42621</v>
      </c>
      <c r="O176" s="215">
        <v>42644</v>
      </c>
      <c r="P176" s="215">
        <v>42978</v>
      </c>
      <c r="Q176" s="29">
        <v>446428.85</v>
      </c>
      <c r="R176" s="30">
        <v>0.75</v>
      </c>
      <c r="S176" s="29" t="s">
        <v>230</v>
      </c>
      <c r="T176" s="29">
        <v>334821.64</v>
      </c>
    </row>
    <row r="177" spans="2:20" s="128" customFormat="1" ht="90" customHeight="1" x14ac:dyDescent="0.25">
      <c r="B177" s="431"/>
      <c r="C177" s="418"/>
      <c r="D177" s="416"/>
      <c r="E177" s="343"/>
      <c r="F177" s="320" t="s">
        <v>1469</v>
      </c>
      <c r="G177" s="93" t="s">
        <v>1062</v>
      </c>
      <c r="H177" s="73" t="s">
        <v>3923</v>
      </c>
      <c r="I177" s="302" t="s">
        <v>528</v>
      </c>
      <c r="J177" s="320" t="s">
        <v>326</v>
      </c>
      <c r="K177" s="320" t="s">
        <v>328</v>
      </c>
      <c r="L177" s="73" t="s">
        <v>3923</v>
      </c>
      <c r="M177" s="320" t="s">
        <v>22</v>
      </c>
      <c r="N177" s="215">
        <v>42621</v>
      </c>
      <c r="O177" s="215">
        <v>42471</v>
      </c>
      <c r="P177" s="215">
        <v>43383</v>
      </c>
      <c r="Q177" s="29">
        <v>539393.18999999994</v>
      </c>
      <c r="R177" s="30">
        <v>0.7</v>
      </c>
      <c r="S177" s="29" t="s">
        <v>230</v>
      </c>
      <c r="T177" s="29">
        <v>377575.23</v>
      </c>
    </row>
    <row r="178" spans="2:20" s="128" customFormat="1" ht="112.5" x14ac:dyDescent="0.25">
      <c r="B178" s="431"/>
      <c r="C178" s="418"/>
      <c r="D178" s="416"/>
      <c r="E178" s="343"/>
      <c r="F178" s="320" t="s">
        <v>1470</v>
      </c>
      <c r="G178" s="93" t="s">
        <v>1063</v>
      </c>
      <c r="H178" s="31" t="s">
        <v>864</v>
      </c>
      <c r="I178" s="302" t="s">
        <v>865</v>
      </c>
      <c r="J178" s="320" t="s">
        <v>326</v>
      </c>
      <c r="K178" s="320" t="s">
        <v>328</v>
      </c>
      <c r="L178" s="31" t="s">
        <v>1173</v>
      </c>
      <c r="M178" s="320" t="s">
        <v>13</v>
      </c>
      <c r="N178" s="215">
        <v>42865</v>
      </c>
      <c r="O178" s="215">
        <v>42747</v>
      </c>
      <c r="P178" s="215">
        <v>43476</v>
      </c>
      <c r="Q178" s="29">
        <v>290039.34999999998</v>
      </c>
      <c r="R178" s="30">
        <v>0.7</v>
      </c>
      <c r="S178" s="29" t="s">
        <v>230</v>
      </c>
      <c r="T178" s="29">
        <v>203027.55</v>
      </c>
    </row>
    <row r="179" spans="2:20" s="128" customFormat="1" ht="90" customHeight="1" x14ac:dyDescent="0.25">
      <c r="B179" s="431"/>
      <c r="C179" s="418"/>
      <c r="D179" s="416"/>
      <c r="E179" s="343"/>
      <c r="F179" s="320" t="s">
        <v>1470</v>
      </c>
      <c r="G179" s="93" t="s">
        <v>1064</v>
      </c>
      <c r="H179" s="73" t="s">
        <v>825</v>
      </c>
      <c r="I179" s="302" t="s">
        <v>826</v>
      </c>
      <c r="J179" s="320" t="s">
        <v>326</v>
      </c>
      <c r="K179" s="320" t="s">
        <v>328</v>
      </c>
      <c r="L179" s="73" t="s">
        <v>1174</v>
      </c>
      <c r="M179" s="320" t="s">
        <v>7</v>
      </c>
      <c r="N179" s="215">
        <v>42821</v>
      </c>
      <c r="O179" s="215">
        <v>42646</v>
      </c>
      <c r="P179" s="215">
        <v>43312</v>
      </c>
      <c r="Q179" s="29">
        <v>126337.97</v>
      </c>
      <c r="R179" s="30">
        <v>0.75</v>
      </c>
      <c r="S179" s="29" t="s">
        <v>230</v>
      </c>
      <c r="T179" s="29">
        <v>94753.48</v>
      </c>
    </row>
    <row r="180" spans="2:20" s="128" customFormat="1" ht="90" customHeight="1" x14ac:dyDescent="0.25">
      <c r="B180" s="431"/>
      <c r="C180" s="418"/>
      <c r="D180" s="416"/>
      <c r="E180" s="343"/>
      <c r="F180" s="320" t="s">
        <v>1471</v>
      </c>
      <c r="G180" s="93" t="s">
        <v>4095</v>
      </c>
      <c r="H180" s="73" t="s">
        <v>833</v>
      </c>
      <c r="I180" s="302" t="s">
        <v>834</v>
      </c>
      <c r="J180" s="320" t="s">
        <v>326</v>
      </c>
      <c r="K180" s="320" t="s">
        <v>328</v>
      </c>
      <c r="L180" s="73" t="s">
        <v>1175</v>
      </c>
      <c r="M180" s="320" t="s">
        <v>13</v>
      </c>
      <c r="N180" s="215">
        <v>42831</v>
      </c>
      <c r="O180" s="215">
        <v>42882</v>
      </c>
      <c r="P180" s="215">
        <v>43403</v>
      </c>
      <c r="Q180" s="29">
        <v>6090</v>
      </c>
      <c r="R180" s="30">
        <v>0.75</v>
      </c>
      <c r="S180" s="29" t="s">
        <v>230</v>
      </c>
      <c r="T180" s="29">
        <v>4567.5</v>
      </c>
    </row>
    <row r="181" spans="2:20" s="128" customFormat="1" ht="131.25" customHeight="1" x14ac:dyDescent="0.25">
      <c r="B181" s="431"/>
      <c r="C181" s="418"/>
      <c r="D181" s="416"/>
      <c r="E181" s="343"/>
      <c r="F181" s="328" t="s">
        <v>1472</v>
      </c>
      <c r="G181" s="93" t="s">
        <v>1373</v>
      </c>
      <c r="H181" s="73" t="s">
        <v>1387</v>
      </c>
      <c r="I181" s="302" t="s">
        <v>1389</v>
      </c>
      <c r="J181" s="320" t="s">
        <v>326</v>
      </c>
      <c r="K181" s="320" t="s">
        <v>328</v>
      </c>
      <c r="L181" s="73" t="s">
        <v>4096</v>
      </c>
      <c r="M181" s="302" t="s">
        <v>7</v>
      </c>
      <c r="N181" s="215">
        <v>43153</v>
      </c>
      <c r="O181" s="215">
        <v>42978</v>
      </c>
      <c r="P181" s="215">
        <v>43676</v>
      </c>
      <c r="Q181" s="29">
        <v>398722.96</v>
      </c>
      <c r="R181" s="30">
        <v>0.6</v>
      </c>
      <c r="S181" s="29" t="s">
        <v>230</v>
      </c>
      <c r="T181" s="29">
        <v>239233.78</v>
      </c>
    </row>
    <row r="182" spans="2:20" s="128" customFormat="1" ht="131.25" customHeight="1" x14ac:dyDescent="0.25">
      <c r="B182" s="431"/>
      <c r="C182" s="418"/>
      <c r="D182" s="416"/>
      <c r="E182" s="343"/>
      <c r="F182" s="130" t="s">
        <v>1473</v>
      </c>
      <c r="G182" s="94" t="s">
        <v>1386</v>
      </c>
      <c r="H182" s="44" t="s">
        <v>1388</v>
      </c>
      <c r="I182" s="317" t="s">
        <v>1390</v>
      </c>
      <c r="J182" s="321" t="s">
        <v>326</v>
      </c>
      <c r="K182" s="321" t="s">
        <v>328</v>
      </c>
      <c r="L182" s="44" t="s">
        <v>1391</v>
      </c>
      <c r="M182" s="317" t="s">
        <v>13</v>
      </c>
      <c r="N182" s="215">
        <v>43131</v>
      </c>
      <c r="O182" s="215">
        <v>43174</v>
      </c>
      <c r="P182" s="215">
        <v>43538</v>
      </c>
      <c r="Q182" s="29">
        <v>6600</v>
      </c>
      <c r="R182" s="42">
        <v>0.75</v>
      </c>
      <c r="S182" s="29" t="s">
        <v>230</v>
      </c>
      <c r="T182" s="41">
        <v>4950</v>
      </c>
    </row>
    <row r="183" spans="2:20" s="128" customFormat="1" ht="131.25" customHeight="1" x14ac:dyDescent="0.25">
      <c r="B183" s="431"/>
      <c r="C183" s="418"/>
      <c r="D183" s="416"/>
      <c r="E183" s="343"/>
      <c r="F183" s="130" t="s">
        <v>2211</v>
      </c>
      <c r="G183" s="94" t="s">
        <v>2213</v>
      </c>
      <c r="H183" s="158" t="s">
        <v>2212</v>
      </c>
      <c r="I183" s="104" t="s">
        <v>2210</v>
      </c>
      <c r="J183" s="321" t="s">
        <v>326</v>
      </c>
      <c r="K183" s="321" t="s">
        <v>328</v>
      </c>
      <c r="L183" s="158" t="s">
        <v>4097</v>
      </c>
      <c r="M183" s="317" t="s">
        <v>13</v>
      </c>
      <c r="N183" s="217">
        <v>43468</v>
      </c>
      <c r="O183" s="217">
        <v>43473</v>
      </c>
      <c r="P183" s="217">
        <v>43861</v>
      </c>
      <c r="Q183" s="41">
        <v>9850</v>
      </c>
      <c r="R183" s="42">
        <v>0.75</v>
      </c>
      <c r="S183" s="41" t="s">
        <v>230</v>
      </c>
      <c r="T183" s="41">
        <v>7387.5</v>
      </c>
    </row>
    <row r="184" spans="2:20" s="128" customFormat="1" ht="131.25" customHeight="1" x14ac:dyDescent="0.25">
      <c r="B184" s="431"/>
      <c r="C184" s="418"/>
      <c r="D184" s="416"/>
      <c r="E184" s="343"/>
      <c r="F184" s="328" t="s">
        <v>2646</v>
      </c>
      <c r="G184" s="93" t="s">
        <v>729</v>
      </c>
      <c r="H184" s="73" t="s">
        <v>4099</v>
      </c>
      <c r="I184" s="302" t="s">
        <v>2645</v>
      </c>
      <c r="J184" s="320" t="s">
        <v>326</v>
      </c>
      <c r="K184" s="320" t="s">
        <v>328</v>
      </c>
      <c r="L184" s="73" t="s">
        <v>4098</v>
      </c>
      <c r="M184" s="302" t="s">
        <v>311</v>
      </c>
      <c r="N184" s="215">
        <v>43738</v>
      </c>
      <c r="O184" s="215">
        <v>43831</v>
      </c>
      <c r="P184" s="215">
        <v>44561</v>
      </c>
      <c r="Q184" s="29">
        <v>635683.56999999995</v>
      </c>
      <c r="R184" s="30">
        <v>0.7</v>
      </c>
      <c r="S184" s="29" t="s">
        <v>230</v>
      </c>
      <c r="T184" s="29">
        <v>444978.5</v>
      </c>
    </row>
    <row r="185" spans="2:20" s="128" customFormat="1" ht="131.25" customHeight="1" x14ac:dyDescent="0.25">
      <c r="B185" s="431"/>
      <c r="C185" s="418"/>
      <c r="D185" s="416"/>
      <c r="E185" s="343"/>
      <c r="F185" s="328" t="s">
        <v>2434</v>
      </c>
      <c r="G185" s="93" t="s">
        <v>2435</v>
      </c>
      <c r="H185" s="73" t="s">
        <v>2439</v>
      </c>
      <c r="I185" s="302" t="s">
        <v>2437</v>
      </c>
      <c r="J185" s="320" t="s">
        <v>326</v>
      </c>
      <c r="K185" s="320" t="s">
        <v>328</v>
      </c>
      <c r="L185" s="73" t="s">
        <v>4100</v>
      </c>
      <c r="M185" s="302" t="s">
        <v>4142</v>
      </c>
      <c r="N185" s="215">
        <v>43663</v>
      </c>
      <c r="O185" s="215">
        <v>43718</v>
      </c>
      <c r="P185" s="215">
        <v>44205</v>
      </c>
      <c r="Q185" s="29">
        <v>463430.08</v>
      </c>
      <c r="R185" s="30">
        <v>0.6</v>
      </c>
      <c r="S185" s="29" t="s">
        <v>230</v>
      </c>
      <c r="T185" s="29">
        <v>278058.03999999998</v>
      </c>
    </row>
    <row r="186" spans="2:20" s="128" customFormat="1" ht="90" customHeight="1" x14ac:dyDescent="0.25">
      <c r="B186" s="431"/>
      <c r="C186" s="418"/>
      <c r="D186" s="416"/>
      <c r="E186" s="343"/>
      <c r="F186" s="130" t="s">
        <v>2434</v>
      </c>
      <c r="G186" s="94" t="s">
        <v>2436</v>
      </c>
      <c r="H186" s="44" t="s">
        <v>2440</v>
      </c>
      <c r="I186" s="317" t="s">
        <v>2438</v>
      </c>
      <c r="J186" s="321" t="s">
        <v>326</v>
      </c>
      <c r="K186" s="321" t="s">
        <v>328</v>
      </c>
      <c r="L186" s="44" t="s">
        <v>2441</v>
      </c>
      <c r="M186" s="317" t="s">
        <v>22</v>
      </c>
      <c r="N186" s="217">
        <v>43663</v>
      </c>
      <c r="O186" s="217">
        <v>43603</v>
      </c>
      <c r="P186" s="217">
        <v>44243</v>
      </c>
      <c r="Q186" s="41">
        <v>639472.99</v>
      </c>
      <c r="R186" s="42">
        <v>0.6</v>
      </c>
      <c r="S186" s="41" t="s">
        <v>230</v>
      </c>
      <c r="T186" s="41">
        <v>383683.8</v>
      </c>
    </row>
    <row r="187" spans="2:20" s="128" customFormat="1" ht="153.75" customHeight="1" x14ac:dyDescent="0.25">
      <c r="B187" s="431"/>
      <c r="C187" s="418"/>
      <c r="D187" s="416"/>
      <c r="E187" s="343"/>
      <c r="F187" s="130" t="s">
        <v>2211</v>
      </c>
      <c r="G187" s="94" t="s">
        <v>2627</v>
      </c>
      <c r="H187" s="44" t="s">
        <v>2628</v>
      </c>
      <c r="I187" s="317" t="s">
        <v>2629</v>
      </c>
      <c r="J187" s="321" t="s">
        <v>326</v>
      </c>
      <c r="K187" s="321" t="s">
        <v>328</v>
      </c>
      <c r="L187" s="44" t="s">
        <v>4101</v>
      </c>
      <c r="M187" s="317" t="s">
        <v>13</v>
      </c>
      <c r="N187" s="217">
        <v>43710</v>
      </c>
      <c r="O187" s="217">
        <v>43739</v>
      </c>
      <c r="P187" s="217">
        <v>44104</v>
      </c>
      <c r="Q187" s="41">
        <v>10000</v>
      </c>
      <c r="R187" s="42">
        <v>0.75</v>
      </c>
      <c r="S187" s="41" t="s">
        <v>230</v>
      </c>
      <c r="T187" s="41">
        <v>7500</v>
      </c>
    </row>
    <row r="188" spans="2:20" s="128" customFormat="1" ht="130.5" customHeight="1" thickBot="1" x14ac:dyDescent="0.3">
      <c r="B188" s="431"/>
      <c r="C188" s="418"/>
      <c r="D188" s="416"/>
      <c r="E188" s="344"/>
      <c r="F188" s="67" t="s">
        <v>4366</v>
      </c>
      <c r="G188" s="110" t="s">
        <v>4367</v>
      </c>
      <c r="H188" s="159" t="s">
        <v>4368</v>
      </c>
      <c r="I188" s="303" t="s">
        <v>4365</v>
      </c>
      <c r="J188" s="322" t="s">
        <v>326</v>
      </c>
      <c r="K188" s="322" t="s">
        <v>328</v>
      </c>
      <c r="L188" s="159" t="s">
        <v>4369</v>
      </c>
      <c r="M188" s="303" t="s">
        <v>19</v>
      </c>
      <c r="N188" s="209">
        <v>44147</v>
      </c>
      <c r="O188" s="209">
        <v>44228</v>
      </c>
      <c r="P188" s="209">
        <v>44865</v>
      </c>
      <c r="Q188" s="72">
        <v>441340</v>
      </c>
      <c r="R188" s="71">
        <v>0.6</v>
      </c>
      <c r="S188" s="72" t="s">
        <v>230</v>
      </c>
      <c r="T188" s="72">
        <v>264804</v>
      </c>
    </row>
    <row r="189" spans="2:20" s="128" customFormat="1" ht="39.75" customHeight="1" thickBot="1" x14ac:dyDescent="0.3">
      <c r="B189" s="431"/>
      <c r="C189" s="418"/>
      <c r="D189" s="416"/>
      <c r="E189" s="421" t="s">
        <v>328</v>
      </c>
      <c r="F189" s="422"/>
      <c r="G189" s="422"/>
      <c r="H189" s="422"/>
      <c r="I189" s="422"/>
      <c r="J189" s="422"/>
      <c r="K189" s="306">
        <f>COUNTA(K143:K188)</f>
        <v>46</v>
      </c>
      <c r="L189" s="419"/>
      <c r="M189" s="420"/>
      <c r="N189" s="420"/>
      <c r="O189" s="420"/>
      <c r="P189" s="420"/>
      <c r="Q189" s="311">
        <f>SUM(Q143:Q188)</f>
        <v>9942343.1699999999</v>
      </c>
      <c r="R189" s="357"/>
      <c r="S189" s="358"/>
      <c r="T189" s="305">
        <f>SUM(T143:T188)</f>
        <v>6144963.7000000002</v>
      </c>
    </row>
    <row r="190" spans="2:20" s="128" customFormat="1" ht="60.75" customHeight="1" x14ac:dyDescent="0.25">
      <c r="B190" s="431"/>
      <c r="C190" s="418"/>
      <c r="D190" s="416"/>
      <c r="E190" s="424" t="s">
        <v>41</v>
      </c>
      <c r="F190" s="319" t="s">
        <v>1474</v>
      </c>
      <c r="G190" s="222" t="s">
        <v>1014</v>
      </c>
      <c r="H190" s="175" t="s">
        <v>4102</v>
      </c>
      <c r="I190" s="131" t="s">
        <v>207</v>
      </c>
      <c r="J190" s="319" t="s">
        <v>326</v>
      </c>
      <c r="K190" s="319" t="s">
        <v>329</v>
      </c>
      <c r="L190" s="175" t="s">
        <v>4102</v>
      </c>
      <c r="M190" s="319" t="s">
        <v>15</v>
      </c>
      <c r="N190" s="214">
        <v>42320</v>
      </c>
      <c r="O190" s="214">
        <v>42124</v>
      </c>
      <c r="P190" s="214">
        <v>42913</v>
      </c>
      <c r="Q190" s="27">
        <v>73250.95</v>
      </c>
      <c r="R190" s="28">
        <v>0.45</v>
      </c>
      <c r="S190" s="27" t="s">
        <v>230</v>
      </c>
      <c r="T190" s="27">
        <v>32962.93</v>
      </c>
    </row>
    <row r="191" spans="2:20" s="128" customFormat="1" ht="90" customHeight="1" x14ac:dyDescent="0.25">
      <c r="B191" s="431"/>
      <c r="C191" s="418"/>
      <c r="D191" s="416"/>
      <c r="E191" s="418"/>
      <c r="F191" s="320" t="s">
        <v>1474</v>
      </c>
      <c r="G191" s="93" t="s">
        <v>2035</v>
      </c>
      <c r="H191" s="73" t="s">
        <v>205</v>
      </c>
      <c r="I191" s="324" t="s">
        <v>206</v>
      </c>
      <c r="J191" s="320" t="s">
        <v>326</v>
      </c>
      <c r="K191" s="320" t="s">
        <v>329</v>
      </c>
      <c r="L191" s="73" t="s">
        <v>205</v>
      </c>
      <c r="M191" s="320" t="s">
        <v>13</v>
      </c>
      <c r="N191" s="215">
        <v>42320</v>
      </c>
      <c r="O191" s="215">
        <v>42248</v>
      </c>
      <c r="P191" s="215">
        <v>43251</v>
      </c>
      <c r="Q191" s="29">
        <v>150108.25</v>
      </c>
      <c r="R191" s="30">
        <v>0.45</v>
      </c>
      <c r="S191" s="29" t="s">
        <v>230</v>
      </c>
      <c r="T191" s="29">
        <v>67548.710000000006</v>
      </c>
    </row>
    <row r="192" spans="2:20" s="128" customFormat="1" ht="90" customHeight="1" x14ac:dyDescent="0.25">
      <c r="B192" s="431"/>
      <c r="C192" s="418"/>
      <c r="D192" s="416"/>
      <c r="E192" s="418"/>
      <c r="F192" s="320" t="s">
        <v>1474</v>
      </c>
      <c r="G192" s="93" t="s">
        <v>2036</v>
      </c>
      <c r="H192" s="73" t="s">
        <v>3924</v>
      </c>
      <c r="I192" s="324" t="s">
        <v>20</v>
      </c>
      <c r="J192" s="320" t="s">
        <v>326</v>
      </c>
      <c r="K192" s="320" t="s">
        <v>329</v>
      </c>
      <c r="L192" s="73" t="s">
        <v>3924</v>
      </c>
      <c r="M192" s="320" t="s">
        <v>19</v>
      </c>
      <c r="N192" s="215">
        <v>42249</v>
      </c>
      <c r="O192" s="215">
        <v>42248</v>
      </c>
      <c r="P192" s="215">
        <v>42978</v>
      </c>
      <c r="Q192" s="29">
        <v>141225</v>
      </c>
      <c r="R192" s="30">
        <v>0.45</v>
      </c>
      <c r="S192" s="29" t="s">
        <v>230</v>
      </c>
      <c r="T192" s="29">
        <v>63551.25</v>
      </c>
    </row>
    <row r="193" spans="2:20" s="128" customFormat="1" ht="90" customHeight="1" x14ac:dyDescent="0.25">
      <c r="B193" s="431"/>
      <c r="C193" s="418"/>
      <c r="D193" s="416"/>
      <c r="E193" s="418"/>
      <c r="F193" s="320" t="s">
        <v>1474</v>
      </c>
      <c r="G193" s="93" t="s">
        <v>1065</v>
      </c>
      <c r="H193" s="73" t="s">
        <v>25</v>
      </c>
      <c r="I193" s="324" t="s">
        <v>26</v>
      </c>
      <c r="J193" s="320" t="s">
        <v>326</v>
      </c>
      <c r="K193" s="320" t="s">
        <v>329</v>
      </c>
      <c r="L193" s="73" t="s">
        <v>25</v>
      </c>
      <c r="M193" s="320" t="s">
        <v>22</v>
      </c>
      <c r="N193" s="215">
        <v>42249</v>
      </c>
      <c r="O193" s="215">
        <v>42278</v>
      </c>
      <c r="P193" s="215">
        <v>43100</v>
      </c>
      <c r="Q193" s="29">
        <v>263611.86</v>
      </c>
      <c r="R193" s="30">
        <v>0.4500000113803681</v>
      </c>
      <c r="S193" s="29" t="s">
        <v>230</v>
      </c>
      <c r="T193" s="29">
        <v>118625.34</v>
      </c>
    </row>
    <row r="194" spans="2:20" s="128" customFormat="1" ht="90" customHeight="1" x14ac:dyDescent="0.25">
      <c r="B194" s="431"/>
      <c r="C194" s="418"/>
      <c r="D194" s="416"/>
      <c r="E194" s="418"/>
      <c r="F194" s="320" t="s">
        <v>1475</v>
      </c>
      <c r="G194" s="93" t="s">
        <v>2037</v>
      </c>
      <c r="H194" s="73" t="s">
        <v>3925</v>
      </c>
      <c r="I194" s="324" t="s">
        <v>28</v>
      </c>
      <c r="J194" s="320" t="s">
        <v>326</v>
      </c>
      <c r="K194" s="320" t="s">
        <v>329</v>
      </c>
      <c r="L194" s="73" t="s">
        <v>3925</v>
      </c>
      <c r="M194" s="320" t="s">
        <v>27</v>
      </c>
      <c r="N194" s="215">
        <v>42226</v>
      </c>
      <c r="O194" s="215">
        <v>42256</v>
      </c>
      <c r="P194" s="215">
        <v>42621</v>
      </c>
      <c r="Q194" s="29">
        <v>20000</v>
      </c>
      <c r="R194" s="30">
        <v>0.75</v>
      </c>
      <c r="S194" s="29" t="s">
        <v>230</v>
      </c>
      <c r="T194" s="29">
        <v>15000</v>
      </c>
    </row>
    <row r="195" spans="2:20" s="128" customFormat="1" ht="90" customHeight="1" x14ac:dyDescent="0.25">
      <c r="B195" s="431"/>
      <c r="C195" s="418"/>
      <c r="D195" s="416"/>
      <c r="E195" s="418"/>
      <c r="F195" s="320" t="s">
        <v>1475</v>
      </c>
      <c r="G195" s="93" t="s">
        <v>2038</v>
      </c>
      <c r="H195" s="75" t="s">
        <v>1176</v>
      </c>
      <c r="I195" s="324" t="s">
        <v>40</v>
      </c>
      <c r="J195" s="320" t="s">
        <v>326</v>
      </c>
      <c r="K195" s="320" t="s">
        <v>329</v>
      </c>
      <c r="L195" s="73" t="s">
        <v>1176</v>
      </c>
      <c r="M195" s="320" t="s">
        <v>13</v>
      </c>
      <c r="N195" s="215">
        <v>42226</v>
      </c>
      <c r="O195" s="215">
        <v>42244</v>
      </c>
      <c r="P195" s="215">
        <v>42609</v>
      </c>
      <c r="Q195" s="29">
        <v>20000</v>
      </c>
      <c r="R195" s="30">
        <v>0.75</v>
      </c>
      <c r="S195" s="29" t="s">
        <v>230</v>
      </c>
      <c r="T195" s="29">
        <v>15000</v>
      </c>
    </row>
    <row r="196" spans="2:20" s="128" customFormat="1" ht="90" customHeight="1" x14ac:dyDescent="0.25">
      <c r="B196" s="431"/>
      <c r="C196" s="418"/>
      <c r="D196" s="416"/>
      <c r="E196" s="418"/>
      <c r="F196" s="320" t="s">
        <v>1475</v>
      </c>
      <c r="G196" s="36" t="s">
        <v>2115</v>
      </c>
      <c r="H196" s="73" t="s">
        <v>1176</v>
      </c>
      <c r="I196" s="324" t="s">
        <v>18</v>
      </c>
      <c r="J196" s="320" t="s">
        <v>326</v>
      </c>
      <c r="K196" s="320" t="s">
        <v>329</v>
      </c>
      <c r="L196" s="73" t="s">
        <v>1176</v>
      </c>
      <c r="M196" s="320" t="s">
        <v>10</v>
      </c>
      <c r="N196" s="215">
        <v>42226</v>
      </c>
      <c r="O196" s="215">
        <v>42269</v>
      </c>
      <c r="P196" s="215">
        <v>42634</v>
      </c>
      <c r="Q196" s="29">
        <v>20000</v>
      </c>
      <c r="R196" s="30">
        <v>0.75</v>
      </c>
      <c r="S196" s="29" t="s">
        <v>230</v>
      </c>
      <c r="T196" s="29">
        <v>15000</v>
      </c>
    </row>
    <row r="197" spans="2:20" s="128" customFormat="1" ht="90" customHeight="1" x14ac:dyDescent="0.25">
      <c r="B197" s="431"/>
      <c r="C197" s="418"/>
      <c r="D197" s="416"/>
      <c r="E197" s="418"/>
      <c r="F197" s="320" t="s">
        <v>1475</v>
      </c>
      <c r="G197" s="93" t="s">
        <v>2039</v>
      </c>
      <c r="H197" s="73" t="s">
        <v>1176</v>
      </c>
      <c r="I197" s="324" t="s">
        <v>14</v>
      </c>
      <c r="J197" s="320" t="s">
        <v>326</v>
      </c>
      <c r="K197" s="320" t="s">
        <v>329</v>
      </c>
      <c r="L197" s="73" t="s">
        <v>1176</v>
      </c>
      <c r="M197" s="320" t="s">
        <v>13</v>
      </c>
      <c r="N197" s="215">
        <v>42226</v>
      </c>
      <c r="O197" s="215">
        <v>42251</v>
      </c>
      <c r="P197" s="215">
        <v>42616</v>
      </c>
      <c r="Q197" s="29">
        <v>20000</v>
      </c>
      <c r="R197" s="30">
        <v>0.75</v>
      </c>
      <c r="S197" s="29" t="s">
        <v>230</v>
      </c>
      <c r="T197" s="29">
        <v>15000</v>
      </c>
    </row>
    <row r="198" spans="2:20" s="128" customFormat="1" ht="37.5" x14ac:dyDescent="0.25">
      <c r="B198" s="431"/>
      <c r="C198" s="418"/>
      <c r="D198" s="416"/>
      <c r="E198" s="418"/>
      <c r="F198" s="320" t="s">
        <v>1475</v>
      </c>
      <c r="G198" s="93" t="s">
        <v>1066</v>
      </c>
      <c r="H198" s="73" t="s">
        <v>1177</v>
      </c>
      <c r="I198" s="324" t="s">
        <v>32</v>
      </c>
      <c r="J198" s="320" t="s">
        <v>326</v>
      </c>
      <c r="K198" s="320" t="s">
        <v>329</v>
      </c>
      <c r="L198" s="73" t="s">
        <v>1177</v>
      </c>
      <c r="M198" s="320" t="s">
        <v>15</v>
      </c>
      <c r="N198" s="215">
        <v>42226</v>
      </c>
      <c r="O198" s="215">
        <v>42238</v>
      </c>
      <c r="P198" s="215">
        <v>42603</v>
      </c>
      <c r="Q198" s="29">
        <v>20000</v>
      </c>
      <c r="R198" s="30">
        <v>0.75</v>
      </c>
      <c r="S198" s="29" t="s">
        <v>230</v>
      </c>
      <c r="T198" s="29">
        <v>15000</v>
      </c>
    </row>
    <row r="199" spans="2:20" s="128" customFormat="1" ht="90" customHeight="1" x14ac:dyDescent="0.25">
      <c r="B199" s="431"/>
      <c r="C199" s="418"/>
      <c r="D199" s="416"/>
      <c r="E199" s="418"/>
      <c r="F199" s="320" t="s">
        <v>1475</v>
      </c>
      <c r="G199" s="93" t="s">
        <v>1067</v>
      </c>
      <c r="H199" s="73" t="s">
        <v>34</v>
      </c>
      <c r="I199" s="324" t="s">
        <v>33</v>
      </c>
      <c r="J199" s="320" t="s">
        <v>326</v>
      </c>
      <c r="K199" s="320" t="s">
        <v>329</v>
      </c>
      <c r="L199" s="73" t="s">
        <v>34</v>
      </c>
      <c r="M199" s="320" t="s">
        <v>19</v>
      </c>
      <c r="N199" s="215">
        <v>42226</v>
      </c>
      <c r="O199" s="215">
        <v>42242</v>
      </c>
      <c r="P199" s="215">
        <v>42607</v>
      </c>
      <c r="Q199" s="29">
        <v>20000</v>
      </c>
      <c r="R199" s="30">
        <v>0.75</v>
      </c>
      <c r="S199" s="29" t="s">
        <v>230</v>
      </c>
      <c r="T199" s="29">
        <v>15000</v>
      </c>
    </row>
    <row r="200" spans="2:20" s="128" customFormat="1" ht="90" customHeight="1" x14ac:dyDescent="0.25">
      <c r="B200" s="431"/>
      <c r="C200" s="418"/>
      <c r="D200" s="416"/>
      <c r="E200" s="418"/>
      <c r="F200" s="320" t="s">
        <v>1475</v>
      </c>
      <c r="G200" s="93" t="s">
        <v>2040</v>
      </c>
      <c r="H200" s="73" t="s">
        <v>39</v>
      </c>
      <c r="I200" s="324" t="s">
        <v>38</v>
      </c>
      <c r="J200" s="320" t="s">
        <v>326</v>
      </c>
      <c r="K200" s="320" t="s">
        <v>329</v>
      </c>
      <c r="L200" s="73" t="s">
        <v>39</v>
      </c>
      <c r="M200" s="320" t="s">
        <v>29</v>
      </c>
      <c r="N200" s="215">
        <v>42226</v>
      </c>
      <c r="O200" s="215">
        <v>42267</v>
      </c>
      <c r="P200" s="215">
        <v>42632</v>
      </c>
      <c r="Q200" s="29">
        <v>19750</v>
      </c>
      <c r="R200" s="30">
        <v>0.75</v>
      </c>
      <c r="S200" s="29" t="s">
        <v>230</v>
      </c>
      <c r="T200" s="29">
        <v>14812.5</v>
      </c>
    </row>
    <row r="201" spans="2:20" s="128" customFormat="1" ht="90" customHeight="1" x14ac:dyDescent="0.25">
      <c r="B201" s="431"/>
      <c r="C201" s="418"/>
      <c r="D201" s="416"/>
      <c r="E201" s="418"/>
      <c r="F201" s="320" t="s">
        <v>1475</v>
      </c>
      <c r="G201" s="93" t="s">
        <v>2041</v>
      </c>
      <c r="H201" s="73" t="s">
        <v>1178</v>
      </c>
      <c r="I201" s="324" t="s">
        <v>31</v>
      </c>
      <c r="J201" s="320" t="s">
        <v>326</v>
      </c>
      <c r="K201" s="320" t="s">
        <v>329</v>
      </c>
      <c r="L201" s="73" t="s">
        <v>1178</v>
      </c>
      <c r="M201" s="320" t="s">
        <v>13</v>
      </c>
      <c r="N201" s="215">
        <v>42226</v>
      </c>
      <c r="O201" s="215">
        <v>42256</v>
      </c>
      <c r="P201" s="215">
        <v>42621</v>
      </c>
      <c r="Q201" s="29">
        <v>20000</v>
      </c>
      <c r="R201" s="30">
        <v>0.75</v>
      </c>
      <c r="S201" s="29" t="s">
        <v>230</v>
      </c>
      <c r="T201" s="29">
        <v>15000</v>
      </c>
    </row>
    <row r="202" spans="2:20" s="128" customFormat="1" ht="90" customHeight="1" x14ac:dyDescent="0.25">
      <c r="B202" s="431"/>
      <c r="C202" s="418"/>
      <c r="D202" s="416"/>
      <c r="E202" s="418"/>
      <c r="F202" s="320" t="s">
        <v>1475</v>
      </c>
      <c r="G202" s="93" t="s">
        <v>1062</v>
      </c>
      <c r="H202" s="73" t="s">
        <v>36</v>
      </c>
      <c r="I202" s="324" t="s">
        <v>35</v>
      </c>
      <c r="J202" s="320" t="s">
        <v>326</v>
      </c>
      <c r="K202" s="320" t="s">
        <v>329</v>
      </c>
      <c r="L202" s="73" t="s">
        <v>36</v>
      </c>
      <c r="M202" s="320" t="s">
        <v>1</v>
      </c>
      <c r="N202" s="215">
        <v>42305</v>
      </c>
      <c r="O202" s="215">
        <v>42318</v>
      </c>
      <c r="P202" s="215">
        <v>42683</v>
      </c>
      <c r="Q202" s="29">
        <v>20000</v>
      </c>
      <c r="R202" s="30">
        <v>0.75</v>
      </c>
      <c r="S202" s="29" t="s">
        <v>230</v>
      </c>
      <c r="T202" s="29">
        <v>15000</v>
      </c>
    </row>
    <row r="203" spans="2:20" s="128" customFormat="1" ht="90" customHeight="1" x14ac:dyDescent="0.25">
      <c r="B203" s="431"/>
      <c r="C203" s="418"/>
      <c r="D203" s="416"/>
      <c r="E203" s="418"/>
      <c r="F203" s="320" t="s">
        <v>1475</v>
      </c>
      <c r="G203" s="93" t="s">
        <v>1028</v>
      </c>
      <c r="H203" s="73" t="s">
        <v>1176</v>
      </c>
      <c r="I203" s="324" t="s">
        <v>37</v>
      </c>
      <c r="J203" s="320" t="s">
        <v>326</v>
      </c>
      <c r="K203" s="320" t="s">
        <v>329</v>
      </c>
      <c r="L203" s="73" t="s">
        <v>1176</v>
      </c>
      <c r="M203" s="320" t="s">
        <v>7</v>
      </c>
      <c r="N203" s="215">
        <v>42305</v>
      </c>
      <c r="O203" s="215">
        <v>42319</v>
      </c>
      <c r="P203" s="215">
        <v>42684</v>
      </c>
      <c r="Q203" s="29">
        <v>20000</v>
      </c>
      <c r="R203" s="30">
        <v>0.75</v>
      </c>
      <c r="S203" s="29" t="s">
        <v>230</v>
      </c>
      <c r="T203" s="29">
        <v>15000</v>
      </c>
    </row>
    <row r="204" spans="2:20" s="128" customFormat="1" ht="90" customHeight="1" x14ac:dyDescent="0.25">
      <c r="B204" s="431"/>
      <c r="C204" s="418"/>
      <c r="D204" s="416"/>
      <c r="E204" s="418"/>
      <c r="F204" s="320" t="s">
        <v>1475</v>
      </c>
      <c r="G204" s="93" t="s">
        <v>2042</v>
      </c>
      <c r="H204" s="73" t="s">
        <v>1176</v>
      </c>
      <c r="I204" s="324" t="s">
        <v>21</v>
      </c>
      <c r="J204" s="320" t="s">
        <v>326</v>
      </c>
      <c r="K204" s="320" t="s">
        <v>329</v>
      </c>
      <c r="L204" s="73" t="s">
        <v>1176</v>
      </c>
      <c r="M204" s="320" t="s">
        <v>13</v>
      </c>
      <c r="N204" s="215">
        <v>42305</v>
      </c>
      <c r="O204" s="215">
        <v>42325</v>
      </c>
      <c r="P204" s="215">
        <v>42690</v>
      </c>
      <c r="Q204" s="29">
        <v>20000</v>
      </c>
      <c r="R204" s="30">
        <v>0.75</v>
      </c>
      <c r="S204" s="29" t="s">
        <v>230</v>
      </c>
      <c r="T204" s="29">
        <v>15000</v>
      </c>
    </row>
    <row r="205" spans="2:20" s="128" customFormat="1" ht="90" customHeight="1" x14ac:dyDescent="0.25">
      <c r="B205" s="431"/>
      <c r="C205" s="418"/>
      <c r="D205" s="416"/>
      <c r="E205" s="418"/>
      <c r="F205" s="320" t="s">
        <v>1475</v>
      </c>
      <c r="G205" s="93" t="s">
        <v>1068</v>
      </c>
      <c r="H205" s="73" t="s">
        <v>1176</v>
      </c>
      <c r="I205" s="324" t="s">
        <v>17</v>
      </c>
      <c r="J205" s="320" t="s">
        <v>326</v>
      </c>
      <c r="K205" s="320" t="s">
        <v>329</v>
      </c>
      <c r="L205" s="73" t="s">
        <v>1176</v>
      </c>
      <c r="M205" s="320" t="s">
        <v>16</v>
      </c>
      <c r="N205" s="215">
        <v>42305</v>
      </c>
      <c r="O205" s="215">
        <v>42320</v>
      </c>
      <c r="P205" s="215">
        <v>42685</v>
      </c>
      <c r="Q205" s="29">
        <v>20000</v>
      </c>
      <c r="R205" s="30">
        <v>0.75</v>
      </c>
      <c r="S205" s="29" t="s">
        <v>230</v>
      </c>
      <c r="T205" s="29">
        <v>15000</v>
      </c>
    </row>
    <row r="206" spans="2:20" s="128" customFormat="1" ht="90" customHeight="1" x14ac:dyDescent="0.25">
      <c r="B206" s="431"/>
      <c r="C206" s="418"/>
      <c r="D206" s="416"/>
      <c r="E206" s="418"/>
      <c r="F206" s="320" t="s">
        <v>1475</v>
      </c>
      <c r="G206" s="93" t="s">
        <v>2043</v>
      </c>
      <c r="H206" s="73" t="s">
        <v>24</v>
      </c>
      <c r="I206" s="324" t="s">
        <v>23</v>
      </c>
      <c r="J206" s="320" t="s">
        <v>326</v>
      </c>
      <c r="K206" s="320" t="s">
        <v>329</v>
      </c>
      <c r="L206" s="73" t="s">
        <v>24</v>
      </c>
      <c r="M206" s="320" t="s">
        <v>22</v>
      </c>
      <c r="N206" s="215">
        <v>42305</v>
      </c>
      <c r="O206" s="215">
        <v>42349</v>
      </c>
      <c r="P206" s="215">
        <v>42714</v>
      </c>
      <c r="Q206" s="29">
        <v>20000</v>
      </c>
      <c r="R206" s="30">
        <v>0.75</v>
      </c>
      <c r="S206" s="29" t="s">
        <v>230</v>
      </c>
      <c r="T206" s="29">
        <v>15000</v>
      </c>
    </row>
    <row r="207" spans="2:20" s="128" customFormat="1" ht="90" customHeight="1" x14ac:dyDescent="0.25">
      <c r="B207" s="431"/>
      <c r="C207" s="418"/>
      <c r="D207" s="416"/>
      <c r="E207" s="418"/>
      <c r="F207" s="320" t="s">
        <v>1476</v>
      </c>
      <c r="G207" s="93" t="s">
        <v>1069</v>
      </c>
      <c r="H207" s="73" t="s">
        <v>269</v>
      </c>
      <c r="I207" s="324" t="s">
        <v>270</v>
      </c>
      <c r="J207" s="320" t="s">
        <v>326</v>
      </c>
      <c r="K207" s="320" t="s">
        <v>329</v>
      </c>
      <c r="L207" s="73" t="s">
        <v>269</v>
      </c>
      <c r="M207" s="320" t="s">
        <v>22</v>
      </c>
      <c r="N207" s="215">
        <v>42383</v>
      </c>
      <c r="O207" s="215">
        <v>42339</v>
      </c>
      <c r="P207" s="215">
        <v>43069</v>
      </c>
      <c r="Q207" s="29">
        <v>299302.98</v>
      </c>
      <c r="R207" s="30">
        <v>0.449999996658904</v>
      </c>
      <c r="S207" s="29" t="s">
        <v>230</v>
      </c>
      <c r="T207" s="29">
        <v>134686.34</v>
      </c>
    </row>
    <row r="208" spans="2:20" s="128" customFormat="1" ht="87.5" x14ac:dyDescent="0.25">
      <c r="B208" s="431"/>
      <c r="C208" s="418"/>
      <c r="D208" s="416"/>
      <c r="E208" s="418"/>
      <c r="F208" s="320" t="s">
        <v>1477</v>
      </c>
      <c r="G208" s="93" t="s">
        <v>728</v>
      </c>
      <c r="H208" s="73" t="s">
        <v>248</v>
      </c>
      <c r="I208" s="324" t="s">
        <v>249</v>
      </c>
      <c r="J208" s="320" t="s">
        <v>326</v>
      </c>
      <c r="K208" s="320" t="s">
        <v>329</v>
      </c>
      <c r="L208" s="73" t="s">
        <v>1179</v>
      </c>
      <c r="M208" s="320" t="s">
        <v>311</v>
      </c>
      <c r="N208" s="215">
        <v>42368</v>
      </c>
      <c r="O208" s="215">
        <v>42370</v>
      </c>
      <c r="P208" s="215">
        <v>43100</v>
      </c>
      <c r="Q208" s="29">
        <v>469787.29</v>
      </c>
      <c r="R208" s="30">
        <v>0.700000003138191</v>
      </c>
      <c r="S208" s="29" t="s">
        <v>230</v>
      </c>
      <c r="T208" s="29">
        <v>328851.11</v>
      </c>
    </row>
    <row r="209" spans="2:20" s="128" customFormat="1" ht="90" customHeight="1" x14ac:dyDescent="0.25">
      <c r="B209" s="431"/>
      <c r="C209" s="418"/>
      <c r="D209" s="416"/>
      <c r="E209" s="418"/>
      <c r="F209" s="320" t="s">
        <v>1475</v>
      </c>
      <c r="G209" s="93" t="s">
        <v>1023</v>
      </c>
      <c r="H209" s="73" t="s">
        <v>12</v>
      </c>
      <c r="I209" s="324" t="s">
        <v>11</v>
      </c>
      <c r="J209" s="320" t="s">
        <v>326</v>
      </c>
      <c r="K209" s="320" t="s">
        <v>329</v>
      </c>
      <c r="L209" s="73" t="s">
        <v>12</v>
      </c>
      <c r="M209" s="320" t="s">
        <v>10</v>
      </c>
      <c r="N209" s="215">
        <v>42305</v>
      </c>
      <c r="O209" s="215">
        <v>42350</v>
      </c>
      <c r="P209" s="215">
        <v>42715</v>
      </c>
      <c r="Q209" s="29">
        <v>19900</v>
      </c>
      <c r="R209" s="30">
        <v>0.75</v>
      </c>
      <c r="S209" s="29" t="s">
        <v>230</v>
      </c>
      <c r="T209" s="29">
        <v>14925</v>
      </c>
    </row>
    <row r="210" spans="2:20" s="128" customFormat="1" ht="90" customHeight="1" x14ac:dyDescent="0.25">
      <c r="B210" s="431"/>
      <c r="C210" s="418"/>
      <c r="D210" s="416"/>
      <c r="E210" s="418"/>
      <c r="F210" s="320" t="s">
        <v>1475</v>
      </c>
      <c r="G210" s="93" t="s">
        <v>2044</v>
      </c>
      <c r="H210" s="73" t="s">
        <v>9</v>
      </c>
      <c r="I210" s="324" t="s">
        <v>8</v>
      </c>
      <c r="J210" s="320" t="s">
        <v>326</v>
      </c>
      <c r="K210" s="320" t="s">
        <v>329</v>
      </c>
      <c r="L210" s="73" t="s">
        <v>9</v>
      </c>
      <c r="M210" s="320" t="s">
        <v>7</v>
      </c>
      <c r="N210" s="215">
        <v>42305</v>
      </c>
      <c r="O210" s="215">
        <v>42549</v>
      </c>
      <c r="P210" s="215">
        <v>42913</v>
      </c>
      <c r="Q210" s="29">
        <v>19500</v>
      </c>
      <c r="R210" s="30">
        <v>0.75</v>
      </c>
      <c r="S210" s="29" t="s">
        <v>230</v>
      </c>
      <c r="T210" s="29">
        <v>14625</v>
      </c>
    </row>
    <row r="211" spans="2:20" s="128" customFormat="1" ht="90" customHeight="1" x14ac:dyDescent="0.25">
      <c r="B211" s="431"/>
      <c r="C211" s="418"/>
      <c r="D211" s="416"/>
      <c r="E211" s="418"/>
      <c r="F211" s="320" t="s">
        <v>1475</v>
      </c>
      <c r="G211" s="93" t="s">
        <v>1070</v>
      </c>
      <c r="H211" s="73" t="s">
        <v>6</v>
      </c>
      <c r="I211" s="324" t="s">
        <v>5</v>
      </c>
      <c r="J211" s="320" t="s">
        <v>326</v>
      </c>
      <c r="K211" s="320" t="s">
        <v>329</v>
      </c>
      <c r="L211" s="73" t="s">
        <v>6</v>
      </c>
      <c r="M211" s="320" t="s">
        <v>4</v>
      </c>
      <c r="N211" s="215">
        <v>42305</v>
      </c>
      <c r="O211" s="215">
        <v>42314</v>
      </c>
      <c r="P211" s="215">
        <v>42679</v>
      </c>
      <c r="Q211" s="29">
        <v>20000</v>
      </c>
      <c r="R211" s="30">
        <v>0.75</v>
      </c>
      <c r="S211" s="29" t="s">
        <v>230</v>
      </c>
      <c r="T211" s="29">
        <v>15000</v>
      </c>
    </row>
    <row r="212" spans="2:20" s="128" customFormat="1" ht="90" customHeight="1" x14ac:dyDescent="0.25">
      <c r="B212" s="431"/>
      <c r="C212" s="418"/>
      <c r="D212" s="416"/>
      <c r="E212" s="418"/>
      <c r="F212" s="320" t="s">
        <v>1475</v>
      </c>
      <c r="G212" s="93" t="s">
        <v>1071</v>
      </c>
      <c r="H212" s="73" t="s">
        <v>3</v>
      </c>
      <c r="I212" s="324" t="s">
        <v>2</v>
      </c>
      <c r="J212" s="320" t="s">
        <v>326</v>
      </c>
      <c r="K212" s="320" t="s">
        <v>329</v>
      </c>
      <c r="L212" s="73" t="s">
        <v>3</v>
      </c>
      <c r="M212" s="320" t="s">
        <v>1</v>
      </c>
      <c r="N212" s="215">
        <v>42305</v>
      </c>
      <c r="O212" s="215">
        <v>42355</v>
      </c>
      <c r="P212" s="215">
        <v>42720</v>
      </c>
      <c r="Q212" s="29">
        <v>20000</v>
      </c>
      <c r="R212" s="30">
        <v>0.75</v>
      </c>
      <c r="S212" s="29" t="s">
        <v>230</v>
      </c>
      <c r="T212" s="29">
        <v>15000</v>
      </c>
    </row>
    <row r="213" spans="2:20" s="128" customFormat="1" ht="118.5" customHeight="1" x14ac:dyDescent="0.25">
      <c r="B213" s="431"/>
      <c r="C213" s="418"/>
      <c r="D213" s="416"/>
      <c r="E213" s="418"/>
      <c r="F213" s="320" t="s">
        <v>1477</v>
      </c>
      <c r="G213" s="93" t="s">
        <v>1060</v>
      </c>
      <c r="H213" s="73" t="s">
        <v>2602</v>
      </c>
      <c r="I213" s="324" t="s">
        <v>250</v>
      </c>
      <c r="J213" s="320" t="s">
        <v>326</v>
      </c>
      <c r="K213" s="320" t="s">
        <v>329</v>
      </c>
      <c r="L213" s="73" t="s">
        <v>1180</v>
      </c>
      <c r="M213" s="320" t="s">
        <v>311</v>
      </c>
      <c r="N213" s="215">
        <v>42368</v>
      </c>
      <c r="O213" s="215">
        <v>42430</v>
      </c>
      <c r="P213" s="215">
        <v>43525</v>
      </c>
      <c r="Q213" s="29">
        <v>698519.65</v>
      </c>
      <c r="R213" s="30">
        <v>0.70000000715799471</v>
      </c>
      <c r="S213" s="29" t="s">
        <v>230</v>
      </c>
      <c r="T213" s="29">
        <v>488963.76</v>
      </c>
    </row>
    <row r="214" spans="2:20" s="128" customFormat="1" ht="90" customHeight="1" x14ac:dyDescent="0.25">
      <c r="B214" s="431"/>
      <c r="C214" s="418"/>
      <c r="D214" s="416"/>
      <c r="E214" s="418"/>
      <c r="F214" s="320" t="s">
        <v>1475</v>
      </c>
      <c r="G214" s="93" t="s">
        <v>2045</v>
      </c>
      <c r="H214" s="73" t="s">
        <v>254</v>
      </c>
      <c r="I214" s="324" t="s">
        <v>255</v>
      </c>
      <c r="J214" s="320" t="s">
        <v>326</v>
      </c>
      <c r="K214" s="320" t="s">
        <v>329</v>
      </c>
      <c r="L214" s="73" t="s">
        <v>254</v>
      </c>
      <c r="M214" s="320" t="s">
        <v>15</v>
      </c>
      <c r="N214" s="215">
        <v>42387</v>
      </c>
      <c r="O214" s="215">
        <v>42390</v>
      </c>
      <c r="P214" s="215">
        <v>42755</v>
      </c>
      <c r="Q214" s="29">
        <v>20000</v>
      </c>
      <c r="R214" s="30">
        <v>0.75</v>
      </c>
      <c r="S214" s="29" t="s">
        <v>230</v>
      </c>
      <c r="T214" s="29">
        <v>15000</v>
      </c>
    </row>
    <row r="215" spans="2:20" s="128" customFormat="1" ht="90" customHeight="1" x14ac:dyDescent="0.25">
      <c r="B215" s="431"/>
      <c r="C215" s="418"/>
      <c r="D215" s="416"/>
      <c r="E215" s="418"/>
      <c r="F215" s="320" t="s">
        <v>1476</v>
      </c>
      <c r="G215" s="93" t="s">
        <v>1181</v>
      </c>
      <c r="H215" s="73" t="s">
        <v>271</v>
      </c>
      <c r="I215" s="324" t="s">
        <v>272</v>
      </c>
      <c r="J215" s="320" t="s">
        <v>326</v>
      </c>
      <c r="K215" s="320" t="s">
        <v>329</v>
      </c>
      <c r="L215" s="73" t="s">
        <v>271</v>
      </c>
      <c r="M215" s="320" t="s">
        <v>13</v>
      </c>
      <c r="N215" s="215">
        <v>42383</v>
      </c>
      <c r="O215" s="215">
        <v>42256</v>
      </c>
      <c r="P215" s="215">
        <v>43351</v>
      </c>
      <c r="Q215" s="29">
        <v>500334.88</v>
      </c>
      <c r="R215" s="30">
        <v>0.45000000799464551</v>
      </c>
      <c r="S215" s="29" t="s">
        <v>230</v>
      </c>
      <c r="T215" s="29">
        <v>225150.7</v>
      </c>
    </row>
    <row r="216" spans="2:20" s="128" customFormat="1" ht="90" customHeight="1" x14ac:dyDescent="0.25">
      <c r="B216" s="431"/>
      <c r="C216" s="418"/>
      <c r="D216" s="416"/>
      <c r="E216" s="418"/>
      <c r="F216" s="320" t="s">
        <v>1476</v>
      </c>
      <c r="G216" s="93" t="s">
        <v>1072</v>
      </c>
      <c r="H216" s="73" t="s">
        <v>267</v>
      </c>
      <c r="I216" s="324" t="s">
        <v>268</v>
      </c>
      <c r="J216" s="320" t="s">
        <v>326</v>
      </c>
      <c r="K216" s="320" t="s">
        <v>329</v>
      </c>
      <c r="L216" s="73" t="s">
        <v>267</v>
      </c>
      <c r="M216" s="320" t="s">
        <v>1</v>
      </c>
      <c r="N216" s="215">
        <v>42383</v>
      </c>
      <c r="O216" s="215">
        <v>42278</v>
      </c>
      <c r="P216" s="215">
        <v>43091</v>
      </c>
      <c r="Q216" s="29">
        <v>83869.600000000006</v>
      </c>
      <c r="R216" s="30">
        <v>0.44999999999999996</v>
      </c>
      <c r="S216" s="29" t="s">
        <v>230</v>
      </c>
      <c r="T216" s="29">
        <v>37741.32</v>
      </c>
    </row>
    <row r="217" spans="2:20" s="128" customFormat="1" ht="118.5" customHeight="1" x14ac:dyDescent="0.25">
      <c r="B217" s="431"/>
      <c r="C217" s="418"/>
      <c r="D217" s="416"/>
      <c r="E217" s="418"/>
      <c r="F217" s="320" t="s">
        <v>1476</v>
      </c>
      <c r="G217" s="93" t="s">
        <v>1073</v>
      </c>
      <c r="H217" s="73" t="s">
        <v>1182</v>
      </c>
      <c r="I217" s="324" t="s">
        <v>273</v>
      </c>
      <c r="J217" s="320" t="s">
        <v>326</v>
      </c>
      <c r="K217" s="320" t="s">
        <v>329</v>
      </c>
      <c r="L217" s="73" t="s">
        <v>1182</v>
      </c>
      <c r="M217" s="320" t="s">
        <v>19</v>
      </c>
      <c r="N217" s="215">
        <v>42383</v>
      </c>
      <c r="O217" s="215">
        <v>42372</v>
      </c>
      <c r="P217" s="215">
        <v>43465</v>
      </c>
      <c r="Q217" s="29">
        <v>369302.5</v>
      </c>
      <c r="R217" s="30">
        <v>0.45000001353903646</v>
      </c>
      <c r="S217" s="29" t="s">
        <v>230</v>
      </c>
      <c r="T217" s="29">
        <v>166186.13</v>
      </c>
    </row>
    <row r="218" spans="2:20" s="128" customFormat="1" ht="90" customHeight="1" x14ac:dyDescent="0.25">
      <c r="B218" s="431"/>
      <c r="C218" s="418"/>
      <c r="D218" s="416"/>
      <c r="E218" s="418"/>
      <c r="F218" s="320" t="s">
        <v>1476</v>
      </c>
      <c r="G218" s="93" t="s">
        <v>1074</v>
      </c>
      <c r="H218" s="73" t="s">
        <v>2603</v>
      </c>
      <c r="I218" s="324" t="s">
        <v>274</v>
      </c>
      <c r="J218" s="320" t="s">
        <v>326</v>
      </c>
      <c r="K218" s="320" t="s">
        <v>329</v>
      </c>
      <c r="L218" s="73" t="s">
        <v>2603</v>
      </c>
      <c r="M218" s="320" t="s">
        <v>13</v>
      </c>
      <c r="N218" s="215">
        <v>42383</v>
      </c>
      <c r="O218" s="215">
        <v>42461</v>
      </c>
      <c r="P218" s="215">
        <v>43555</v>
      </c>
      <c r="Q218" s="29">
        <v>223785</v>
      </c>
      <c r="R218" s="30">
        <v>0.45</v>
      </c>
      <c r="S218" s="29" t="s">
        <v>230</v>
      </c>
      <c r="T218" s="29">
        <v>100703.25</v>
      </c>
    </row>
    <row r="219" spans="2:20" s="128" customFormat="1" ht="90" customHeight="1" x14ac:dyDescent="0.25">
      <c r="B219" s="431"/>
      <c r="C219" s="418"/>
      <c r="D219" s="416"/>
      <c r="E219" s="418"/>
      <c r="F219" s="320" t="s">
        <v>1478</v>
      </c>
      <c r="G219" s="93" t="s">
        <v>1075</v>
      </c>
      <c r="H219" s="73" t="s">
        <v>3926</v>
      </c>
      <c r="I219" s="324" t="s">
        <v>275</v>
      </c>
      <c r="J219" s="320" t="s">
        <v>326</v>
      </c>
      <c r="K219" s="320" t="s">
        <v>329</v>
      </c>
      <c r="L219" s="73" t="s">
        <v>3926</v>
      </c>
      <c r="M219" s="320" t="s">
        <v>4</v>
      </c>
      <c r="N219" s="215">
        <v>42422</v>
      </c>
      <c r="O219" s="215">
        <v>42430</v>
      </c>
      <c r="P219" s="215">
        <v>43524</v>
      </c>
      <c r="Q219" s="29">
        <v>256653</v>
      </c>
      <c r="R219" s="30">
        <v>0.45</v>
      </c>
      <c r="S219" s="29" t="s">
        <v>230</v>
      </c>
      <c r="T219" s="29">
        <v>115493.85</v>
      </c>
    </row>
    <row r="220" spans="2:20" s="128" customFormat="1" ht="90" customHeight="1" x14ac:dyDescent="0.25">
      <c r="B220" s="431"/>
      <c r="C220" s="418"/>
      <c r="D220" s="416"/>
      <c r="E220" s="418"/>
      <c r="F220" s="320" t="s">
        <v>1478</v>
      </c>
      <c r="G220" s="93" t="s">
        <v>1076</v>
      </c>
      <c r="H220" s="73" t="s">
        <v>2560</v>
      </c>
      <c r="I220" s="324" t="s">
        <v>276</v>
      </c>
      <c r="J220" s="320" t="s">
        <v>326</v>
      </c>
      <c r="K220" s="320" t="s">
        <v>329</v>
      </c>
      <c r="L220" s="73" t="s">
        <v>2892</v>
      </c>
      <c r="M220" s="320" t="s">
        <v>4</v>
      </c>
      <c r="N220" s="215">
        <v>42422</v>
      </c>
      <c r="O220" s="215">
        <v>42278</v>
      </c>
      <c r="P220" s="215">
        <v>43008</v>
      </c>
      <c r="Q220" s="29">
        <v>1473381.25</v>
      </c>
      <c r="R220" s="30">
        <v>0.33935547910630737</v>
      </c>
      <c r="S220" s="29" t="s">
        <v>230</v>
      </c>
      <c r="T220" s="29">
        <v>500000</v>
      </c>
    </row>
    <row r="221" spans="2:20" s="128" customFormat="1" ht="90" customHeight="1" x14ac:dyDescent="0.25">
      <c r="B221" s="431"/>
      <c r="C221" s="418"/>
      <c r="D221" s="416"/>
      <c r="E221" s="418"/>
      <c r="F221" s="320" t="s">
        <v>1476</v>
      </c>
      <c r="G221" s="93" t="s">
        <v>2046</v>
      </c>
      <c r="H221" s="73" t="s">
        <v>2561</v>
      </c>
      <c r="I221" s="324" t="s">
        <v>391</v>
      </c>
      <c r="J221" s="320" t="s">
        <v>326</v>
      </c>
      <c r="K221" s="320" t="s">
        <v>329</v>
      </c>
      <c r="L221" s="73" t="s">
        <v>2561</v>
      </c>
      <c r="M221" s="320" t="s">
        <v>1</v>
      </c>
      <c r="N221" s="215">
        <v>42520</v>
      </c>
      <c r="O221" s="215">
        <v>42370</v>
      </c>
      <c r="P221" s="215">
        <v>43404</v>
      </c>
      <c r="Q221" s="29">
        <v>102560</v>
      </c>
      <c r="R221" s="30">
        <v>0.45</v>
      </c>
      <c r="S221" s="29" t="s">
        <v>230</v>
      </c>
      <c r="T221" s="29">
        <v>46152</v>
      </c>
    </row>
    <row r="222" spans="2:20" s="128" customFormat="1" ht="90" customHeight="1" x14ac:dyDescent="0.25">
      <c r="B222" s="431"/>
      <c r="C222" s="418"/>
      <c r="D222" s="416"/>
      <c r="E222" s="418"/>
      <c r="F222" s="320" t="s">
        <v>1476</v>
      </c>
      <c r="G222" s="93" t="s">
        <v>1077</v>
      </c>
      <c r="H222" s="73" t="s">
        <v>24</v>
      </c>
      <c r="I222" s="324" t="s">
        <v>322</v>
      </c>
      <c r="J222" s="320" t="s">
        <v>326</v>
      </c>
      <c r="K222" s="320" t="s">
        <v>329</v>
      </c>
      <c r="L222" s="73" t="s">
        <v>24</v>
      </c>
      <c r="M222" s="320" t="s">
        <v>1</v>
      </c>
      <c r="N222" s="215">
        <v>42472</v>
      </c>
      <c r="O222" s="215">
        <v>42370</v>
      </c>
      <c r="P222" s="215">
        <v>43465</v>
      </c>
      <c r="Q222" s="29">
        <v>1061868</v>
      </c>
      <c r="R222" s="30">
        <v>0.45</v>
      </c>
      <c r="S222" s="29" t="s">
        <v>230</v>
      </c>
      <c r="T222" s="29">
        <v>477840.6</v>
      </c>
    </row>
    <row r="223" spans="2:20" s="128" customFormat="1" ht="143.25" customHeight="1" x14ac:dyDescent="0.25">
      <c r="B223" s="431"/>
      <c r="C223" s="418"/>
      <c r="D223" s="416"/>
      <c r="E223" s="418"/>
      <c r="F223" s="320" t="s">
        <v>1479</v>
      </c>
      <c r="G223" s="93" t="s">
        <v>2047</v>
      </c>
      <c r="H223" s="73" t="s">
        <v>251</v>
      </c>
      <c r="I223" s="324" t="s">
        <v>252</v>
      </c>
      <c r="J223" s="320" t="s">
        <v>326</v>
      </c>
      <c r="K223" s="320" t="s">
        <v>329</v>
      </c>
      <c r="L223" s="73" t="s">
        <v>1183</v>
      </c>
      <c r="M223" s="320" t="s">
        <v>311</v>
      </c>
      <c r="N223" s="215">
        <v>42426</v>
      </c>
      <c r="O223" s="215">
        <v>42461</v>
      </c>
      <c r="P223" s="215">
        <v>43190</v>
      </c>
      <c r="Q223" s="29">
        <v>85543.29</v>
      </c>
      <c r="R223" s="30">
        <v>0.7999999620802869</v>
      </c>
      <c r="S223" s="29" t="s">
        <v>230</v>
      </c>
      <c r="T223" s="29">
        <v>68434.63</v>
      </c>
    </row>
    <row r="224" spans="2:20" s="128" customFormat="1" ht="137.25" customHeight="1" x14ac:dyDescent="0.25">
      <c r="B224" s="431"/>
      <c r="C224" s="418"/>
      <c r="D224" s="416"/>
      <c r="E224" s="418"/>
      <c r="F224" s="320" t="s">
        <v>1479</v>
      </c>
      <c r="G224" s="93" t="s">
        <v>2048</v>
      </c>
      <c r="H224" s="73" t="s">
        <v>3927</v>
      </c>
      <c r="I224" s="324" t="s">
        <v>253</v>
      </c>
      <c r="J224" s="320" t="s">
        <v>326</v>
      </c>
      <c r="K224" s="320" t="s">
        <v>329</v>
      </c>
      <c r="L224" s="73" t="s">
        <v>3928</v>
      </c>
      <c r="M224" s="320" t="s">
        <v>311</v>
      </c>
      <c r="N224" s="215">
        <v>42426</v>
      </c>
      <c r="O224" s="215">
        <v>42370</v>
      </c>
      <c r="P224" s="215">
        <v>43100</v>
      </c>
      <c r="Q224" s="29">
        <v>489819.25</v>
      </c>
      <c r="R224" s="30">
        <v>0.79999999999999993</v>
      </c>
      <c r="S224" s="29" t="s">
        <v>230</v>
      </c>
      <c r="T224" s="29">
        <v>391855.4</v>
      </c>
    </row>
    <row r="225" spans="2:20" s="128" customFormat="1" ht="90" customHeight="1" x14ac:dyDescent="0.25">
      <c r="B225" s="431"/>
      <c r="C225" s="418"/>
      <c r="D225" s="416"/>
      <c r="E225" s="418"/>
      <c r="F225" s="328" t="s">
        <v>1475</v>
      </c>
      <c r="G225" s="93" t="s">
        <v>1078</v>
      </c>
      <c r="H225" s="73" t="s">
        <v>2562</v>
      </c>
      <c r="I225" s="324" t="s">
        <v>223</v>
      </c>
      <c r="J225" s="320" t="s">
        <v>326</v>
      </c>
      <c r="K225" s="320" t="s">
        <v>329</v>
      </c>
      <c r="L225" s="73" t="s">
        <v>2893</v>
      </c>
      <c r="M225" s="320" t="s">
        <v>22</v>
      </c>
      <c r="N225" s="215">
        <v>42373</v>
      </c>
      <c r="O225" s="215">
        <v>42409</v>
      </c>
      <c r="P225" s="215">
        <v>42774</v>
      </c>
      <c r="Q225" s="29">
        <v>20000</v>
      </c>
      <c r="R225" s="30">
        <v>0.75</v>
      </c>
      <c r="S225" s="29" t="s">
        <v>230</v>
      </c>
      <c r="T225" s="29">
        <v>15000</v>
      </c>
    </row>
    <row r="226" spans="2:20" s="128" customFormat="1" ht="108.75" customHeight="1" x14ac:dyDescent="0.25">
      <c r="B226" s="431"/>
      <c r="C226" s="418"/>
      <c r="D226" s="416"/>
      <c r="E226" s="418"/>
      <c r="F226" s="320" t="s">
        <v>1475</v>
      </c>
      <c r="G226" s="93" t="s">
        <v>1022</v>
      </c>
      <c r="H226" s="73" t="s">
        <v>228</v>
      </c>
      <c r="I226" s="324" t="s">
        <v>229</v>
      </c>
      <c r="J226" s="320" t="s">
        <v>326</v>
      </c>
      <c r="K226" s="320" t="s">
        <v>329</v>
      </c>
      <c r="L226" s="73" t="s">
        <v>228</v>
      </c>
      <c r="M226" s="320" t="s">
        <v>13</v>
      </c>
      <c r="N226" s="215">
        <v>42373</v>
      </c>
      <c r="O226" s="215">
        <v>42406</v>
      </c>
      <c r="P226" s="215">
        <v>42771</v>
      </c>
      <c r="Q226" s="29">
        <v>20000</v>
      </c>
      <c r="R226" s="30">
        <v>0.75</v>
      </c>
      <c r="S226" s="29" t="s">
        <v>230</v>
      </c>
      <c r="T226" s="29">
        <v>15000</v>
      </c>
    </row>
    <row r="227" spans="2:20" s="128" customFormat="1" ht="90" customHeight="1" x14ac:dyDescent="0.25">
      <c r="B227" s="431"/>
      <c r="C227" s="418"/>
      <c r="D227" s="416"/>
      <c r="E227" s="418"/>
      <c r="F227" s="320" t="s">
        <v>1475</v>
      </c>
      <c r="G227" s="93" t="s">
        <v>1079</v>
      </c>
      <c r="H227" s="73" t="s">
        <v>226</v>
      </c>
      <c r="I227" s="324" t="s">
        <v>227</v>
      </c>
      <c r="J227" s="320" t="s">
        <v>326</v>
      </c>
      <c r="K227" s="320" t="s">
        <v>329</v>
      </c>
      <c r="L227" s="73" t="s">
        <v>226</v>
      </c>
      <c r="M227" s="320" t="s">
        <v>27</v>
      </c>
      <c r="N227" s="215">
        <v>42373</v>
      </c>
      <c r="O227" s="215">
        <v>42885</v>
      </c>
      <c r="P227" s="215">
        <v>43249</v>
      </c>
      <c r="Q227" s="29">
        <v>20000</v>
      </c>
      <c r="R227" s="30">
        <v>0.75</v>
      </c>
      <c r="S227" s="29" t="s">
        <v>230</v>
      </c>
      <c r="T227" s="29">
        <v>15000</v>
      </c>
    </row>
    <row r="228" spans="2:20" s="128" customFormat="1" ht="90" customHeight="1" x14ac:dyDescent="0.25">
      <c r="B228" s="431"/>
      <c r="C228" s="418"/>
      <c r="D228" s="416"/>
      <c r="E228" s="418"/>
      <c r="F228" s="320" t="s">
        <v>1475</v>
      </c>
      <c r="G228" s="93" t="s">
        <v>2049</v>
      </c>
      <c r="H228" s="73" t="s">
        <v>224</v>
      </c>
      <c r="I228" s="324" t="s">
        <v>225</v>
      </c>
      <c r="J228" s="320" t="s">
        <v>326</v>
      </c>
      <c r="K228" s="320" t="s">
        <v>329</v>
      </c>
      <c r="L228" s="73" t="s">
        <v>224</v>
      </c>
      <c r="M228" s="320" t="s">
        <v>22</v>
      </c>
      <c r="N228" s="215">
        <v>42373</v>
      </c>
      <c r="O228" s="215">
        <v>42389</v>
      </c>
      <c r="P228" s="215">
        <v>42754</v>
      </c>
      <c r="Q228" s="29">
        <v>20000</v>
      </c>
      <c r="R228" s="30">
        <v>0.75</v>
      </c>
      <c r="S228" s="29" t="s">
        <v>230</v>
      </c>
      <c r="T228" s="29">
        <v>15000</v>
      </c>
    </row>
    <row r="229" spans="2:20" s="128" customFormat="1" ht="90" customHeight="1" x14ac:dyDescent="0.25">
      <c r="B229" s="431"/>
      <c r="C229" s="418"/>
      <c r="D229" s="416"/>
      <c r="E229" s="418"/>
      <c r="F229" s="320" t="s">
        <v>1475</v>
      </c>
      <c r="G229" s="93" t="s">
        <v>1080</v>
      </c>
      <c r="H229" s="73" t="s">
        <v>256</v>
      </c>
      <c r="I229" s="324" t="s">
        <v>257</v>
      </c>
      <c r="J229" s="320" t="s">
        <v>326</v>
      </c>
      <c r="K229" s="320" t="s">
        <v>329</v>
      </c>
      <c r="L229" s="73" t="s">
        <v>256</v>
      </c>
      <c r="M229" s="320" t="s">
        <v>15</v>
      </c>
      <c r="N229" s="215">
        <v>42404</v>
      </c>
      <c r="O229" s="215">
        <v>42425</v>
      </c>
      <c r="P229" s="215">
        <v>42790</v>
      </c>
      <c r="Q229" s="29">
        <v>20000</v>
      </c>
      <c r="R229" s="30">
        <v>0.75</v>
      </c>
      <c r="S229" s="29" t="s">
        <v>230</v>
      </c>
      <c r="T229" s="29">
        <v>15000</v>
      </c>
    </row>
    <row r="230" spans="2:20" s="128" customFormat="1" ht="90" customHeight="1" x14ac:dyDescent="0.25">
      <c r="B230" s="431"/>
      <c r="C230" s="418"/>
      <c r="D230" s="416"/>
      <c r="E230" s="418"/>
      <c r="F230" s="320" t="s">
        <v>1475</v>
      </c>
      <c r="G230" s="93" t="s">
        <v>1021</v>
      </c>
      <c r="H230" s="73" t="s">
        <v>258</v>
      </c>
      <c r="I230" s="324" t="s">
        <v>259</v>
      </c>
      <c r="J230" s="320" t="s">
        <v>326</v>
      </c>
      <c r="K230" s="320" t="s">
        <v>329</v>
      </c>
      <c r="L230" s="73" t="s">
        <v>258</v>
      </c>
      <c r="M230" s="320" t="s">
        <v>15</v>
      </c>
      <c r="N230" s="215">
        <v>42404</v>
      </c>
      <c r="O230" s="215">
        <v>42432</v>
      </c>
      <c r="P230" s="215">
        <v>42796</v>
      </c>
      <c r="Q230" s="29">
        <v>20000</v>
      </c>
      <c r="R230" s="30">
        <v>0.75</v>
      </c>
      <c r="S230" s="29" t="s">
        <v>230</v>
      </c>
      <c r="T230" s="29">
        <v>15000</v>
      </c>
    </row>
    <row r="231" spans="2:20" s="128" customFormat="1" ht="90" customHeight="1" x14ac:dyDescent="0.25">
      <c r="B231" s="431"/>
      <c r="C231" s="418"/>
      <c r="D231" s="416"/>
      <c r="E231" s="418"/>
      <c r="F231" s="320" t="s">
        <v>1475</v>
      </c>
      <c r="G231" s="93" t="s">
        <v>1081</v>
      </c>
      <c r="H231" s="73" t="s">
        <v>260</v>
      </c>
      <c r="I231" s="324" t="s">
        <v>261</v>
      </c>
      <c r="J231" s="320" t="s">
        <v>326</v>
      </c>
      <c r="K231" s="320" t="s">
        <v>329</v>
      </c>
      <c r="L231" s="73" t="s">
        <v>260</v>
      </c>
      <c r="M231" s="320" t="s">
        <v>7</v>
      </c>
      <c r="N231" s="215">
        <v>42404</v>
      </c>
      <c r="O231" s="215">
        <v>42438</v>
      </c>
      <c r="P231" s="215">
        <v>42802</v>
      </c>
      <c r="Q231" s="29">
        <v>19500</v>
      </c>
      <c r="R231" s="30">
        <v>0.75</v>
      </c>
      <c r="S231" s="29" t="s">
        <v>230</v>
      </c>
      <c r="T231" s="29">
        <v>14625</v>
      </c>
    </row>
    <row r="232" spans="2:20" s="128" customFormat="1" ht="90" customHeight="1" x14ac:dyDescent="0.25">
      <c r="B232" s="431"/>
      <c r="C232" s="418"/>
      <c r="D232" s="416"/>
      <c r="E232" s="418"/>
      <c r="F232" s="320" t="s">
        <v>1480</v>
      </c>
      <c r="G232" s="93" t="s">
        <v>1887</v>
      </c>
      <c r="H232" s="73" t="s">
        <v>392</v>
      </c>
      <c r="I232" s="324" t="s">
        <v>1204</v>
      </c>
      <c r="J232" s="320" t="s">
        <v>326</v>
      </c>
      <c r="K232" s="320" t="s">
        <v>329</v>
      </c>
      <c r="L232" s="73" t="s">
        <v>392</v>
      </c>
      <c r="M232" s="320" t="s">
        <v>311</v>
      </c>
      <c r="N232" s="215">
        <v>42479</v>
      </c>
      <c r="O232" s="215">
        <v>42614</v>
      </c>
      <c r="P232" s="215">
        <v>43100</v>
      </c>
      <c r="Q232" s="29">
        <v>47002.07</v>
      </c>
      <c r="R232" s="30">
        <v>0.54382689953867991</v>
      </c>
      <c r="S232" s="29" t="s">
        <v>230</v>
      </c>
      <c r="T232" s="29">
        <v>25560.99</v>
      </c>
    </row>
    <row r="233" spans="2:20" s="128" customFormat="1" ht="90" customHeight="1" x14ac:dyDescent="0.25">
      <c r="B233" s="431"/>
      <c r="C233" s="418"/>
      <c r="D233" s="416"/>
      <c r="E233" s="418"/>
      <c r="F233" s="328" t="s">
        <v>1475</v>
      </c>
      <c r="G233" s="93" t="s">
        <v>1082</v>
      </c>
      <c r="H233" s="73" t="s">
        <v>2563</v>
      </c>
      <c r="I233" s="324" t="s">
        <v>262</v>
      </c>
      <c r="J233" s="320" t="s">
        <v>326</v>
      </c>
      <c r="K233" s="320" t="s">
        <v>329</v>
      </c>
      <c r="L233" s="73" t="s">
        <v>2563</v>
      </c>
      <c r="M233" s="320" t="s">
        <v>22</v>
      </c>
      <c r="N233" s="215">
        <v>42404</v>
      </c>
      <c r="O233" s="215">
        <v>42477</v>
      </c>
      <c r="P233" s="215">
        <v>42916</v>
      </c>
      <c r="Q233" s="32">
        <v>19850</v>
      </c>
      <c r="R233" s="30">
        <v>0.75</v>
      </c>
      <c r="S233" s="29" t="s">
        <v>230</v>
      </c>
      <c r="T233" s="32">
        <v>14887.5</v>
      </c>
    </row>
    <row r="234" spans="2:20" s="128" customFormat="1" ht="90" customHeight="1" x14ac:dyDescent="0.25">
      <c r="B234" s="431"/>
      <c r="C234" s="418"/>
      <c r="D234" s="416"/>
      <c r="E234" s="418"/>
      <c r="F234" s="320" t="s">
        <v>1480</v>
      </c>
      <c r="G234" s="93" t="s">
        <v>1888</v>
      </c>
      <c r="H234" s="73" t="s">
        <v>323</v>
      </c>
      <c r="I234" s="324" t="s">
        <v>1205</v>
      </c>
      <c r="J234" s="320" t="s">
        <v>326</v>
      </c>
      <c r="K234" s="320" t="s">
        <v>329</v>
      </c>
      <c r="L234" s="73" t="s">
        <v>323</v>
      </c>
      <c r="M234" s="320" t="s">
        <v>311</v>
      </c>
      <c r="N234" s="215">
        <v>42478</v>
      </c>
      <c r="O234" s="215">
        <v>42370</v>
      </c>
      <c r="P234" s="215">
        <v>43100</v>
      </c>
      <c r="Q234" s="29">
        <v>1952240.24</v>
      </c>
      <c r="R234" s="30">
        <v>0.53661643610009802</v>
      </c>
      <c r="S234" s="29" t="s">
        <v>230</v>
      </c>
      <c r="T234" s="29">
        <v>1047604.2</v>
      </c>
    </row>
    <row r="235" spans="2:20" s="128" customFormat="1" ht="90" customHeight="1" x14ac:dyDescent="0.25">
      <c r="B235" s="431"/>
      <c r="C235" s="418"/>
      <c r="D235" s="416"/>
      <c r="E235" s="418"/>
      <c r="F235" s="328" t="s">
        <v>1475</v>
      </c>
      <c r="G235" s="93" t="s">
        <v>1083</v>
      </c>
      <c r="H235" s="73" t="s">
        <v>263</v>
      </c>
      <c r="I235" s="324" t="s">
        <v>264</v>
      </c>
      <c r="J235" s="320" t="s">
        <v>326</v>
      </c>
      <c r="K235" s="320" t="s">
        <v>329</v>
      </c>
      <c r="L235" s="73" t="s">
        <v>263</v>
      </c>
      <c r="M235" s="320" t="s">
        <v>13</v>
      </c>
      <c r="N235" s="215">
        <v>42404</v>
      </c>
      <c r="O235" s="215">
        <v>42445</v>
      </c>
      <c r="P235" s="215">
        <v>42809</v>
      </c>
      <c r="Q235" s="29">
        <v>20000</v>
      </c>
      <c r="R235" s="30">
        <v>0.75</v>
      </c>
      <c r="S235" s="29" t="s">
        <v>230</v>
      </c>
      <c r="T235" s="29">
        <v>15000</v>
      </c>
    </row>
    <row r="236" spans="2:20" s="128" customFormat="1" ht="90" customHeight="1" x14ac:dyDescent="0.25">
      <c r="B236" s="431"/>
      <c r="C236" s="418"/>
      <c r="D236" s="416"/>
      <c r="E236" s="418"/>
      <c r="F236" s="320" t="s">
        <v>1475</v>
      </c>
      <c r="G236" s="93" t="s">
        <v>1084</v>
      </c>
      <c r="H236" s="73" t="s">
        <v>265</v>
      </c>
      <c r="I236" s="324" t="s">
        <v>266</v>
      </c>
      <c r="J236" s="320" t="s">
        <v>326</v>
      </c>
      <c r="K236" s="320" t="s">
        <v>329</v>
      </c>
      <c r="L236" s="73" t="s">
        <v>265</v>
      </c>
      <c r="M236" s="320" t="s">
        <v>19</v>
      </c>
      <c r="N236" s="215">
        <v>42404</v>
      </c>
      <c r="O236" s="215">
        <v>42447</v>
      </c>
      <c r="P236" s="215">
        <v>42811</v>
      </c>
      <c r="Q236" s="32">
        <v>19500</v>
      </c>
      <c r="R236" s="30">
        <v>0.75</v>
      </c>
      <c r="S236" s="29" t="s">
        <v>230</v>
      </c>
      <c r="T236" s="32">
        <v>14625</v>
      </c>
    </row>
    <row r="237" spans="2:20" s="128" customFormat="1" ht="90" customHeight="1" x14ac:dyDescent="0.25">
      <c r="B237" s="431"/>
      <c r="C237" s="418"/>
      <c r="D237" s="416"/>
      <c r="E237" s="418"/>
      <c r="F237" s="320" t="s">
        <v>1475</v>
      </c>
      <c r="G237" s="93" t="s">
        <v>1085</v>
      </c>
      <c r="H237" s="73" t="s">
        <v>359</v>
      </c>
      <c r="I237" s="324" t="s">
        <v>360</v>
      </c>
      <c r="J237" s="320" t="s">
        <v>326</v>
      </c>
      <c r="K237" s="320" t="s">
        <v>329</v>
      </c>
      <c r="L237" s="73" t="s">
        <v>359</v>
      </c>
      <c r="M237" s="320" t="s">
        <v>7</v>
      </c>
      <c r="N237" s="215">
        <v>42520</v>
      </c>
      <c r="O237" s="215">
        <v>42564</v>
      </c>
      <c r="P237" s="215">
        <v>42928</v>
      </c>
      <c r="Q237" s="29">
        <v>20000</v>
      </c>
      <c r="R237" s="30">
        <v>0.75</v>
      </c>
      <c r="S237" s="29" t="s">
        <v>230</v>
      </c>
      <c r="T237" s="29">
        <v>15000</v>
      </c>
    </row>
    <row r="238" spans="2:20" s="128" customFormat="1" ht="90" customHeight="1" x14ac:dyDescent="0.25">
      <c r="B238" s="431"/>
      <c r="C238" s="418"/>
      <c r="D238" s="416"/>
      <c r="E238" s="418"/>
      <c r="F238" s="320" t="s">
        <v>1475</v>
      </c>
      <c r="G238" s="93" t="s">
        <v>1086</v>
      </c>
      <c r="H238" s="73" t="s">
        <v>369</v>
      </c>
      <c r="I238" s="324" t="s">
        <v>370</v>
      </c>
      <c r="J238" s="320" t="s">
        <v>326</v>
      </c>
      <c r="K238" s="320" t="s">
        <v>329</v>
      </c>
      <c r="L238" s="73" t="s">
        <v>369</v>
      </c>
      <c r="M238" s="320" t="s">
        <v>13</v>
      </c>
      <c r="N238" s="215">
        <v>42520</v>
      </c>
      <c r="O238" s="215">
        <v>42563</v>
      </c>
      <c r="P238" s="215">
        <v>42927</v>
      </c>
      <c r="Q238" s="29">
        <v>20000</v>
      </c>
      <c r="R238" s="30">
        <v>0.75</v>
      </c>
      <c r="S238" s="29" t="s">
        <v>230</v>
      </c>
      <c r="T238" s="29">
        <v>15000</v>
      </c>
    </row>
    <row r="239" spans="2:20" s="128" customFormat="1" ht="90" customHeight="1" x14ac:dyDescent="0.25">
      <c r="B239" s="431"/>
      <c r="C239" s="418"/>
      <c r="D239" s="416"/>
      <c r="E239" s="418"/>
      <c r="F239" s="320" t="s">
        <v>1475</v>
      </c>
      <c r="G239" s="93" t="s">
        <v>1087</v>
      </c>
      <c r="H239" s="73" t="s">
        <v>371</v>
      </c>
      <c r="I239" s="324" t="s">
        <v>372</v>
      </c>
      <c r="J239" s="320" t="s">
        <v>326</v>
      </c>
      <c r="K239" s="320" t="s">
        <v>329</v>
      </c>
      <c r="L239" s="73" t="s">
        <v>371</v>
      </c>
      <c r="M239" s="320" t="s">
        <v>15</v>
      </c>
      <c r="N239" s="215">
        <v>42520</v>
      </c>
      <c r="O239" s="215">
        <v>42557</v>
      </c>
      <c r="P239" s="215">
        <v>42921</v>
      </c>
      <c r="Q239" s="29">
        <v>20000</v>
      </c>
      <c r="R239" s="30">
        <v>0.75</v>
      </c>
      <c r="S239" s="29" t="s">
        <v>230</v>
      </c>
      <c r="T239" s="29">
        <v>15000</v>
      </c>
    </row>
    <row r="240" spans="2:20" s="128" customFormat="1" ht="90" customHeight="1" x14ac:dyDescent="0.25">
      <c r="B240" s="431"/>
      <c r="C240" s="418"/>
      <c r="D240" s="416"/>
      <c r="E240" s="418"/>
      <c r="F240" s="320" t="s">
        <v>1475</v>
      </c>
      <c r="G240" s="93" t="s">
        <v>2050</v>
      </c>
      <c r="H240" s="73" t="s">
        <v>373</v>
      </c>
      <c r="I240" s="324" t="s">
        <v>374</v>
      </c>
      <c r="J240" s="320" t="s">
        <v>326</v>
      </c>
      <c r="K240" s="320" t="s">
        <v>329</v>
      </c>
      <c r="L240" s="73" t="s">
        <v>373</v>
      </c>
      <c r="M240" s="320" t="s">
        <v>13</v>
      </c>
      <c r="N240" s="215">
        <v>42520</v>
      </c>
      <c r="O240" s="215">
        <v>42558</v>
      </c>
      <c r="P240" s="215">
        <v>42922</v>
      </c>
      <c r="Q240" s="29">
        <v>20000</v>
      </c>
      <c r="R240" s="30">
        <v>0.75</v>
      </c>
      <c r="S240" s="29" t="s">
        <v>230</v>
      </c>
      <c r="T240" s="29">
        <v>15000</v>
      </c>
    </row>
    <row r="241" spans="2:20" s="128" customFormat="1" ht="90" customHeight="1" x14ac:dyDescent="0.25">
      <c r="B241" s="431"/>
      <c r="C241" s="418"/>
      <c r="D241" s="416"/>
      <c r="E241" s="418"/>
      <c r="F241" s="320" t="s">
        <v>1475</v>
      </c>
      <c r="G241" s="93" t="s">
        <v>1088</v>
      </c>
      <c r="H241" s="73" t="s">
        <v>375</v>
      </c>
      <c r="I241" s="324" t="s">
        <v>376</v>
      </c>
      <c r="J241" s="320" t="s">
        <v>326</v>
      </c>
      <c r="K241" s="320" t="s">
        <v>329</v>
      </c>
      <c r="L241" s="73" t="s">
        <v>375</v>
      </c>
      <c r="M241" s="320" t="s">
        <v>22</v>
      </c>
      <c r="N241" s="215">
        <v>42520</v>
      </c>
      <c r="O241" s="215">
        <v>42557</v>
      </c>
      <c r="P241" s="215">
        <v>42921</v>
      </c>
      <c r="Q241" s="29">
        <v>20000</v>
      </c>
      <c r="R241" s="30">
        <v>0.75</v>
      </c>
      <c r="S241" s="29" t="s">
        <v>230</v>
      </c>
      <c r="T241" s="29">
        <v>15000</v>
      </c>
    </row>
    <row r="242" spans="2:20" s="128" customFormat="1" ht="90" customHeight="1" x14ac:dyDescent="0.25">
      <c r="B242" s="431"/>
      <c r="C242" s="418"/>
      <c r="D242" s="416"/>
      <c r="E242" s="418"/>
      <c r="F242" s="320" t="s">
        <v>1475</v>
      </c>
      <c r="G242" s="93" t="s">
        <v>1089</v>
      </c>
      <c r="H242" s="73" t="s">
        <v>367</v>
      </c>
      <c r="I242" s="324" t="s">
        <v>368</v>
      </c>
      <c r="J242" s="320" t="s">
        <v>326</v>
      </c>
      <c r="K242" s="320" t="s">
        <v>329</v>
      </c>
      <c r="L242" s="73" t="s">
        <v>367</v>
      </c>
      <c r="M242" s="302" t="s">
        <v>55</v>
      </c>
      <c r="N242" s="215">
        <v>42520</v>
      </c>
      <c r="O242" s="215">
        <v>42559</v>
      </c>
      <c r="P242" s="215">
        <v>42923</v>
      </c>
      <c r="Q242" s="29">
        <v>20000</v>
      </c>
      <c r="R242" s="30">
        <v>0.75</v>
      </c>
      <c r="S242" s="29" t="s">
        <v>230</v>
      </c>
      <c r="T242" s="29">
        <v>15000</v>
      </c>
    </row>
    <row r="243" spans="2:20" s="128" customFormat="1" ht="90" customHeight="1" x14ac:dyDescent="0.25">
      <c r="B243" s="431"/>
      <c r="C243" s="418"/>
      <c r="D243" s="416"/>
      <c r="E243" s="418"/>
      <c r="F243" s="328" t="s">
        <v>1475</v>
      </c>
      <c r="G243" s="93" t="s">
        <v>1090</v>
      </c>
      <c r="H243" s="73" t="s">
        <v>2564</v>
      </c>
      <c r="I243" s="324" t="s">
        <v>378</v>
      </c>
      <c r="J243" s="320" t="s">
        <v>326</v>
      </c>
      <c r="K243" s="320" t="s">
        <v>329</v>
      </c>
      <c r="L243" s="73" t="s">
        <v>377</v>
      </c>
      <c r="M243" s="320" t="s">
        <v>27</v>
      </c>
      <c r="N243" s="215">
        <v>42520</v>
      </c>
      <c r="O243" s="215">
        <v>42524</v>
      </c>
      <c r="P243" s="215">
        <v>42888</v>
      </c>
      <c r="Q243" s="29">
        <v>19500</v>
      </c>
      <c r="R243" s="30">
        <v>0.75</v>
      </c>
      <c r="S243" s="29" t="s">
        <v>230</v>
      </c>
      <c r="T243" s="29">
        <v>14625</v>
      </c>
    </row>
    <row r="244" spans="2:20" s="128" customFormat="1" ht="90" customHeight="1" x14ac:dyDescent="0.25">
      <c r="B244" s="431"/>
      <c r="C244" s="418"/>
      <c r="D244" s="416"/>
      <c r="E244" s="418"/>
      <c r="F244" s="328" t="s">
        <v>1475</v>
      </c>
      <c r="G244" s="93" t="s">
        <v>2051</v>
      </c>
      <c r="H244" s="73" t="s">
        <v>365</v>
      </c>
      <c r="I244" s="324" t="s">
        <v>366</v>
      </c>
      <c r="J244" s="320" t="s">
        <v>326</v>
      </c>
      <c r="K244" s="320" t="s">
        <v>329</v>
      </c>
      <c r="L244" s="73" t="s">
        <v>365</v>
      </c>
      <c r="M244" s="320" t="s">
        <v>13</v>
      </c>
      <c r="N244" s="215">
        <v>42520</v>
      </c>
      <c r="O244" s="215">
        <v>42523</v>
      </c>
      <c r="P244" s="215">
        <v>42887</v>
      </c>
      <c r="Q244" s="29">
        <v>15000</v>
      </c>
      <c r="R244" s="30">
        <v>0.75</v>
      </c>
      <c r="S244" s="29" t="s">
        <v>230</v>
      </c>
      <c r="T244" s="29">
        <v>11250</v>
      </c>
    </row>
    <row r="245" spans="2:20" s="128" customFormat="1" ht="90" customHeight="1" x14ac:dyDescent="0.25">
      <c r="B245" s="431"/>
      <c r="C245" s="418"/>
      <c r="D245" s="416"/>
      <c r="E245" s="418"/>
      <c r="F245" s="320" t="s">
        <v>1475</v>
      </c>
      <c r="G245" s="93" t="s">
        <v>2052</v>
      </c>
      <c r="H245" s="73" t="s">
        <v>2565</v>
      </c>
      <c r="I245" s="324" t="s">
        <v>364</v>
      </c>
      <c r="J245" s="320" t="s">
        <v>326</v>
      </c>
      <c r="K245" s="320" t="s">
        <v>329</v>
      </c>
      <c r="L245" s="73" t="s">
        <v>363</v>
      </c>
      <c r="M245" s="320" t="s">
        <v>1</v>
      </c>
      <c r="N245" s="215">
        <v>42520</v>
      </c>
      <c r="O245" s="215">
        <v>42553</v>
      </c>
      <c r="P245" s="215">
        <v>42917</v>
      </c>
      <c r="Q245" s="29">
        <v>19500</v>
      </c>
      <c r="R245" s="30">
        <v>0.75</v>
      </c>
      <c r="S245" s="29" t="s">
        <v>230</v>
      </c>
      <c r="T245" s="29">
        <v>14625</v>
      </c>
    </row>
    <row r="246" spans="2:20" s="128" customFormat="1" ht="90" customHeight="1" x14ac:dyDescent="0.25">
      <c r="B246" s="431"/>
      <c r="C246" s="418"/>
      <c r="D246" s="416"/>
      <c r="E246" s="418"/>
      <c r="F246" s="320" t="s">
        <v>1475</v>
      </c>
      <c r="G246" s="93" t="s">
        <v>1091</v>
      </c>
      <c r="H246" s="73" t="s">
        <v>2566</v>
      </c>
      <c r="I246" s="324" t="s">
        <v>379</v>
      </c>
      <c r="J246" s="320" t="s">
        <v>326</v>
      </c>
      <c r="K246" s="320" t="s">
        <v>329</v>
      </c>
      <c r="L246" s="73" t="s">
        <v>2566</v>
      </c>
      <c r="M246" s="320" t="s">
        <v>13</v>
      </c>
      <c r="N246" s="215">
        <v>42520</v>
      </c>
      <c r="O246" s="215">
        <v>42523</v>
      </c>
      <c r="P246" s="215">
        <v>42887</v>
      </c>
      <c r="Q246" s="29">
        <v>19500</v>
      </c>
      <c r="R246" s="30">
        <v>0.75</v>
      </c>
      <c r="S246" s="29" t="s">
        <v>230</v>
      </c>
      <c r="T246" s="29">
        <v>14625</v>
      </c>
    </row>
    <row r="247" spans="2:20" s="128" customFormat="1" ht="90" customHeight="1" x14ac:dyDescent="0.25">
      <c r="B247" s="431"/>
      <c r="C247" s="418"/>
      <c r="D247" s="416"/>
      <c r="E247" s="418"/>
      <c r="F247" s="320" t="s">
        <v>1475</v>
      </c>
      <c r="G247" s="93" t="s">
        <v>1092</v>
      </c>
      <c r="H247" s="73" t="s">
        <v>2567</v>
      </c>
      <c r="I247" s="324" t="s">
        <v>827</v>
      </c>
      <c r="J247" s="320" t="s">
        <v>326</v>
      </c>
      <c r="K247" s="320" t="s">
        <v>329</v>
      </c>
      <c r="L247" s="73" t="s">
        <v>2567</v>
      </c>
      <c r="M247" s="320" t="s">
        <v>7</v>
      </c>
      <c r="N247" s="215">
        <v>42811</v>
      </c>
      <c r="O247" s="215">
        <v>42859</v>
      </c>
      <c r="P247" s="215">
        <v>43223</v>
      </c>
      <c r="Q247" s="29">
        <v>19500</v>
      </c>
      <c r="R247" s="30">
        <v>0.75</v>
      </c>
      <c r="S247" s="29" t="s">
        <v>230</v>
      </c>
      <c r="T247" s="29">
        <v>14625</v>
      </c>
    </row>
    <row r="248" spans="2:20" s="128" customFormat="1" ht="146.25" customHeight="1" x14ac:dyDescent="0.25">
      <c r="B248" s="431"/>
      <c r="C248" s="418"/>
      <c r="D248" s="416"/>
      <c r="E248" s="418"/>
      <c r="F248" s="320" t="s">
        <v>1475</v>
      </c>
      <c r="G248" s="36" t="s">
        <v>1093</v>
      </c>
      <c r="H248" s="73" t="s">
        <v>2568</v>
      </c>
      <c r="I248" s="324" t="s">
        <v>380</v>
      </c>
      <c r="J248" s="320" t="s">
        <v>326</v>
      </c>
      <c r="K248" s="320" t="s">
        <v>329</v>
      </c>
      <c r="L248" s="73" t="s">
        <v>2568</v>
      </c>
      <c r="M248" s="320" t="s">
        <v>7</v>
      </c>
      <c r="N248" s="215">
        <v>42520</v>
      </c>
      <c r="O248" s="215">
        <v>42539</v>
      </c>
      <c r="P248" s="215">
        <v>42903</v>
      </c>
      <c r="Q248" s="29">
        <v>19500</v>
      </c>
      <c r="R248" s="30">
        <v>0.75</v>
      </c>
      <c r="S248" s="29" t="s">
        <v>230</v>
      </c>
      <c r="T248" s="29">
        <v>14625</v>
      </c>
    </row>
    <row r="249" spans="2:20" s="128" customFormat="1" ht="90" customHeight="1" x14ac:dyDescent="0.25">
      <c r="B249" s="431"/>
      <c r="C249" s="418"/>
      <c r="D249" s="416"/>
      <c r="E249" s="418"/>
      <c r="F249" s="320" t="s">
        <v>1475</v>
      </c>
      <c r="G249" s="93" t="s">
        <v>1094</v>
      </c>
      <c r="H249" s="73" t="s">
        <v>381</v>
      </c>
      <c r="I249" s="324" t="s">
        <v>382</v>
      </c>
      <c r="J249" s="320" t="s">
        <v>326</v>
      </c>
      <c r="K249" s="320" t="s">
        <v>329</v>
      </c>
      <c r="L249" s="73" t="s">
        <v>381</v>
      </c>
      <c r="M249" s="320" t="s">
        <v>27</v>
      </c>
      <c r="N249" s="215">
        <v>42520</v>
      </c>
      <c r="O249" s="215">
        <v>42531</v>
      </c>
      <c r="P249" s="215">
        <v>42895</v>
      </c>
      <c r="Q249" s="29">
        <v>19500</v>
      </c>
      <c r="R249" s="30">
        <v>0.75</v>
      </c>
      <c r="S249" s="29" t="s">
        <v>230</v>
      </c>
      <c r="T249" s="29">
        <v>14625</v>
      </c>
    </row>
    <row r="250" spans="2:20" s="128" customFormat="1" ht="90" customHeight="1" x14ac:dyDescent="0.25">
      <c r="B250" s="431"/>
      <c r="C250" s="418"/>
      <c r="D250" s="416"/>
      <c r="E250" s="418"/>
      <c r="F250" s="320" t="s">
        <v>1475</v>
      </c>
      <c r="G250" s="93" t="s">
        <v>1095</v>
      </c>
      <c r="H250" s="73" t="s">
        <v>383</v>
      </c>
      <c r="I250" s="324" t="s">
        <v>384</v>
      </c>
      <c r="J250" s="320" t="s">
        <v>326</v>
      </c>
      <c r="K250" s="320" t="s">
        <v>329</v>
      </c>
      <c r="L250" s="73" t="s">
        <v>383</v>
      </c>
      <c r="M250" s="320" t="s">
        <v>15</v>
      </c>
      <c r="N250" s="215">
        <v>42520</v>
      </c>
      <c r="O250" s="215">
        <v>42560</v>
      </c>
      <c r="P250" s="215">
        <v>42924</v>
      </c>
      <c r="Q250" s="29">
        <v>20000</v>
      </c>
      <c r="R250" s="30">
        <v>0.75</v>
      </c>
      <c r="S250" s="29" t="s">
        <v>230</v>
      </c>
      <c r="T250" s="29">
        <v>15000</v>
      </c>
    </row>
    <row r="251" spans="2:20" s="128" customFormat="1" ht="90" customHeight="1" x14ac:dyDescent="0.25">
      <c r="B251" s="431"/>
      <c r="C251" s="418"/>
      <c r="D251" s="416"/>
      <c r="E251" s="418"/>
      <c r="F251" s="320" t="s">
        <v>1475</v>
      </c>
      <c r="G251" s="93" t="s">
        <v>1096</v>
      </c>
      <c r="H251" s="73" t="s">
        <v>2569</v>
      </c>
      <c r="I251" s="324" t="s">
        <v>385</v>
      </c>
      <c r="J251" s="320" t="s">
        <v>326</v>
      </c>
      <c r="K251" s="320" t="s">
        <v>329</v>
      </c>
      <c r="L251" s="73" t="s">
        <v>2894</v>
      </c>
      <c r="M251" s="320" t="s">
        <v>22</v>
      </c>
      <c r="N251" s="215">
        <v>42520</v>
      </c>
      <c r="O251" s="215">
        <v>42534</v>
      </c>
      <c r="P251" s="215">
        <v>42898</v>
      </c>
      <c r="Q251" s="29">
        <v>20000</v>
      </c>
      <c r="R251" s="30">
        <v>0.75</v>
      </c>
      <c r="S251" s="29" t="s">
        <v>230</v>
      </c>
      <c r="T251" s="29">
        <v>15000</v>
      </c>
    </row>
    <row r="252" spans="2:20" s="128" customFormat="1" ht="90" customHeight="1" x14ac:dyDescent="0.25">
      <c r="B252" s="431"/>
      <c r="C252" s="418"/>
      <c r="D252" s="416"/>
      <c r="E252" s="418"/>
      <c r="F252" s="320" t="s">
        <v>1475</v>
      </c>
      <c r="G252" s="93" t="s">
        <v>1097</v>
      </c>
      <c r="H252" s="73" t="s">
        <v>357</v>
      </c>
      <c r="I252" s="324" t="s">
        <v>358</v>
      </c>
      <c r="J252" s="320" t="s">
        <v>326</v>
      </c>
      <c r="K252" s="320" t="s">
        <v>329</v>
      </c>
      <c r="L252" s="73" t="s">
        <v>357</v>
      </c>
      <c r="M252" s="320" t="s">
        <v>22</v>
      </c>
      <c r="N252" s="215">
        <v>42520</v>
      </c>
      <c r="O252" s="215">
        <v>42522</v>
      </c>
      <c r="P252" s="215">
        <v>42886</v>
      </c>
      <c r="Q252" s="29">
        <v>19500</v>
      </c>
      <c r="R252" s="30">
        <v>0.75</v>
      </c>
      <c r="S252" s="29" t="s">
        <v>230</v>
      </c>
      <c r="T252" s="29">
        <v>14625</v>
      </c>
    </row>
    <row r="253" spans="2:20" s="128" customFormat="1" ht="90" customHeight="1" x14ac:dyDescent="0.25">
      <c r="B253" s="431"/>
      <c r="C253" s="418"/>
      <c r="D253" s="416"/>
      <c r="E253" s="418"/>
      <c r="F253" s="320" t="s">
        <v>1475</v>
      </c>
      <c r="G253" s="93" t="s">
        <v>1098</v>
      </c>
      <c r="H253" s="73" t="s">
        <v>361</v>
      </c>
      <c r="I253" s="324" t="s">
        <v>362</v>
      </c>
      <c r="J253" s="320" t="s">
        <v>326</v>
      </c>
      <c r="K253" s="320" t="s">
        <v>329</v>
      </c>
      <c r="L253" s="73" t="s">
        <v>361</v>
      </c>
      <c r="M253" s="320" t="s">
        <v>10</v>
      </c>
      <c r="N253" s="215">
        <v>42520</v>
      </c>
      <c r="O253" s="215">
        <v>42557</v>
      </c>
      <c r="P253" s="215">
        <v>42921</v>
      </c>
      <c r="Q253" s="29">
        <v>20000</v>
      </c>
      <c r="R253" s="30">
        <v>0.75</v>
      </c>
      <c r="S253" s="29" t="s">
        <v>230</v>
      </c>
      <c r="T253" s="29">
        <v>15000</v>
      </c>
    </row>
    <row r="254" spans="2:20" s="128" customFormat="1" ht="90" customHeight="1" x14ac:dyDescent="0.25">
      <c r="B254" s="431"/>
      <c r="C254" s="418"/>
      <c r="D254" s="416"/>
      <c r="E254" s="418"/>
      <c r="F254" s="320" t="s">
        <v>1475</v>
      </c>
      <c r="G254" s="93" t="s">
        <v>1099</v>
      </c>
      <c r="H254" s="73" t="s">
        <v>386</v>
      </c>
      <c r="I254" s="324" t="s">
        <v>387</v>
      </c>
      <c r="J254" s="320" t="s">
        <v>326</v>
      </c>
      <c r="K254" s="320" t="s">
        <v>329</v>
      </c>
      <c r="L254" s="73" t="s">
        <v>386</v>
      </c>
      <c r="M254" s="320" t="s">
        <v>15</v>
      </c>
      <c r="N254" s="215">
        <v>42520</v>
      </c>
      <c r="O254" s="215">
        <v>42560</v>
      </c>
      <c r="P254" s="215">
        <v>42924</v>
      </c>
      <c r="Q254" s="29">
        <v>20000</v>
      </c>
      <c r="R254" s="30">
        <v>0.75</v>
      </c>
      <c r="S254" s="29" t="s">
        <v>230</v>
      </c>
      <c r="T254" s="29">
        <v>15000</v>
      </c>
    </row>
    <row r="255" spans="2:20" s="128" customFormat="1" ht="90" customHeight="1" x14ac:dyDescent="0.25">
      <c r="B255" s="431"/>
      <c r="C255" s="418"/>
      <c r="D255" s="416"/>
      <c r="E255" s="418"/>
      <c r="F255" s="320" t="s">
        <v>1475</v>
      </c>
      <c r="G255" s="93" t="s">
        <v>1100</v>
      </c>
      <c r="H255" s="73" t="s">
        <v>2570</v>
      </c>
      <c r="I255" s="324" t="s">
        <v>388</v>
      </c>
      <c r="J255" s="320" t="s">
        <v>326</v>
      </c>
      <c r="K255" s="320" t="s">
        <v>329</v>
      </c>
      <c r="L255" s="73" t="s">
        <v>2570</v>
      </c>
      <c r="M255" s="320" t="s">
        <v>15</v>
      </c>
      <c r="N255" s="215">
        <v>42520</v>
      </c>
      <c r="O255" s="215">
        <v>42556</v>
      </c>
      <c r="P255" s="215">
        <v>42920</v>
      </c>
      <c r="Q255" s="29">
        <v>19500</v>
      </c>
      <c r="R255" s="30">
        <v>0.75</v>
      </c>
      <c r="S255" s="29" t="s">
        <v>230</v>
      </c>
      <c r="T255" s="29">
        <v>14625</v>
      </c>
    </row>
    <row r="256" spans="2:20" s="128" customFormat="1" ht="90" customHeight="1" x14ac:dyDescent="0.25">
      <c r="B256" s="431"/>
      <c r="C256" s="418"/>
      <c r="D256" s="416"/>
      <c r="E256" s="418"/>
      <c r="F256" s="320" t="s">
        <v>1475</v>
      </c>
      <c r="G256" s="93" t="s">
        <v>1101</v>
      </c>
      <c r="H256" s="73" t="s">
        <v>389</v>
      </c>
      <c r="I256" s="324" t="s">
        <v>390</v>
      </c>
      <c r="J256" s="320" t="s">
        <v>326</v>
      </c>
      <c r="K256" s="320" t="s">
        <v>329</v>
      </c>
      <c r="L256" s="73" t="s">
        <v>389</v>
      </c>
      <c r="M256" s="320" t="s">
        <v>22</v>
      </c>
      <c r="N256" s="215">
        <v>42520</v>
      </c>
      <c r="O256" s="215">
        <v>42662</v>
      </c>
      <c r="P256" s="215">
        <v>42992</v>
      </c>
      <c r="Q256" s="29">
        <v>19500</v>
      </c>
      <c r="R256" s="30">
        <v>0.75</v>
      </c>
      <c r="S256" s="29" t="s">
        <v>230</v>
      </c>
      <c r="T256" s="29">
        <v>14625</v>
      </c>
    </row>
    <row r="257" spans="2:20" s="128" customFormat="1" ht="90" customHeight="1" x14ac:dyDescent="0.25">
      <c r="B257" s="431"/>
      <c r="C257" s="418"/>
      <c r="D257" s="416"/>
      <c r="E257" s="418"/>
      <c r="F257" s="320" t="s">
        <v>1481</v>
      </c>
      <c r="G257" s="93" t="s">
        <v>1102</v>
      </c>
      <c r="H257" s="73" t="s">
        <v>542</v>
      </c>
      <c r="I257" s="324" t="s">
        <v>543</v>
      </c>
      <c r="J257" s="320" t="s">
        <v>326</v>
      </c>
      <c r="K257" s="320" t="s">
        <v>329</v>
      </c>
      <c r="L257" s="73" t="s">
        <v>542</v>
      </c>
      <c r="M257" s="320" t="s">
        <v>15</v>
      </c>
      <c r="N257" s="215">
        <v>42642</v>
      </c>
      <c r="O257" s="215">
        <v>42522</v>
      </c>
      <c r="P257" s="215">
        <v>43616</v>
      </c>
      <c r="Q257" s="29">
        <v>356974.38</v>
      </c>
      <c r="R257" s="30">
        <v>0.45</v>
      </c>
      <c r="S257" s="29" t="s">
        <v>230</v>
      </c>
      <c r="T257" s="29">
        <v>160638.47</v>
      </c>
    </row>
    <row r="258" spans="2:20" s="128" customFormat="1" ht="90" customHeight="1" x14ac:dyDescent="0.25">
      <c r="B258" s="431"/>
      <c r="C258" s="418"/>
      <c r="D258" s="416"/>
      <c r="E258" s="418"/>
      <c r="F258" s="320" t="s">
        <v>1481</v>
      </c>
      <c r="G258" s="93" t="s">
        <v>1103</v>
      </c>
      <c r="H258" s="73" t="s">
        <v>538</v>
      </c>
      <c r="I258" s="324" t="s">
        <v>539</v>
      </c>
      <c r="J258" s="320" t="s">
        <v>326</v>
      </c>
      <c r="K258" s="320" t="s">
        <v>329</v>
      </c>
      <c r="L258" s="73" t="s">
        <v>538</v>
      </c>
      <c r="M258" s="320" t="s">
        <v>29</v>
      </c>
      <c r="N258" s="215">
        <v>42642</v>
      </c>
      <c r="O258" s="215">
        <v>42503</v>
      </c>
      <c r="P258" s="215">
        <v>43403</v>
      </c>
      <c r="Q258" s="29">
        <v>1182863.1399999999</v>
      </c>
      <c r="R258" s="30">
        <v>0.42</v>
      </c>
      <c r="S258" s="29" t="s">
        <v>230</v>
      </c>
      <c r="T258" s="29">
        <v>500000</v>
      </c>
    </row>
    <row r="259" spans="2:20" s="128" customFormat="1" ht="97.5" customHeight="1" x14ac:dyDescent="0.25">
      <c r="B259" s="431"/>
      <c r="C259" s="418"/>
      <c r="D259" s="416"/>
      <c r="E259" s="418"/>
      <c r="F259" s="320" t="s">
        <v>1481</v>
      </c>
      <c r="G259" s="93" t="s">
        <v>1104</v>
      </c>
      <c r="H259" s="73" t="s">
        <v>2604</v>
      </c>
      <c r="I259" s="324" t="s">
        <v>541</v>
      </c>
      <c r="J259" s="320" t="s">
        <v>326</v>
      </c>
      <c r="K259" s="320" t="s">
        <v>329</v>
      </c>
      <c r="L259" s="73" t="s">
        <v>2604</v>
      </c>
      <c r="M259" s="320" t="s">
        <v>13</v>
      </c>
      <c r="N259" s="215">
        <v>42642</v>
      </c>
      <c r="O259" s="215">
        <v>42552</v>
      </c>
      <c r="P259" s="215">
        <v>43281</v>
      </c>
      <c r="Q259" s="29">
        <v>100375</v>
      </c>
      <c r="R259" s="30">
        <v>0.45</v>
      </c>
      <c r="S259" s="29" t="s">
        <v>230</v>
      </c>
      <c r="T259" s="29">
        <v>45168.75</v>
      </c>
    </row>
    <row r="260" spans="2:20" s="128" customFormat="1" ht="90" customHeight="1" x14ac:dyDescent="0.25">
      <c r="B260" s="431"/>
      <c r="C260" s="418"/>
      <c r="D260" s="416"/>
      <c r="E260" s="418"/>
      <c r="F260" s="320" t="s">
        <v>1481</v>
      </c>
      <c r="G260" s="93" t="s">
        <v>989</v>
      </c>
      <c r="H260" s="73" t="s">
        <v>2428</v>
      </c>
      <c r="I260" s="324" t="s">
        <v>828</v>
      </c>
      <c r="J260" s="320" t="s">
        <v>326</v>
      </c>
      <c r="K260" s="320" t="s">
        <v>329</v>
      </c>
      <c r="L260" s="73" t="s">
        <v>2428</v>
      </c>
      <c r="M260" s="320" t="s">
        <v>829</v>
      </c>
      <c r="N260" s="215">
        <v>42811</v>
      </c>
      <c r="O260" s="215">
        <v>42522</v>
      </c>
      <c r="P260" s="215">
        <v>43616</v>
      </c>
      <c r="Q260" s="29">
        <v>128962.5</v>
      </c>
      <c r="R260" s="30">
        <v>0.45</v>
      </c>
      <c r="S260" s="33" t="s">
        <v>628</v>
      </c>
      <c r="T260" s="29">
        <v>58033.13</v>
      </c>
    </row>
    <row r="261" spans="2:20" s="128" customFormat="1" ht="90" customHeight="1" x14ac:dyDescent="0.25">
      <c r="B261" s="431"/>
      <c r="C261" s="418"/>
      <c r="D261" s="416"/>
      <c r="E261" s="418"/>
      <c r="F261" s="320" t="s">
        <v>1481</v>
      </c>
      <c r="G261" s="93" t="s">
        <v>1105</v>
      </c>
      <c r="H261" s="73" t="s">
        <v>544</v>
      </c>
      <c r="I261" s="324" t="s">
        <v>545</v>
      </c>
      <c r="J261" s="320" t="s">
        <v>326</v>
      </c>
      <c r="K261" s="320" t="s">
        <v>329</v>
      </c>
      <c r="L261" s="73" t="s">
        <v>544</v>
      </c>
      <c r="M261" s="320" t="s">
        <v>22</v>
      </c>
      <c r="N261" s="215">
        <v>42642</v>
      </c>
      <c r="O261" s="215">
        <v>42614</v>
      </c>
      <c r="P261" s="215">
        <v>43434</v>
      </c>
      <c r="Q261" s="29">
        <v>249129.88</v>
      </c>
      <c r="R261" s="30">
        <v>0.45</v>
      </c>
      <c r="S261" s="29" t="s">
        <v>230</v>
      </c>
      <c r="T261" s="29">
        <v>112108.45</v>
      </c>
    </row>
    <row r="262" spans="2:20" s="128" customFormat="1" ht="90" customHeight="1" x14ac:dyDescent="0.25">
      <c r="B262" s="431"/>
      <c r="C262" s="418"/>
      <c r="D262" s="416"/>
      <c r="E262" s="418"/>
      <c r="F262" s="320" t="s">
        <v>1481</v>
      </c>
      <c r="G262" s="93" t="s">
        <v>1107</v>
      </c>
      <c r="H262" s="73" t="s">
        <v>536</v>
      </c>
      <c r="I262" s="324" t="s">
        <v>537</v>
      </c>
      <c r="J262" s="320" t="s">
        <v>326</v>
      </c>
      <c r="K262" s="320" t="s">
        <v>329</v>
      </c>
      <c r="L262" s="73" t="s">
        <v>536</v>
      </c>
      <c r="M262" s="320" t="s">
        <v>15</v>
      </c>
      <c r="N262" s="215">
        <v>42642</v>
      </c>
      <c r="O262" s="215">
        <v>42705</v>
      </c>
      <c r="P262" s="215">
        <v>43435</v>
      </c>
      <c r="Q262" s="29">
        <v>152605</v>
      </c>
      <c r="R262" s="30">
        <v>0.45</v>
      </c>
      <c r="S262" s="29" t="s">
        <v>230</v>
      </c>
      <c r="T262" s="29">
        <v>68672.25</v>
      </c>
    </row>
    <row r="263" spans="2:20" s="128" customFormat="1" ht="90" customHeight="1" x14ac:dyDescent="0.25">
      <c r="B263" s="431"/>
      <c r="C263" s="418"/>
      <c r="D263" s="416"/>
      <c r="E263" s="418"/>
      <c r="F263" s="320" t="s">
        <v>1481</v>
      </c>
      <c r="G263" s="93" t="s">
        <v>987</v>
      </c>
      <c r="H263" s="73" t="s">
        <v>506</v>
      </c>
      <c r="I263" s="324" t="s">
        <v>540</v>
      </c>
      <c r="J263" s="320" t="s">
        <v>326</v>
      </c>
      <c r="K263" s="320" t="s">
        <v>329</v>
      </c>
      <c r="L263" s="73" t="s">
        <v>506</v>
      </c>
      <c r="M263" s="320" t="s">
        <v>99</v>
      </c>
      <c r="N263" s="215">
        <v>42642</v>
      </c>
      <c r="O263" s="215">
        <v>42644</v>
      </c>
      <c r="P263" s="215">
        <v>43646</v>
      </c>
      <c r="Q263" s="29">
        <f>276954.75-2189.75</f>
        <v>274765</v>
      </c>
      <c r="R263" s="30">
        <v>0.45</v>
      </c>
      <c r="S263" s="33" t="s">
        <v>628</v>
      </c>
      <c r="T263" s="29">
        <f>123644.25</f>
        <v>123644.25</v>
      </c>
    </row>
    <row r="264" spans="2:20" s="128" customFormat="1" ht="90" customHeight="1" x14ac:dyDescent="0.25">
      <c r="B264" s="431"/>
      <c r="C264" s="418"/>
      <c r="D264" s="416"/>
      <c r="E264" s="418"/>
      <c r="F264" s="320" t="s">
        <v>1481</v>
      </c>
      <c r="G264" s="93" t="s">
        <v>1108</v>
      </c>
      <c r="H264" s="73" t="s">
        <v>2571</v>
      </c>
      <c r="I264" s="324" t="s">
        <v>546</v>
      </c>
      <c r="J264" s="320" t="s">
        <v>326</v>
      </c>
      <c r="K264" s="320" t="s">
        <v>329</v>
      </c>
      <c r="L264" s="73" t="s">
        <v>2571</v>
      </c>
      <c r="M264" s="320" t="s">
        <v>1</v>
      </c>
      <c r="N264" s="215">
        <v>42642</v>
      </c>
      <c r="O264" s="215">
        <v>42614</v>
      </c>
      <c r="P264" s="215">
        <v>43343</v>
      </c>
      <c r="Q264" s="29">
        <v>307075</v>
      </c>
      <c r="R264" s="30">
        <v>0.45</v>
      </c>
      <c r="S264" s="29" t="s">
        <v>230</v>
      </c>
      <c r="T264" s="29">
        <v>138183.75</v>
      </c>
    </row>
    <row r="265" spans="2:20" s="128" customFormat="1" ht="90" customHeight="1" x14ac:dyDescent="0.25">
      <c r="B265" s="431"/>
      <c r="C265" s="418"/>
      <c r="D265" s="416"/>
      <c r="E265" s="418"/>
      <c r="F265" s="320" t="s">
        <v>1481</v>
      </c>
      <c r="G265" s="93" t="s">
        <v>1109</v>
      </c>
      <c r="H265" s="73" t="s">
        <v>547</v>
      </c>
      <c r="I265" s="324" t="s">
        <v>548</v>
      </c>
      <c r="J265" s="320" t="s">
        <v>326</v>
      </c>
      <c r="K265" s="320" t="s">
        <v>329</v>
      </c>
      <c r="L265" s="73" t="s">
        <v>547</v>
      </c>
      <c r="M265" s="320" t="s">
        <v>1</v>
      </c>
      <c r="N265" s="215">
        <v>42642</v>
      </c>
      <c r="O265" s="215">
        <v>42552</v>
      </c>
      <c r="P265" s="215">
        <v>43281</v>
      </c>
      <c r="Q265" s="29">
        <v>575447.5</v>
      </c>
      <c r="R265" s="30">
        <v>0.45</v>
      </c>
      <c r="S265" s="29" t="s">
        <v>230</v>
      </c>
      <c r="T265" s="29">
        <v>258951.38</v>
      </c>
    </row>
    <row r="266" spans="2:20" s="128" customFormat="1" ht="90" customHeight="1" x14ac:dyDescent="0.25">
      <c r="B266" s="431"/>
      <c r="C266" s="418"/>
      <c r="D266" s="416"/>
      <c r="E266" s="418"/>
      <c r="F266" s="320" t="s">
        <v>1481</v>
      </c>
      <c r="G266" s="93" t="s">
        <v>1110</v>
      </c>
      <c r="H266" s="73" t="s">
        <v>2572</v>
      </c>
      <c r="I266" s="324" t="s">
        <v>549</v>
      </c>
      <c r="J266" s="320" t="s">
        <v>326</v>
      </c>
      <c r="K266" s="320" t="s">
        <v>329</v>
      </c>
      <c r="L266" s="73" t="s">
        <v>2572</v>
      </c>
      <c r="M266" s="302" t="s">
        <v>1184</v>
      </c>
      <c r="N266" s="215">
        <v>42642</v>
      </c>
      <c r="O266" s="215">
        <v>42644</v>
      </c>
      <c r="P266" s="215">
        <v>43373</v>
      </c>
      <c r="Q266" s="29">
        <v>895727.02</v>
      </c>
      <c r="R266" s="30">
        <v>0.45</v>
      </c>
      <c r="S266" s="29" t="s">
        <v>230</v>
      </c>
      <c r="T266" s="29">
        <v>403077.16</v>
      </c>
    </row>
    <row r="267" spans="2:20" s="128" customFormat="1" ht="90" customHeight="1" x14ac:dyDescent="0.25">
      <c r="B267" s="431"/>
      <c r="C267" s="418"/>
      <c r="D267" s="416"/>
      <c r="E267" s="418"/>
      <c r="F267" s="320" t="s">
        <v>1481</v>
      </c>
      <c r="G267" s="93" t="s">
        <v>1025</v>
      </c>
      <c r="H267" s="73" t="s">
        <v>532</v>
      </c>
      <c r="I267" s="324" t="s">
        <v>533</v>
      </c>
      <c r="J267" s="320" t="s">
        <v>326</v>
      </c>
      <c r="K267" s="320" t="s">
        <v>329</v>
      </c>
      <c r="L267" s="73" t="s">
        <v>532</v>
      </c>
      <c r="M267" s="320" t="s">
        <v>13</v>
      </c>
      <c r="N267" s="215">
        <v>42642</v>
      </c>
      <c r="O267" s="215">
        <v>42658</v>
      </c>
      <c r="P267" s="215">
        <v>43752</v>
      </c>
      <c r="Q267" s="29">
        <v>84740</v>
      </c>
      <c r="R267" s="30">
        <v>0.45</v>
      </c>
      <c r="S267" s="29" t="s">
        <v>230</v>
      </c>
      <c r="T267" s="29">
        <v>38133</v>
      </c>
    </row>
    <row r="268" spans="2:20" s="128" customFormat="1" ht="90" customHeight="1" x14ac:dyDescent="0.25">
      <c r="B268" s="431"/>
      <c r="C268" s="418"/>
      <c r="D268" s="416"/>
      <c r="E268" s="418"/>
      <c r="F268" s="320" t="s">
        <v>1481</v>
      </c>
      <c r="G268" s="93" t="s">
        <v>1111</v>
      </c>
      <c r="H268" s="73" t="s">
        <v>534</v>
      </c>
      <c r="I268" s="324" t="s">
        <v>535</v>
      </c>
      <c r="J268" s="320" t="s">
        <v>326</v>
      </c>
      <c r="K268" s="320" t="s">
        <v>329</v>
      </c>
      <c r="L268" s="73" t="s">
        <v>534</v>
      </c>
      <c r="M268" s="302" t="s">
        <v>55</v>
      </c>
      <c r="N268" s="215">
        <v>42642</v>
      </c>
      <c r="O268" s="215">
        <v>42522</v>
      </c>
      <c r="P268" s="215">
        <v>43616</v>
      </c>
      <c r="Q268" s="29">
        <f>280177.55-51042.75</f>
        <v>229134.8</v>
      </c>
      <c r="R268" s="30">
        <v>0.45</v>
      </c>
      <c r="S268" s="33" t="s">
        <v>628</v>
      </c>
      <c r="T268" s="29">
        <f>103110.66</f>
        <v>103110.66</v>
      </c>
    </row>
    <row r="269" spans="2:20" s="128" customFormat="1" ht="90" customHeight="1" x14ac:dyDescent="0.25">
      <c r="B269" s="431"/>
      <c r="C269" s="418"/>
      <c r="D269" s="416"/>
      <c r="E269" s="418"/>
      <c r="F269" s="320" t="s">
        <v>1481</v>
      </c>
      <c r="G269" s="93" t="s">
        <v>1112</v>
      </c>
      <c r="H269" s="73" t="s">
        <v>830</v>
      </c>
      <c r="I269" s="324" t="s">
        <v>831</v>
      </c>
      <c r="J269" s="320" t="s">
        <v>326</v>
      </c>
      <c r="K269" s="320" t="s">
        <v>329</v>
      </c>
      <c r="L269" s="73" t="s">
        <v>830</v>
      </c>
      <c r="M269" s="302" t="s">
        <v>1</v>
      </c>
      <c r="N269" s="215">
        <v>42807</v>
      </c>
      <c r="O269" s="215">
        <v>42826</v>
      </c>
      <c r="P269" s="215">
        <v>43551</v>
      </c>
      <c r="Q269" s="29">
        <v>94554</v>
      </c>
      <c r="R269" s="30">
        <v>0.45</v>
      </c>
      <c r="S269" s="33" t="s">
        <v>230</v>
      </c>
      <c r="T269" s="29">
        <v>42549.3</v>
      </c>
    </row>
    <row r="270" spans="2:20" s="128" customFormat="1" ht="90" customHeight="1" x14ac:dyDescent="0.25">
      <c r="B270" s="431"/>
      <c r="C270" s="418"/>
      <c r="D270" s="416"/>
      <c r="E270" s="418"/>
      <c r="F270" s="320" t="s">
        <v>1482</v>
      </c>
      <c r="G270" s="93" t="s">
        <v>1113</v>
      </c>
      <c r="H270" s="73" t="s">
        <v>2952</v>
      </c>
      <c r="I270" s="324" t="s">
        <v>847</v>
      </c>
      <c r="J270" s="320" t="s">
        <v>326</v>
      </c>
      <c r="K270" s="320" t="s">
        <v>329</v>
      </c>
      <c r="L270" s="73" t="s">
        <v>2953</v>
      </c>
      <c r="M270" s="302" t="s">
        <v>19</v>
      </c>
      <c r="N270" s="215">
        <v>42831</v>
      </c>
      <c r="O270" s="215">
        <v>42928</v>
      </c>
      <c r="P270" s="215">
        <v>43683</v>
      </c>
      <c r="Q270" s="29">
        <v>184800</v>
      </c>
      <c r="R270" s="30">
        <v>0.45</v>
      </c>
      <c r="S270" s="29" t="s">
        <v>230</v>
      </c>
      <c r="T270" s="29">
        <v>83160</v>
      </c>
    </row>
    <row r="271" spans="2:20" s="128" customFormat="1" ht="138.75" customHeight="1" x14ac:dyDescent="0.25">
      <c r="B271" s="431"/>
      <c r="C271" s="418"/>
      <c r="D271" s="416"/>
      <c r="E271" s="418"/>
      <c r="F271" s="328" t="s">
        <v>1482</v>
      </c>
      <c r="G271" s="36" t="s">
        <v>2039</v>
      </c>
      <c r="H271" s="73" t="s">
        <v>1185</v>
      </c>
      <c r="I271" s="324" t="s">
        <v>921</v>
      </c>
      <c r="J271" s="320" t="s">
        <v>326</v>
      </c>
      <c r="K271" s="320" t="s">
        <v>329</v>
      </c>
      <c r="L271" s="73" t="s">
        <v>1186</v>
      </c>
      <c r="M271" s="302" t="s">
        <v>13</v>
      </c>
      <c r="N271" s="215">
        <v>42913</v>
      </c>
      <c r="O271" s="215">
        <v>42826</v>
      </c>
      <c r="P271" s="215">
        <v>43555</v>
      </c>
      <c r="Q271" s="29">
        <v>251945</v>
      </c>
      <c r="R271" s="30">
        <v>0.45</v>
      </c>
      <c r="S271" s="29" t="s">
        <v>230</v>
      </c>
      <c r="T271" s="29">
        <v>113375.25</v>
      </c>
    </row>
    <row r="272" spans="2:20" s="128" customFormat="1" ht="138.75" customHeight="1" x14ac:dyDescent="0.25">
      <c r="B272" s="431"/>
      <c r="C272" s="418"/>
      <c r="D272" s="416"/>
      <c r="E272" s="418"/>
      <c r="F272" s="320" t="s">
        <v>1482</v>
      </c>
      <c r="G272" s="93" t="s">
        <v>1889</v>
      </c>
      <c r="H272" s="73" t="s">
        <v>2573</v>
      </c>
      <c r="I272" s="324" t="s">
        <v>848</v>
      </c>
      <c r="J272" s="320" t="s">
        <v>326</v>
      </c>
      <c r="K272" s="320" t="s">
        <v>329</v>
      </c>
      <c r="L272" s="73" t="s">
        <v>2951</v>
      </c>
      <c r="M272" s="302" t="s">
        <v>55</v>
      </c>
      <c r="N272" s="215">
        <v>42831</v>
      </c>
      <c r="O272" s="215">
        <v>42887</v>
      </c>
      <c r="P272" s="215">
        <v>43982</v>
      </c>
      <c r="Q272" s="29">
        <v>295890</v>
      </c>
      <c r="R272" s="30">
        <v>0.45</v>
      </c>
      <c r="S272" s="29" t="s">
        <v>230</v>
      </c>
      <c r="T272" s="29">
        <v>133150.5</v>
      </c>
    </row>
    <row r="273" spans="2:20" s="128" customFormat="1" ht="138.75" customHeight="1" x14ac:dyDescent="0.25">
      <c r="B273" s="431"/>
      <c r="C273" s="418"/>
      <c r="D273" s="416"/>
      <c r="E273" s="418"/>
      <c r="F273" s="320" t="s">
        <v>1483</v>
      </c>
      <c r="G273" s="93" t="s">
        <v>1890</v>
      </c>
      <c r="H273" s="73" t="s">
        <v>2574</v>
      </c>
      <c r="I273" s="324" t="s">
        <v>1151</v>
      </c>
      <c r="J273" s="320" t="s">
        <v>326</v>
      </c>
      <c r="K273" s="320" t="s">
        <v>329</v>
      </c>
      <c r="L273" s="73" t="s">
        <v>2950</v>
      </c>
      <c r="M273" s="302" t="s">
        <v>311</v>
      </c>
      <c r="N273" s="215">
        <v>42964</v>
      </c>
      <c r="O273" s="215">
        <v>42669</v>
      </c>
      <c r="P273" s="215">
        <v>43458</v>
      </c>
      <c r="Q273" s="29">
        <v>123029.33</v>
      </c>
      <c r="R273" s="30">
        <v>0.55249999999999999</v>
      </c>
      <c r="S273" s="29" t="s">
        <v>230</v>
      </c>
      <c r="T273" s="29">
        <v>67973.710000000006</v>
      </c>
    </row>
    <row r="274" spans="2:20" s="128" customFormat="1" ht="138.75" customHeight="1" x14ac:dyDescent="0.25">
      <c r="B274" s="431"/>
      <c r="C274" s="418"/>
      <c r="D274" s="416"/>
      <c r="E274" s="418"/>
      <c r="F274" s="320" t="s">
        <v>1482</v>
      </c>
      <c r="G274" s="93" t="s">
        <v>2053</v>
      </c>
      <c r="H274" s="73" t="s">
        <v>3929</v>
      </c>
      <c r="I274" s="324" t="s">
        <v>849</v>
      </c>
      <c r="J274" s="320" t="s">
        <v>326</v>
      </c>
      <c r="K274" s="320" t="s">
        <v>329</v>
      </c>
      <c r="L274" s="73" t="s">
        <v>2949</v>
      </c>
      <c r="M274" s="302" t="s">
        <v>13</v>
      </c>
      <c r="N274" s="215">
        <v>42831</v>
      </c>
      <c r="O274" s="215">
        <v>42917</v>
      </c>
      <c r="P274" s="215">
        <v>44011</v>
      </c>
      <c r="Q274" s="29">
        <v>207742.5</v>
      </c>
      <c r="R274" s="30">
        <v>0.45</v>
      </c>
      <c r="S274" s="29" t="s">
        <v>230</v>
      </c>
      <c r="T274" s="29">
        <v>93484.13</v>
      </c>
    </row>
    <row r="275" spans="2:20" s="128" customFormat="1" ht="138.75" customHeight="1" x14ac:dyDescent="0.25">
      <c r="B275" s="431"/>
      <c r="C275" s="418"/>
      <c r="D275" s="416"/>
      <c r="E275" s="418"/>
      <c r="F275" s="320" t="s">
        <v>1482</v>
      </c>
      <c r="G275" s="93" t="s">
        <v>1891</v>
      </c>
      <c r="H275" s="73" t="s">
        <v>3930</v>
      </c>
      <c r="I275" s="324" t="s">
        <v>850</v>
      </c>
      <c r="J275" s="320" t="s">
        <v>326</v>
      </c>
      <c r="K275" s="320" t="s">
        <v>329</v>
      </c>
      <c r="L275" s="73" t="s">
        <v>2948</v>
      </c>
      <c r="M275" s="302" t="s">
        <v>55</v>
      </c>
      <c r="N275" s="215">
        <v>42831</v>
      </c>
      <c r="O275" s="215">
        <v>42806</v>
      </c>
      <c r="P275" s="215">
        <v>43861</v>
      </c>
      <c r="Q275" s="29">
        <v>239380</v>
      </c>
      <c r="R275" s="30">
        <v>0.45</v>
      </c>
      <c r="S275" s="29" t="s">
        <v>230</v>
      </c>
      <c r="T275" s="29">
        <v>107721</v>
      </c>
    </row>
    <row r="276" spans="2:20" s="128" customFormat="1" ht="138.75" customHeight="1" x14ac:dyDescent="0.25">
      <c r="B276" s="431"/>
      <c r="C276" s="418"/>
      <c r="D276" s="416"/>
      <c r="E276" s="418"/>
      <c r="F276" s="320" t="s">
        <v>1482</v>
      </c>
      <c r="G276" s="93" t="s">
        <v>1892</v>
      </c>
      <c r="H276" s="73" t="s">
        <v>835</v>
      </c>
      <c r="I276" s="324" t="s">
        <v>851</v>
      </c>
      <c r="J276" s="320" t="s">
        <v>326</v>
      </c>
      <c r="K276" s="320" t="s">
        <v>329</v>
      </c>
      <c r="L276" s="73" t="s">
        <v>2947</v>
      </c>
      <c r="M276" s="302" t="s">
        <v>13</v>
      </c>
      <c r="N276" s="215">
        <v>42831</v>
      </c>
      <c r="O276" s="215">
        <v>42948</v>
      </c>
      <c r="P276" s="215">
        <v>44042</v>
      </c>
      <c r="Q276" s="29">
        <v>383205</v>
      </c>
      <c r="R276" s="30">
        <v>0.45</v>
      </c>
      <c r="S276" s="29" t="s">
        <v>230</v>
      </c>
      <c r="T276" s="29">
        <v>172442.25</v>
      </c>
    </row>
    <row r="277" spans="2:20" s="128" customFormat="1" ht="138.75" customHeight="1" x14ac:dyDescent="0.25">
      <c r="B277" s="431"/>
      <c r="C277" s="418"/>
      <c r="D277" s="416"/>
      <c r="E277" s="418"/>
      <c r="F277" s="320" t="s">
        <v>1482</v>
      </c>
      <c r="G277" s="93" t="s">
        <v>1893</v>
      </c>
      <c r="H277" s="73" t="s">
        <v>836</v>
      </c>
      <c r="I277" s="324" t="s">
        <v>852</v>
      </c>
      <c r="J277" s="320" t="s">
        <v>326</v>
      </c>
      <c r="K277" s="320" t="s">
        <v>329</v>
      </c>
      <c r="L277" s="73" t="s">
        <v>4103</v>
      </c>
      <c r="M277" s="302" t="s">
        <v>13</v>
      </c>
      <c r="N277" s="215">
        <v>42831</v>
      </c>
      <c r="O277" s="215">
        <v>42767</v>
      </c>
      <c r="P277" s="215">
        <v>43861</v>
      </c>
      <c r="Q277" s="29">
        <v>168557.5</v>
      </c>
      <c r="R277" s="30">
        <v>0.45</v>
      </c>
      <c r="S277" s="29" t="s">
        <v>230</v>
      </c>
      <c r="T277" s="29">
        <v>75850.880000000005</v>
      </c>
    </row>
    <row r="278" spans="2:20" s="128" customFormat="1" ht="138.75" customHeight="1" x14ac:dyDescent="0.25">
      <c r="B278" s="431"/>
      <c r="C278" s="418"/>
      <c r="D278" s="416"/>
      <c r="E278" s="418"/>
      <c r="F278" s="320" t="s">
        <v>1482</v>
      </c>
      <c r="G278" s="93" t="s">
        <v>1894</v>
      </c>
      <c r="H278" s="73" t="s">
        <v>837</v>
      </c>
      <c r="I278" s="324" t="s">
        <v>853</v>
      </c>
      <c r="J278" s="320" t="s">
        <v>326</v>
      </c>
      <c r="K278" s="320" t="s">
        <v>329</v>
      </c>
      <c r="L278" s="73" t="s">
        <v>842</v>
      </c>
      <c r="M278" s="302" t="s">
        <v>29</v>
      </c>
      <c r="N278" s="215">
        <v>42831</v>
      </c>
      <c r="O278" s="215">
        <v>42735</v>
      </c>
      <c r="P278" s="215">
        <v>43829</v>
      </c>
      <c r="Q278" s="29">
        <v>431162.5</v>
      </c>
      <c r="R278" s="30">
        <v>0.45</v>
      </c>
      <c r="S278" s="29" t="s">
        <v>230</v>
      </c>
      <c r="T278" s="29">
        <v>194023.13</v>
      </c>
    </row>
    <row r="279" spans="2:20" s="128" customFormat="1" ht="90" customHeight="1" x14ac:dyDescent="0.25">
      <c r="B279" s="431"/>
      <c r="C279" s="418"/>
      <c r="D279" s="416"/>
      <c r="E279" s="418"/>
      <c r="F279" s="320" t="s">
        <v>1482</v>
      </c>
      <c r="G279" s="93" t="s">
        <v>2054</v>
      </c>
      <c r="H279" s="73" t="s">
        <v>2575</v>
      </c>
      <c r="I279" s="324" t="s">
        <v>854</v>
      </c>
      <c r="J279" s="320" t="s">
        <v>326</v>
      </c>
      <c r="K279" s="320" t="s">
        <v>329</v>
      </c>
      <c r="L279" s="73" t="s">
        <v>2946</v>
      </c>
      <c r="M279" s="302" t="s">
        <v>1</v>
      </c>
      <c r="N279" s="215">
        <v>42831</v>
      </c>
      <c r="O279" s="215">
        <v>42814</v>
      </c>
      <c r="P279" s="215">
        <v>43909</v>
      </c>
      <c r="Q279" s="29">
        <v>303064.32000000001</v>
      </c>
      <c r="R279" s="30">
        <v>0.44990000000000002</v>
      </c>
      <c r="S279" s="29" t="s">
        <v>230</v>
      </c>
      <c r="T279" s="29">
        <v>136378.94</v>
      </c>
    </row>
    <row r="280" spans="2:20" s="128" customFormat="1" ht="90" customHeight="1" x14ac:dyDescent="0.25">
      <c r="B280" s="431"/>
      <c r="C280" s="418"/>
      <c r="D280" s="416"/>
      <c r="E280" s="418"/>
      <c r="F280" s="320" t="s">
        <v>1482</v>
      </c>
      <c r="G280" s="93" t="s">
        <v>1895</v>
      </c>
      <c r="H280" s="73" t="s">
        <v>1153</v>
      </c>
      <c r="I280" s="324" t="s">
        <v>1152</v>
      </c>
      <c r="J280" s="320" t="s">
        <v>326</v>
      </c>
      <c r="K280" s="320" t="s">
        <v>329</v>
      </c>
      <c r="L280" s="73" t="s">
        <v>1153</v>
      </c>
      <c r="M280" s="302" t="s">
        <v>22</v>
      </c>
      <c r="N280" s="215">
        <v>42949</v>
      </c>
      <c r="O280" s="215">
        <v>42698</v>
      </c>
      <c r="P280" s="215">
        <v>43427</v>
      </c>
      <c r="Q280" s="29">
        <v>283040</v>
      </c>
      <c r="R280" s="30">
        <v>0.45</v>
      </c>
      <c r="S280" s="29" t="s">
        <v>230</v>
      </c>
      <c r="T280" s="29">
        <v>127368</v>
      </c>
    </row>
    <row r="281" spans="2:20" s="128" customFormat="1" ht="90" customHeight="1" x14ac:dyDescent="0.25">
      <c r="B281" s="431"/>
      <c r="C281" s="418"/>
      <c r="D281" s="416"/>
      <c r="E281" s="418"/>
      <c r="F281" s="320" t="s">
        <v>1482</v>
      </c>
      <c r="G281" s="146" t="s">
        <v>2132</v>
      </c>
      <c r="H281" s="73" t="s">
        <v>2576</v>
      </c>
      <c r="I281" s="324" t="s">
        <v>855</v>
      </c>
      <c r="J281" s="320" t="s">
        <v>326</v>
      </c>
      <c r="K281" s="320" t="s">
        <v>329</v>
      </c>
      <c r="L281" s="73" t="s">
        <v>2945</v>
      </c>
      <c r="M281" s="302" t="s">
        <v>13</v>
      </c>
      <c r="N281" s="215">
        <v>42831</v>
      </c>
      <c r="O281" s="215">
        <v>42948</v>
      </c>
      <c r="P281" s="215">
        <v>44043</v>
      </c>
      <c r="Q281" s="29">
        <v>908705</v>
      </c>
      <c r="R281" s="30">
        <v>0.45</v>
      </c>
      <c r="S281" s="29" t="s">
        <v>230</v>
      </c>
      <c r="T281" s="29">
        <v>408917.25</v>
      </c>
    </row>
    <row r="282" spans="2:20" s="128" customFormat="1" ht="90" customHeight="1" x14ac:dyDescent="0.25">
      <c r="B282" s="431"/>
      <c r="C282" s="418"/>
      <c r="D282" s="416"/>
      <c r="E282" s="418"/>
      <c r="F282" s="320" t="s">
        <v>1482</v>
      </c>
      <c r="G282" s="93" t="s">
        <v>1896</v>
      </c>
      <c r="H282" s="73" t="s">
        <v>838</v>
      </c>
      <c r="I282" s="324" t="s">
        <v>856</v>
      </c>
      <c r="J282" s="320" t="s">
        <v>326</v>
      </c>
      <c r="K282" s="320" t="s">
        <v>329</v>
      </c>
      <c r="L282" s="73" t="s">
        <v>843</v>
      </c>
      <c r="M282" s="302" t="s">
        <v>22</v>
      </c>
      <c r="N282" s="215">
        <v>42831</v>
      </c>
      <c r="O282" s="215">
        <v>42959</v>
      </c>
      <c r="P282" s="215">
        <v>44053</v>
      </c>
      <c r="Q282" s="29">
        <v>335020</v>
      </c>
      <c r="R282" s="30">
        <v>0.45</v>
      </c>
      <c r="S282" s="29" t="s">
        <v>230</v>
      </c>
      <c r="T282" s="29">
        <v>150759</v>
      </c>
    </row>
    <row r="283" spans="2:20" s="128" customFormat="1" ht="90" customHeight="1" x14ac:dyDescent="0.25">
      <c r="B283" s="431"/>
      <c r="C283" s="418"/>
      <c r="D283" s="416"/>
      <c r="E283" s="418"/>
      <c r="F283" s="320" t="s">
        <v>1482</v>
      </c>
      <c r="G283" s="93" t="s">
        <v>2055</v>
      </c>
      <c r="H283" s="73" t="s">
        <v>839</v>
      </c>
      <c r="I283" s="324" t="s">
        <v>857</v>
      </c>
      <c r="J283" s="320" t="s">
        <v>326</v>
      </c>
      <c r="K283" s="320" t="s">
        <v>329</v>
      </c>
      <c r="L283" s="73" t="s">
        <v>844</v>
      </c>
      <c r="M283" s="302" t="s">
        <v>22</v>
      </c>
      <c r="N283" s="215">
        <v>42831</v>
      </c>
      <c r="O283" s="215">
        <v>42837</v>
      </c>
      <c r="P283" s="215">
        <v>43932</v>
      </c>
      <c r="Q283" s="29">
        <v>94515</v>
      </c>
      <c r="R283" s="30">
        <v>0.45</v>
      </c>
      <c r="S283" s="29" t="s">
        <v>230</v>
      </c>
      <c r="T283" s="29">
        <v>42531.75</v>
      </c>
    </row>
    <row r="284" spans="2:20" s="128" customFormat="1" ht="172.5" customHeight="1" x14ac:dyDescent="0.25">
      <c r="B284" s="431"/>
      <c r="C284" s="418"/>
      <c r="D284" s="416"/>
      <c r="E284" s="418"/>
      <c r="F284" s="320" t="s">
        <v>1482</v>
      </c>
      <c r="G284" s="93" t="s">
        <v>1897</v>
      </c>
      <c r="H284" s="73" t="s">
        <v>840</v>
      </c>
      <c r="I284" s="324" t="s">
        <v>858</v>
      </c>
      <c r="J284" s="320" t="s">
        <v>326</v>
      </c>
      <c r="K284" s="320" t="s">
        <v>329</v>
      </c>
      <c r="L284" s="73" t="s">
        <v>845</v>
      </c>
      <c r="M284" s="302" t="s">
        <v>1187</v>
      </c>
      <c r="N284" s="215">
        <v>42831</v>
      </c>
      <c r="O284" s="215">
        <v>42675</v>
      </c>
      <c r="P284" s="215">
        <v>43769</v>
      </c>
      <c r="Q284" s="29">
        <v>199389</v>
      </c>
      <c r="R284" s="30">
        <v>0.45</v>
      </c>
      <c r="S284" s="29" t="s">
        <v>230</v>
      </c>
      <c r="T284" s="29">
        <v>89725.05</v>
      </c>
    </row>
    <row r="285" spans="2:20" s="128" customFormat="1" ht="154.5" customHeight="1" x14ac:dyDescent="0.25">
      <c r="B285" s="431"/>
      <c r="C285" s="418"/>
      <c r="D285" s="416"/>
      <c r="E285" s="418"/>
      <c r="F285" s="320" t="s">
        <v>1482</v>
      </c>
      <c r="G285" s="93" t="s">
        <v>2056</v>
      </c>
      <c r="H285" s="73" t="s">
        <v>841</v>
      </c>
      <c r="I285" s="324" t="s">
        <v>859</v>
      </c>
      <c r="J285" s="320" t="s">
        <v>326</v>
      </c>
      <c r="K285" s="320" t="s">
        <v>329</v>
      </c>
      <c r="L285" s="73" t="s">
        <v>846</v>
      </c>
      <c r="M285" s="302" t="s">
        <v>27</v>
      </c>
      <c r="N285" s="215">
        <v>42831</v>
      </c>
      <c r="O285" s="215">
        <v>42767</v>
      </c>
      <c r="P285" s="215">
        <v>43861</v>
      </c>
      <c r="Q285" s="29">
        <v>395318</v>
      </c>
      <c r="R285" s="30">
        <v>0.45</v>
      </c>
      <c r="S285" s="29" t="s">
        <v>230</v>
      </c>
      <c r="T285" s="29">
        <v>177893.1</v>
      </c>
    </row>
    <row r="286" spans="2:20" s="128" customFormat="1" ht="178.5" customHeight="1" x14ac:dyDescent="0.25">
      <c r="B286" s="431"/>
      <c r="C286" s="418"/>
      <c r="D286" s="416"/>
      <c r="E286" s="418"/>
      <c r="F286" s="320" t="s">
        <v>1484</v>
      </c>
      <c r="G286" s="93" t="s">
        <v>729</v>
      </c>
      <c r="H286" s="73" t="s">
        <v>1154</v>
      </c>
      <c r="I286" s="324" t="s">
        <v>1155</v>
      </c>
      <c r="J286" s="320" t="s">
        <v>326</v>
      </c>
      <c r="K286" s="320" t="s">
        <v>329</v>
      </c>
      <c r="L286" s="73" t="s">
        <v>1188</v>
      </c>
      <c r="M286" s="215" t="s">
        <v>311</v>
      </c>
      <c r="N286" s="215">
        <v>42808</v>
      </c>
      <c r="O286" s="215">
        <v>42815</v>
      </c>
      <c r="P286" s="215">
        <v>43910</v>
      </c>
      <c r="Q286" s="29">
        <v>714257.07</v>
      </c>
      <c r="R286" s="30">
        <v>0.7</v>
      </c>
      <c r="S286" s="29" t="s">
        <v>230</v>
      </c>
      <c r="T286" s="29">
        <v>499979.95</v>
      </c>
    </row>
    <row r="287" spans="2:20" s="128" customFormat="1" ht="90" customHeight="1" x14ac:dyDescent="0.25">
      <c r="B287" s="431"/>
      <c r="C287" s="418"/>
      <c r="D287" s="416"/>
      <c r="E287" s="418"/>
      <c r="F287" s="320" t="s">
        <v>1483</v>
      </c>
      <c r="G287" s="93" t="s">
        <v>2058</v>
      </c>
      <c r="H287" s="73" t="s">
        <v>1156</v>
      </c>
      <c r="I287" s="324" t="s">
        <v>1157</v>
      </c>
      <c r="J287" s="320" t="s">
        <v>326</v>
      </c>
      <c r="K287" s="320" t="s">
        <v>329</v>
      </c>
      <c r="L287" s="73" t="s">
        <v>1189</v>
      </c>
      <c r="M287" s="215" t="s">
        <v>311</v>
      </c>
      <c r="N287" s="215">
        <v>42964</v>
      </c>
      <c r="O287" s="215">
        <v>42736</v>
      </c>
      <c r="P287" s="215">
        <v>43465</v>
      </c>
      <c r="Q287" s="29">
        <v>63419.97</v>
      </c>
      <c r="R287" s="30">
        <v>0.53</v>
      </c>
      <c r="S287" s="29" t="s">
        <v>230</v>
      </c>
      <c r="T287" s="29">
        <v>33599.99</v>
      </c>
    </row>
    <row r="288" spans="2:20" s="128" customFormat="1" ht="90" customHeight="1" x14ac:dyDescent="0.25">
      <c r="B288" s="431"/>
      <c r="C288" s="418"/>
      <c r="D288" s="416"/>
      <c r="E288" s="418"/>
      <c r="F288" s="320" t="s">
        <v>1483</v>
      </c>
      <c r="G288" s="93" t="s">
        <v>1898</v>
      </c>
      <c r="H288" s="73" t="s">
        <v>3387</v>
      </c>
      <c r="I288" s="324" t="s">
        <v>1158</v>
      </c>
      <c r="J288" s="320" t="s">
        <v>326</v>
      </c>
      <c r="K288" s="320" t="s">
        <v>329</v>
      </c>
      <c r="L288" s="73" t="s">
        <v>1190</v>
      </c>
      <c r="M288" s="302" t="s">
        <v>311</v>
      </c>
      <c r="N288" s="215">
        <v>42964</v>
      </c>
      <c r="O288" s="215">
        <v>42737</v>
      </c>
      <c r="P288" s="215">
        <v>43465</v>
      </c>
      <c r="Q288" s="29">
        <v>165177.72</v>
      </c>
      <c r="R288" s="30">
        <v>0.52</v>
      </c>
      <c r="S288" s="29" t="s">
        <v>230</v>
      </c>
      <c r="T288" s="29">
        <v>85868.13</v>
      </c>
    </row>
    <row r="289" spans="2:20" s="128" customFormat="1" ht="135" customHeight="1" x14ac:dyDescent="0.25">
      <c r="B289" s="431"/>
      <c r="C289" s="418"/>
      <c r="D289" s="416"/>
      <c r="E289" s="418"/>
      <c r="F289" s="320" t="s">
        <v>1483</v>
      </c>
      <c r="G289" s="93" t="s">
        <v>3388</v>
      </c>
      <c r="H289" s="73" t="s">
        <v>1160</v>
      </c>
      <c r="I289" s="324" t="s">
        <v>1159</v>
      </c>
      <c r="J289" s="320" t="s">
        <v>326</v>
      </c>
      <c r="K289" s="320" t="s">
        <v>329</v>
      </c>
      <c r="L289" s="73" t="s">
        <v>2944</v>
      </c>
      <c r="M289" s="302" t="s">
        <v>311</v>
      </c>
      <c r="N289" s="215">
        <v>42964</v>
      </c>
      <c r="O289" s="215">
        <v>42737</v>
      </c>
      <c r="P289" s="215">
        <v>43465</v>
      </c>
      <c r="Q289" s="29">
        <v>26630.23</v>
      </c>
      <c r="R289" s="30">
        <v>0.55000000000000004</v>
      </c>
      <c r="S289" s="29" t="s">
        <v>230</v>
      </c>
      <c r="T289" s="29">
        <v>14713.2</v>
      </c>
    </row>
    <row r="290" spans="2:20" s="128" customFormat="1" ht="135" customHeight="1" x14ac:dyDescent="0.25">
      <c r="B290" s="431"/>
      <c r="C290" s="418"/>
      <c r="D290" s="416"/>
      <c r="E290" s="418"/>
      <c r="F290" s="328" t="s">
        <v>1485</v>
      </c>
      <c r="G290" s="93" t="s">
        <v>1899</v>
      </c>
      <c r="H290" s="73" t="s">
        <v>1392</v>
      </c>
      <c r="I290" s="302" t="s">
        <v>1393</v>
      </c>
      <c r="J290" s="320" t="s">
        <v>326</v>
      </c>
      <c r="K290" s="320" t="s">
        <v>329</v>
      </c>
      <c r="L290" s="73" t="s">
        <v>1414</v>
      </c>
      <c r="M290" s="302" t="s">
        <v>22</v>
      </c>
      <c r="N290" s="215">
        <v>43153</v>
      </c>
      <c r="O290" s="215">
        <v>43073</v>
      </c>
      <c r="P290" s="215">
        <v>44168</v>
      </c>
      <c r="Q290" s="29">
        <v>386914.32</v>
      </c>
      <c r="R290" s="30">
        <v>0.45</v>
      </c>
      <c r="S290" s="29" t="s">
        <v>230</v>
      </c>
      <c r="T290" s="29">
        <v>174111.44</v>
      </c>
    </row>
    <row r="291" spans="2:20" s="128" customFormat="1" ht="135" customHeight="1" x14ac:dyDescent="0.25">
      <c r="B291" s="431"/>
      <c r="C291" s="418"/>
      <c r="D291" s="416"/>
      <c r="E291" s="418"/>
      <c r="F291" s="328" t="s">
        <v>1485</v>
      </c>
      <c r="G291" s="93" t="s">
        <v>1014</v>
      </c>
      <c r="H291" s="73" t="s">
        <v>4104</v>
      </c>
      <c r="I291" s="302" t="s">
        <v>1394</v>
      </c>
      <c r="J291" s="320" t="s">
        <v>326</v>
      </c>
      <c r="K291" s="320" t="s">
        <v>329</v>
      </c>
      <c r="L291" s="73" t="s">
        <v>4105</v>
      </c>
      <c r="M291" s="302" t="s">
        <v>15</v>
      </c>
      <c r="N291" s="215">
        <v>43153</v>
      </c>
      <c r="O291" s="215">
        <v>42885</v>
      </c>
      <c r="P291" s="215">
        <v>43799</v>
      </c>
      <c r="Q291" s="29">
        <v>211717.79</v>
      </c>
      <c r="R291" s="30">
        <v>0.45</v>
      </c>
      <c r="S291" s="29" t="s">
        <v>230</v>
      </c>
      <c r="T291" s="29">
        <v>95273.01</v>
      </c>
    </row>
    <row r="292" spans="2:20" s="128" customFormat="1" ht="90" customHeight="1" x14ac:dyDescent="0.25">
      <c r="B292" s="431"/>
      <c r="C292" s="418"/>
      <c r="D292" s="416"/>
      <c r="E292" s="418"/>
      <c r="F292" s="328" t="s">
        <v>1485</v>
      </c>
      <c r="G292" s="93" t="s">
        <v>1900</v>
      </c>
      <c r="H292" s="73" t="s">
        <v>1395</v>
      </c>
      <c r="I292" s="302" t="s">
        <v>1396</v>
      </c>
      <c r="J292" s="320" t="s">
        <v>326</v>
      </c>
      <c r="K292" s="320" t="s">
        <v>329</v>
      </c>
      <c r="L292" s="73" t="s">
        <v>2943</v>
      </c>
      <c r="M292" s="302" t="s">
        <v>13</v>
      </c>
      <c r="N292" s="215">
        <v>43153</v>
      </c>
      <c r="O292" s="215">
        <v>43145</v>
      </c>
      <c r="P292" s="215">
        <v>43874</v>
      </c>
      <c r="Q292" s="29">
        <v>213548.02</v>
      </c>
      <c r="R292" s="30">
        <v>0.45</v>
      </c>
      <c r="S292" s="29" t="s">
        <v>230</v>
      </c>
      <c r="T292" s="29">
        <v>96096.61</v>
      </c>
    </row>
    <row r="293" spans="2:20" s="128" customFormat="1" ht="147.75" customHeight="1" x14ac:dyDescent="0.25">
      <c r="B293" s="431"/>
      <c r="C293" s="418"/>
      <c r="D293" s="416"/>
      <c r="E293" s="418"/>
      <c r="F293" s="328" t="s">
        <v>1485</v>
      </c>
      <c r="G293" s="93" t="s">
        <v>2059</v>
      </c>
      <c r="H293" s="73" t="s">
        <v>1397</v>
      </c>
      <c r="I293" s="302" t="s">
        <v>1398</v>
      </c>
      <c r="J293" s="320" t="s">
        <v>326</v>
      </c>
      <c r="K293" s="320" t="s">
        <v>329</v>
      </c>
      <c r="L293" s="73" t="s">
        <v>2942</v>
      </c>
      <c r="M293" s="302" t="s">
        <v>1</v>
      </c>
      <c r="N293" s="215">
        <v>43153</v>
      </c>
      <c r="O293" s="215">
        <v>43313</v>
      </c>
      <c r="P293" s="215">
        <v>44043</v>
      </c>
      <c r="Q293" s="29">
        <v>244102.5</v>
      </c>
      <c r="R293" s="30">
        <v>0.45</v>
      </c>
      <c r="S293" s="29" t="s">
        <v>230</v>
      </c>
      <c r="T293" s="29">
        <v>109846.13</v>
      </c>
    </row>
    <row r="294" spans="2:20" s="128" customFormat="1" ht="90" customHeight="1" x14ac:dyDescent="0.25">
      <c r="B294" s="431"/>
      <c r="C294" s="418"/>
      <c r="D294" s="416"/>
      <c r="E294" s="418"/>
      <c r="F294" s="328" t="s">
        <v>1485</v>
      </c>
      <c r="G294" s="93" t="s">
        <v>1061</v>
      </c>
      <c r="H294" s="73" t="s">
        <v>1399</v>
      </c>
      <c r="I294" s="302" t="s">
        <v>1400</v>
      </c>
      <c r="J294" s="320" t="s">
        <v>326</v>
      </c>
      <c r="K294" s="320" t="s">
        <v>329</v>
      </c>
      <c r="L294" s="73" t="s">
        <v>1415</v>
      </c>
      <c r="M294" s="302" t="s">
        <v>19</v>
      </c>
      <c r="N294" s="215">
        <v>43153</v>
      </c>
      <c r="O294" s="215">
        <v>43204</v>
      </c>
      <c r="P294" s="215">
        <v>43933</v>
      </c>
      <c r="Q294" s="29">
        <v>71909</v>
      </c>
      <c r="R294" s="30">
        <v>0.45</v>
      </c>
      <c r="S294" s="29" t="s">
        <v>230</v>
      </c>
      <c r="T294" s="29">
        <v>32359.05</v>
      </c>
    </row>
    <row r="295" spans="2:20" s="128" customFormat="1" ht="132" customHeight="1" x14ac:dyDescent="0.25">
      <c r="B295" s="431"/>
      <c r="C295" s="418"/>
      <c r="D295" s="416"/>
      <c r="E295" s="418"/>
      <c r="F295" s="328" t="s">
        <v>1485</v>
      </c>
      <c r="G295" s="93" t="s">
        <v>1901</v>
      </c>
      <c r="H295" s="73" t="s">
        <v>1511</v>
      </c>
      <c r="I295" s="302" t="s">
        <v>1512</v>
      </c>
      <c r="J295" s="320" t="s">
        <v>326</v>
      </c>
      <c r="K295" s="320" t="s">
        <v>329</v>
      </c>
      <c r="L295" s="73" t="s">
        <v>1513</v>
      </c>
      <c r="M295" s="302" t="s">
        <v>1</v>
      </c>
      <c r="N295" s="215">
        <v>43153</v>
      </c>
      <c r="O295" s="215">
        <v>43145</v>
      </c>
      <c r="P295" s="215">
        <v>44239</v>
      </c>
      <c r="Q295" s="29">
        <v>206345.05</v>
      </c>
      <c r="R295" s="30">
        <v>0.45</v>
      </c>
      <c r="S295" s="29" t="s">
        <v>230</v>
      </c>
      <c r="T295" s="29">
        <v>92855.27</v>
      </c>
    </row>
    <row r="296" spans="2:20" s="128" customFormat="1" ht="151.5" customHeight="1" x14ac:dyDescent="0.25">
      <c r="B296" s="431"/>
      <c r="C296" s="418"/>
      <c r="D296" s="416"/>
      <c r="E296" s="418"/>
      <c r="F296" s="328" t="s">
        <v>1485</v>
      </c>
      <c r="G296" s="93" t="s">
        <v>1902</v>
      </c>
      <c r="H296" s="73" t="s">
        <v>1401</v>
      </c>
      <c r="I296" s="302" t="s">
        <v>1402</v>
      </c>
      <c r="J296" s="320" t="s">
        <v>326</v>
      </c>
      <c r="K296" s="320" t="s">
        <v>329</v>
      </c>
      <c r="L296" s="73" t="s">
        <v>1416</v>
      </c>
      <c r="M296" s="302" t="s">
        <v>1</v>
      </c>
      <c r="N296" s="215">
        <v>43153</v>
      </c>
      <c r="O296" s="215">
        <v>43145</v>
      </c>
      <c r="P296" s="215">
        <v>43874</v>
      </c>
      <c r="Q296" s="29">
        <v>112470.94</v>
      </c>
      <c r="R296" s="30">
        <v>0.45</v>
      </c>
      <c r="S296" s="29" t="s">
        <v>230</v>
      </c>
      <c r="T296" s="29">
        <v>50611.92</v>
      </c>
    </row>
    <row r="297" spans="2:20" s="128" customFormat="1" ht="132" customHeight="1" x14ac:dyDescent="0.25">
      <c r="B297" s="431"/>
      <c r="C297" s="418"/>
      <c r="D297" s="416"/>
      <c r="E297" s="418"/>
      <c r="F297" s="302" t="s">
        <v>1485</v>
      </c>
      <c r="G297" s="93" t="s">
        <v>2377</v>
      </c>
      <c r="H297" s="73" t="s">
        <v>1810</v>
      </c>
      <c r="I297" s="302" t="s">
        <v>1811</v>
      </c>
      <c r="J297" s="320" t="s">
        <v>326</v>
      </c>
      <c r="K297" s="320" t="s">
        <v>329</v>
      </c>
      <c r="L297" s="73" t="s">
        <v>1812</v>
      </c>
      <c r="M297" s="302" t="s">
        <v>29</v>
      </c>
      <c r="N297" s="215">
        <v>43349</v>
      </c>
      <c r="O297" s="215">
        <v>42932</v>
      </c>
      <c r="P297" s="215">
        <v>43661</v>
      </c>
      <c r="Q297" s="108">
        <v>143272.44</v>
      </c>
      <c r="R297" s="30">
        <v>0.45</v>
      </c>
      <c r="S297" s="29" t="s">
        <v>230</v>
      </c>
      <c r="T297" s="108">
        <v>64472.6</v>
      </c>
    </row>
    <row r="298" spans="2:20" s="128" customFormat="1" ht="162" customHeight="1" x14ac:dyDescent="0.25">
      <c r="B298" s="431"/>
      <c r="C298" s="418"/>
      <c r="D298" s="416"/>
      <c r="E298" s="418"/>
      <c r="F298" s="328" t="s">
        <v>1485</v>
      </c>
      <c r="G298" s="93" t="s">
        <v>2060</v>
      </c>
      <c r="H298" s="73" t="s">
        <v>1403</v>
      </c>
      <c r="I298" s="302" t="s">
        <v>1404</v>
      </c>
      <c r="J298" s="320" t="s">
        <v>326</v>
      </c>
      <c r="K298" s="320" t="s">
        <v>329</v>
      </c>
      <c r="L298" s="73" t="s">
        <v>2941</v>
      </c>
      <c r="M298" s="302" t="s">
        <v>22</v>
      </c>
      <c r="N298" s="215">
        <v>43153</v>
      </c>
      <c r="O298" s="215">
        <v>43297</v>
      </c>
      <c r="P298" s="215">
        <v>44027</v>
      </c>
      <c r="Q298" s="29">
        <v>427405</v>
      </c>
      <c r="R298" s="30">
        <v>0.45</v>
      </c>
      <c r="S298" s="29" t="s">
        <v>230</v>
      </c>
      <c r="T298" s="29">
        <v>192332.25</v>
      </c>
    </row>
    <row r="299" spans="2:20" s="128" customFormat="1" ht="168.75" customHeight="1" x14ac:dyDescent="0.25">
      <c r="B299" s="431"/>
      <c r="C299" s="418"/>
      <c r="D299" s="416"/>
      <c r="E299" s="418"/>
      <c r="F299" s="328" t="s">
        <v>1485</v>
      </c>
      <c r="G299" s="93" t="s">
        <v>2061</v>
      </c>
      <c r="H299" s="73" t="s">
        <v>1405</v>
      </c>
      <c r="I299" s="302" t="s">
        <v>1406</v>
      </c>
      <c r="J299" s="320" t="s">
        <v>326</v>
      </c>
      <c r="K299" s="320" t="s">
        <v>329</v>
      </c>
      <c r="L299" s="73" t="s">
        <v>1417</v>
      </c>
      <c r="M299" s="302" t="s">
        <v>29</v>
      </c>
      <c r="N299" s="215">
        <v>43153</v>
      </c>
      <c r="O299" s="215">
        <v>43040</v>
      </c>
      <c r="P299" s="215">
        <v>44135</v>
      </c>
      <c r="Q299" s="29">
        <v>509907</v>
      </c>
      <c r="R299" s="30">
        <v>0.45</v>
      </c>
      <c r="S299" s="29" t="s">
        <v>230</v>
      </c>
      <c r="T299" s="29">
        <v>229458.15</v>
      </c>
    </row>
    <row r="300" spans="2:20" s="128" customFormat="1" ht="90" customHeight="1" x14ac:dyDescent="0.25">
      <c r="B300" s="431"/>
      <c r="C300" s="418"/>
      <c r="D300" s="416"/>
      <c r="E300" s="418"/>
      <c r="F300" s="302" t="s">
        <v>1485</v>
      </c>
      <c r="G300" s="93" t="s">
        <v>1085</v>
      </c>
      <c r="H300" s="73" t="s">
        <v>2895</v>
      </c>
      <c r="I300" s="302" t="s">
        <v>1813</v>
      </c>
      <c r="J300" s="320" t="s">
        <v>326</v>
      </c>
      <c r="K300" s="320" t="s">
        <v>329</v>
      </c>
      <c r="L300" s="73" t="s">
        <v>2940</v>
      </c>
      <c r="M300" s="302" t="s">
        <v>1</v>
      </c>
      <c r="N300" s="215">
        <v>43353</v>
      </c>
      <c r="O300" s="215">
        <v>43497</v>
      </c>
      <c r="P300" s="215">
        <v>44226</v>
      </c>
      <c r="Q300" s="108">
        <v>244285</v>
      </c>
      <c r="R300" s="117">
        <v>0.45</v>
      </c>
      <c r="S300" s="302" t="s">
        <v>230</v>
      </c>
      <c r="T300" s="108">
        <v>109928.25</v>
      </c>
    </row>
    <row r="301" spans="2:20" s="128" customFormat="1" ht="138" customHeight="1" x14ac:dyDescent="0.25">
      <c r="B301" s="431"/>
      <c r="C301" s="418"/>
      <c r="D301" s="416"/>
      <c r="E301" s="418"/>
      <c r="F301" s="328" t="s">
        <v>1485</v>
      </c>
      <c r="G301" s="93" t="s">
        <v>2062</v>
      </c>
      <c r="H301" s="73" t="s">
        <v>4106</v>
      </c>
      <c r="I301" s="302" t="s">
        <v>1407</v>
      </c>
      <c r="J301" s="320" t="s">
        <v>326</v>
      </c>
      <c r="K301" s="320" t="s">
        <v>329</v>
      </c>
      <c r="L301" s="73" t="s">
        <v>2939</v>
      </c>
      <c r="M301" s="302" t="s">
        <v>1</v>
      </c>
      <c r="N301" s="215">
        <v>43153</v>
      </c>
      <c r="O301" s="215">
        <v>43191</v>
      </c>
      <c r="P301" s="215">
        <v>43921</v>
      </c>
      <c r="Q301" s="29">
        <v>190502.5</v>
      </c>
      <c r="R301" s="30">
        <v>0.45</v>
      </c>
      <c r="S301" s="29" t="s">
        <v>230</v>
      </c>
      <c r="T301" s="29">
        <v>85726.13</v>
      </c>
    </row>
    <row r="302" spans="2:20" s="128" customFormat="1" ht="133.5" customHeight="1" x14ac:dyDescent="0.25">
      <c r="B302" s="431"/>
      <c r="C302" s="418"/>
      <c r="D302" s="416"/>
      <c r="E302" s="418"/>
      <c r="F302" s="328" t="s">
        <v>1485</v>
      </c>
      <c r="G302" s="93" t="s">
        <v>2024</v>
      </c>
      <c r="H302" s="73" t="s">
        <v>4107</v>
      </c>
      <c r="I302" s="302" t="s">
        <v>1514</v>
      </c>
      <c r="J302" s="320" t="s">
        <v>326</v>
      </c>
      <c r="K302" s="320" t="s">
        <v>329</v>
      </c>
      <c r="L302" s="73" t="s">
        <v>3389</v>
      </c>
      <c r="M302" s="302" t="s">
        <v>55</v>
      </c>
      <c r="N302" s="215">
        <v>43153</v>
      </c>
      <c r="O302" s="215">
        <v>43191</v>
      </c>
      <c r="P302" s="215">
        <v>43920</v>
      </c>
      <c r="Q302" s="29">
        <v>259552.5</v>
      </c>
      <c r="R302" s="30">
        <v>0.45</v>
      </c>
      <c r="S302" s="29" t="s">
        <v>230</v>
      </c>
      <c r="T302" s="29">
        <v>116798.63</v>
      </c>
    </row>
    <row r="303" spans="2:20" s="128" customFormat="1" ht="90" customHeight="1" x14ac:dyDescent="0.25">
      <c r="B303" s="431"/>
      <c r="C303" s="418"/>
      <c r="D303" s="416"/>
      <c r="E303" s="418"/>
      <c r="F303" s="328" t="s">
        <v>1485</v>
      </c>
      <c r="G303" s="93" t="s">
        <v>1062</v>
      </c>
      <c r="H303" s="73" t="s">
        <v>2577</v>
      </c>
      <c r="I303" s="302" t="s">
        <v>1408</v>
      </c>
      <c r="J303" s="320" t="s">
        <v>326</v>
      </c>
      <c r="K303" s="320" t="s">
        <v>329</v>
      </c>
      <c r="L303" s="73" t="s">
        <v>1418</v>
      </c>
      <c r="M303" s="302" t="s">
        <v>1</v>
      </c>
      <c r="N303" s="215">
        <v>43153</v>
      </c>
      <c r="O303" s="215">
        <v>43191</v>
      </c>
      <c r="P303" s="215">
        <v>43920</v>
      </c>
      <c r="Q303" s="29">
        <v>345305</v>
      </c>
      <c r="R303" s="30">
        <v>0.45</v>
      </c>
      <c r="S303" s="29" t="s">
        <v>230</v>
      </c>
      <c r="T303" s="29">
        <v>155387.25</v>
      </c>
    </row>
    <row r="304" spans="2:20" s="128" customFormat="1" ht="108" customHeight="1" x14ac:dyDescent="0.25">
      <c r="B304" s="431"/>
      <c r="C304" s="418"/>
      <c r="D304" s="416"/>
      <c r="E304" s="418"/>
      <c r="F304" s="328" t="s">
        <v>1485</v>
      </c>
      <c r="G304" s="93" t="s">
        <v>1904</v>
      </c>
      <c r="H304" s="73" t="s">
        <v>1409</v>
      </c>
      <c r="I304" s="302" t="s">
        <v>1410</v>
      </c>
      <c r="J304" s="320" t="s">
        <v>326</v>
      </c>
      <c r="K304" s="320" t="s">
        <v>329</v>
      </c>
      <c r="L304" s="73" t="s">
        <v>1419</v>
      </c>
      <c r="M304" s="302" t="s">
        <v>55</v>
      </c>
      <c r="N304" s="215">
        <v>43153</v>
      </c>
      <c r="O304" s="215">
        <v>43207</v>
      </c>
      <c r="P304" s="215">
        <v>43936</v>
      </c>
      <c r="Q304" s="29">
        <v>102275</v>
      </c>
      <c r="R304" s="30">
        <v>0.45</v>
      </c>
      <c r="S304" s="29" t="s">
        <v>230</v>
      </c>
      <c r="T304" s="29">
        <v>46023.75</v>
      </c>
    </row>
    <row r="305" spans="2:20" s="128" customFormat="1" ht="90" customHeight="1" x14ac:dyDescent="0.25">
      <c r="B305" s="431"/>
      <c r="C305" s="418"/>
      <c r="D305" s="416"/>
      <c r="E305" s="418"/>
      <c r="F305" s="328" t="s">
        <v>1485</v>
      </c>
      <c r="G305" s="93" t="s">
        <v>1905</v>
      </c>
      <c r="H305" s="73" t="s">
        <v>1411</v>
      </c>
      <c r="I305" s="302" t="s">
        <v>1412</v>
      </c>
      <c r="J305" s="320" t="s">
        <v>326</v>
      </c>
      <c r="K305" s="320" t="s">
        <v>329</v>
      </c>
      <c r="L305" s="73" t="s">
        <v>1420</v>
      </c>
      <c r="M305" s="302" t="s">
        <v>22</v>
      </c>
      <c r="N305" s="215">
        <v>43153</v>
      </c>
      <c r="O305" s="215">
        <v>43185</v>
      </c>
      <c r="P305" s="215">
        <v>43913</v>
      </c>
      <c r="Q305" s="29">
        <v>276970</v>
      </c>
      <c r="R305" s="30">
        <v>0.45</v>
      </c>
      <c r="S305" s="29" t="s">
        <v>230</v>
      </c>
      <c r="T305" s="29">
        <v>124636.5</v>
      </c>
    </row>
    <row r="306" spans="2:20" s="128" customFormat="1" ht="90" customHeight="1" x14ac:dyDescent="0.25">
      <c r="B306" s="431"/>
      <c r="C306" s="418"/>
      <c r="D306" s="416"/>
      <c r="E306" s="418"/>
      <c r="F306" s="328" t="s">
        <v>1485</v>
      </c>
      <c r="G306" s="93" t="s">
        <v>2063</v>
      </c>
      <c r="H306" s="73" t="s">
        <v>2605</v>
      </c>
      <c r="I306" s="302" t="s">
        <v>1413</v>
      </c>
      <c r="J306" s="320" t="s">
        <v>326</v>
      </c>
      <c r="K306" s="320" t="s">
        <v>329</v>
      </c>
      <c r="L306" s="73" t="s">
        <v>1421</v>
      </c>
      <c r="M306" s="302" t="s">
        <v>22</v>
      </c>
      <c r="N306" s="215">
        <v>43153</v>
      </c>
      <c r="O306" s="215">
        <v>43160</v>
      </c>
      <c r="P306" s="215">
        <v>44255</v>
      </c>
      <c r="Q306" s="29">
        <v>279624.68</v>
      </c>
      <c r="R306" s="30">
        <v>0.45</v>
      </c>
      <c r="S306" s="29" t="s">
        <v>230</v>
      </c>
      <c r="T306" s="29">
        <v>125831.11</v>
      </c>
    </row>
    <row r="307" spans="2:20" s="128" customFormat="1" ht="156.75" customHeight="1" x14ac:dyDescent="0.25">
      <c r="B307" s="431"/>
      <c r="C307" s="418"/>
      <c r="D307" s="416"/>
      <c r="E307" s="418"/>
      <c r="F307" s="320" t="s">
        <v>1342</v>
      </c>
      <c r="G307" s="93" t="s">
        <v>2020</v>
      </c>
      <c r="H307" s="73" t="s">
        <v>1343</v>
      </c>
      <c r="I307" s="324" t="s">
        <v>1336</v>
      </c>
      <c r="J307" s="320" t="s">
        <v>326</v>
      </c>
      <c r="K307" s="320" t="s">
        <v>329</v>
      </c>
      <c r="L307" s="73" t="s">
        <v>1346</v>
      </c>
      <c r="M307" s="302" t="s">
        <v>4</v>
      </c>
      <c r="N307" s="215">
        <v>43105</v>
      </c>
      <c r="O307" s="215">
        <v>43146</v>
      </c>
      <c r="P307" s="215">
        <v>43510</v>
      </c>
      <c r="Q307" s="29">
        <v>10000</v>
      </c>
      <c r="R307" s="30">
        <v>0.75</v>
      </c>
      <c r="S307" s="29" t="s">
        <v>230</v>
      </c>
      <c r="T307" s="29">
        <v>7500</v>
      </c>
    </row>
    <row r="308" spans="2:20" s="128" customFormat="1" ht="144.75" customHeight="1" x14ac:dyDescent="0.25">
      <c r="B308" s="431"/>
      <c r="C308" s="418"/>
      <c r="D308" s="416"/>
      <c r="E308" s="418"/>
      <c r="F308" s="320" t="s">
        <v>1342</v>
      </c>
      <c r="G308" s="93" t="s">
        <v>1906</v>
      </c>
      <c r="H308" s="73" t="s">
        <v>2606</v>
      </c>
      <c r="I308" s="324" t="s">
        <v>1337</v>
      </c>
      <c r="J308" s="320" t="s">
        <v>326</v>
      </c>
      <c r="K308" s="320" t="s">
        <v>329</v>
      </c>
      <c r="L308" s="73" t="s">
        <v>2938</v>
      </c>
      <c r="M308" s="302" t="s">
        <v>29</v>
      </c>
      <c r="N308" s="215">
        <v>43105</v>
      </c>
      <c r="O308" s="215">
        <v>43134</v>
      </c>
      <c r="P308" s="215">
        <v>43498</v>
      </c>
      <c r="Q308" s="29">
        <v>13333</v>
      </c>
      <c r="R308" s="30">
        <v>0.75</v>
      </c>
      <c r="S308" s="29" t="s">
        <v>230</v>
      </c>
      <c r="T308" s="29">
        <v>9999.75</v>
      </c>
    </row>
    <row r="309" spans="2:20" s="128" customFormat="1" ht="90" customHeight="1" x14ac:dyDescent="0.25">
      <c r="B309" s="431"/>
      <c r="C309" s="418"/>
      <c r="D309" s="416"/>
      <c r="E309" s="418"/>
      <c r="F309" s="320" t="s">
        <v>1342</v>
      </c>
      <c r="G309" s="93" t="s">
        <v>1907</v>
      </c>
      <c r="H309" s="73" t="s">
        <v>1344</v>
      </c>
      <c r="I309" s="324" t="s">
        <v>1338</v>
      </c>
      <c r="J309" s="320" t="s">
        <v>326</v>
      </c>
      <c r="K309" s="320" t="s">
        <v>329</v>
      </c>
      <c r="L309" s="73" t="s">
        <v>1347</v>
      </c>
      <c r="M309" s="302" t="s">
        <v>15</v>
      </c>
      <c r="N309" s="215">
        <v>43105</v>
      </c>
      <c r="O309" s="215">
        <v>43265</v>
      </c>
      <c r="P309" s="215">
        <v>43629</v>
      </c>
      <c r="Q309" s="29">
        <v>13333</v>
      </c>
      <c r="R309" s="30">
        <v>0.75</v>
      </c>
      <c r="S309" s="29" t="s">
        <v>230</v>
      </c>
      <c r="T309" s="29">
        <v>9999.75</v>
      </c>
    </row>
    <row r="310" spans="2:20" s="128" customFormat="1" ht="90" customHeight="1" x14ac:dyDescent="0.25">
      <c r="B310" s="431"/>
      <c r="C310" s="418"/>
      <c r="D310" s="416"/>
      <c r="E310" s="418"/>
      <c r="F310" s="320" t="s">
        <v>1342</v>
      </c>
      <c r="G310" s="93" t="s">
        <v>1908</v>
      </c>
      <c r="H310" s="73" t="s">
        <v>4108</v>
      </c>
      <c r="I310" s="324" t="s">
        <v>1339</v>
      </c>
      <c r="J310" s="320" t="s">
        <v>326</v>
      </c>
      <c r="K310" s="320" t="s">
        <v>329</v>
      </c>
      <c r="L310" s="73" t="s">
        <v>4109</v>
      </c>
      <c r="M310" s="302" t="s">
        <v>22</v>
      </c>
      <c r="N310" s="215">
        <v>43105</v>
      </c>
      <c r="O310" s="215">
        <v>43151</v>
      </c>
      <c r="P310" s="215">
        <v>43515</v>
      </c>
      <c r="Q310" s="29">
        <v>5000</v>
      </c>
      <c r="R310" s="30">
        <v>0.75</v>
      </c>
      <c r="S310" s="29" t="s">
        <v>230</v>
      </c>
      <c r="T310" s="29">
        <v>3750</v>
      </c>
    </row>
    <row r="311" spans="2:20" s="128" customFormat="1" ht="90" customHeight="1" x14ac:dyDescent="0.25">
      <c r="B311" s="431"/>
      <c r="C311" s="418"/>
      <c r="D311" s="416"/>
      <c r="E311" s="418"/>
      <c r="F311" s="320" t="s">
        <v>1342</v>
      </c>
      <c r="G311" s="93" t="s">
        <v>2064</v>
      </c>
      <c r="H311" s="73" t="s">
        <v>1345</v>
      </c>
      <c r="I311" s="324" t="s">
        <v>1340</v>
      </c>
      <c r="J311" s="320" t="s">
        <v>326</v>
      </c>
      <c r="K311" s="320" t="s">
        <v>329</v>
      </c>
      <c r="L311" s="73" t="s">
        <v>2937</v>
      </c>
      <c r="M311" s="302" t="s">
        <v>13</v>
      </c>
      <c r="N311" s="215">
        <v>43105</v>
      </c>
      <c r="O311" s="215">
        <v>43151</v>
      </c>
      <c r="P311" s="215">
        <v>43515</v>
      </c>
      <c r="Q311" s="29">
        <v>13333</v>
      </c>
      <c r="R311" s="30">
        <v>0.75</v>
      </c>
      <c r="S311" s="29" t="s">
        <v>230</v>
      </c>
      <c r="T311" s="29">
        <v>9999.75</v>
      </c>
    </row>
    <row r="312" spans="2:20" s="128" customFormat="1" ht="90" customHeight="1" x14ac:dyDescent="0.25">
      <c r="B312" s="431"/>
      <c r="C312" s="418"/>
      <c r="D312" s="416"/>
      <c r="E312" s="418"/>
      <c r="F312" s="320" t="s">
        <v>1342</v>
      </c>
      <c r="G312" s="93" t="s">
        <v>1909</v>
      </c>
      <c r="H312" s="73" t="s">
        <v>2578</v>
      </c>
      <c r="I312" s="324" t="s">
        <v>1341</v>
      </c>
      <c r="J312" s="320" t="s">
        <v>326</v>
      </c>
      <c r="K312" s="320" t="s">
        <v>329</v>
      </c>
      <c r="L312" s="73" t="s">
        <v>2936</v>
      </c>
      <c r="M312" s="302" t="s">
        <v>19</v>
      </c>
      <c r="N312" s="215">
        <v>43105</v>
      </c>
      <c r="O312" s="215">
        <v>43151</v>
      </c>
      <c r="P312" s="215">
        <v>43515</v>
      </c>
      <c r="Q312" s="29">
        <v>5000</v>
      </c>
      <c r="R312" s="30">
        <v>0.75</v>
      </c>
      <c r="S312" s="29" t="s">
        <v>230</v>
      </c>
      <c r="T312" s="29">
        <v>3750</v>
      </c>
    </row>
    <row r="313" spans="2:20" s="128" customFormat="1" ht="154.5" customHeight="1" x14ac:dyDescent="0.25">
      <c r="B313" s="431"/>
      <c r="C313" s="418"/>
      <c r="D313" s="416"/>
      <c r="E313" s="418"/>
      <c r="F313" s="320" t="s">
        <v>1832</v>
      </c>
      <c r="G313" s="93" t="s">
        <v>1887</v>
      </c>
      <c r="H313" s="73" t="s">
        <v>1855</v>
      </c>
      <c r="I313" s="324" t="s">
        <v>1851</v>
      </c>
      <c r="J313" s="320" t="s">
        <v>326</v>
      </c>
      <c r="K313" s="320" t="s">
        <v>329</v>
      </c>
      <c r="L313" s="73" t="s">
        <v>1856</v>
      </c>
      <c r="M313" s="302" t="s">
        <v>311</v>
      </c>
      <c r="N313" s="215">
        <v>43398</v>
      </c>
      <c r="O313" s="215">
        <v>43427</v>
      </c>
      <c r="P313" s="215">
        <v>44005</v>
      </c>
      <c r="Q313" s="29">
        <v>62316.78</v>
      </c>
      <c r="R313" s="30">
        <v>0.54349999999999998</v>
      </c>
      <c r="S313" s="29" t="s">
        <v>230</v>
      </c>
      <c r="T313" s="29">
        <v>33866.79</v>
      </c>
    </row>
    <row r="314" spans="2:20" s="128" customFormat="1" ht="132" customHeight="1" x14ac:dyDescent="0.25">
      <c r="B314" s="431"/>
      <c r="C314" s="418"/>
      <c r="D314" s="416"/>
      <c r="E314" s="418"/>
      <c r="F314" s="320" t="s">
        <v>1832</v>
      </c>
      <c r="G314" s="93" t="s">
        <v>1910</v>
      </c>
      <c r="H314" s="73" t="s">
        <v>1857</v>
      </c>
      <c r="I314" s="324" t="s">
        <v>1852</v>
      </c>
      <c r="J314" s="320" t="s">
        <v>326</v>
      </c>
      <c r="K314" s="320" t="s">
        <v>329</v>
      </c>
      <c r="L314" s="73" t="s">
        <v>1858</v>
      </c>
      <c r="M314" s="302" t="s">
        <v>311</v>
      </c>
      <c r="N314" s="215">
        <v>43398</v>
      </c>
      <c r="O314" s="215">
        <v>43313</v>
      </c>
      <c r="P314" s="215">
        <v>44043</v>
      </c>
      <c r="Q314" s="29">
        <v>111569.7</v>
      </c>
      <c r="R314" s="30">
        <v>0.54459999999999997</v>
      </c>
      <c r="S314" s="29" t="s">
        <v>230</v>
      </c>
      <c r="T314" s="29">
        <v>60763.93</v>
      </c>
    </row>
    <row r="315" spans="2:20" s="128" customFormat="1" ht="143.25" customHeight="1" x14ac:dyDescent="0.25">
      <c r="B315" s="431"/>
      <c r="C315" s="418"/>
      <c r="D315" s="416"/>
      <c r="E315" s="418"/>
      <c r="F315" s="320" t="s">
        <v>1832</v>
      </c>
      <c r="G315" s="93" t="s">
        <v>3388</v>
      </c>
      <c r="H315" s="73" t="s">
        <v>1160</v>
      </c>
      <c r="I315" s="324" t="s">
        <v>1853</v>
      </c>
      <c r="J315" s="320" t="s">
        <v>326</v>
      </c>
      <c r="K315" s="320" t="s">
        <v>329</v>
      </c>
      <c r="L315" s="73" t="s">
        <v>2935</v>
      </c>
      <c r="M315" s="302" t="s">
        <v>311</v>
      </c>
      <c r="N315" s="215">
        <v>43398</v>
      </c>
      <c r="O315" s="215">
        <v>43405</v>
      </c>
      <c r="P315" s="215">
        <v>43830</v>
      </c>
      <c r="Q315" s="29">
        <v>8919.2999999999993</v>
      </c>
      <c r="R315" s="30">
        <v>0.55010000000000003</v>
      </c>
      <c r="S315" s="29" t="s">
        <v>230</v>
      </c>
      <c r="T315" s="29">
        <v>4906.51</v>
      </c>
    </row>
    <row r="316" spans="2:20" s="128" customFormat="1" ht="135" customHeight="1" x14ac:dyDescent="0.25">
      <c r="B316" s="431"/>
      <c r="C316" s="418"/>
      <c r="D316" s="416"/>
      <c r="E316" s="418"/>
      <c r="F316" s="320" t="s">
        <v>1832</v>
      </c>
      <c r="G316" s="93" t="s">
        <v>1911</v>
      </c>
      <c r="H316" s="73" t="s">
        <v>1859</v>
      </c>
      <c r="I316" s="324" t="s">
        <v>1854</v>
      </c>
      <c r="J316" s="320" t="s">
        <v>326</v>
      </c>
      <c r="K316" s="320" t="s">
        <v>329</v>
      </c>
      <c r="L316" s="73" t="s">
        <v>1860</v>
      </c>
      <c r="M316" s="302" t="s">
        <v>311</v>
      </c>
      <c r="N316" s="215">
        <v>43398</v>
      </c>
      <c r="O316" s="215">
        <v>43464</v>
      </c>
      <c r="P316" s="215">
        <v>44190</v>
      </c>
      <c r="Q316" s="29">
        <v>123414.48</v>
      </c>
      <c r="R316" s="30">
        <v>0.53439999999999999</v>
      </c>
      <c r="S316" s="29" t="s">
        <v>230</v>
      </c>
      <c r="T316" s="29">
        <v>65957.490000000005</v>
      </c>
    </row>
    <row r="317" spans="2:20" s="128" customFormat="1" ht="135" customHeight="1" x14ac:dyDescent="0.25">
      <c r="B317" s="431"/>
      <c r="C317" s="418"/>
      <c r="D317" s="416"/>
      <c r="E317" s="418"/>
      <c r="F317" s="320" t="s">
        <v>1832</v>
      </c>
      <c r="G317" s="93" t="s">
        <v>1888</v>
      </c>
      <c r="H317" s="73" t="s">
        <v>3931</v>
      </c>
      <c r="I317" s="324" t="s">
        <v>1833</v>
      </c>
      <c r="J317" s="320" t="s">
        <v>326</v>
      </c>
      <c r="K317" s="320" t="s">
        <v>329</v>
      </c>
      <c r="L317" s="73" t="s">
        <v>1834</v>
      </c>
      <c r="M317" s="302" t="s">
        <v>311</v>
      </c>
      <c r="N317" s="215">
        <v>43385</v>
      </c>
      <c r="O317" s="215">
        <v>43132</v>
      </c>
      <c r="P317" s="215">
        <v>43830</v>
      </c>
      <c r="Q317" s="29">
        <v>917636.94</v>
      </c>
      <c r="R317" s="30">
        <v>0.54390000000000005</v>
      </c>
      <c r="S317" s="29" t="s">
        <v>230</v>
      </c>
      <c r="T317" s="29">
        <v>499081.4</v>
      </c>
    </row>
    <row r="318" spans="2:20" s="128" customFormat="1" ht="135" customHeight="1" x14ac:dyDescent="0.25">
      <c r="B318" s="431"/>
      <c r="C318" s="418"/>
      <c r="D318" s="416"/>
      <c r="E318" s="418"/>
      <c r="F318" s="320" t="s">
        <v>2263</v>
      </c>
      <c r="G318" s="93" t="s">
        <v>2361</v>
      </c>
      <c r="H318" s="73" t="s">
        <v>2264</v>
      </c>
      <c r="I318" s="324" t="s">
        <v>2259</v>
      </c>
      <c r="J318" s="320" t="s">
        <v>326</v>
      </c>
      <c r="K318" s="320" t="s">
        <v>329</v>
      </c>
      <c r="L318" s="73" t="s">
        <v>2266</v>
      </c>
      <c r="M318" s="302" t="s">
        <v>19</v>
      </c>
      <c r="N318" s="215">
        <v>43546</v>
      </c>
      <c r="O318" s="215">
        <v>43374</v>
      </c>
      <c r="P318" s="215">
        <v>44104</v>
      </c>
      <c r="Q318" s="29">
        <v>435842.5</v>
      </c>
      <c r="R318" s="30">
        <v>0.45</v>
      </c>
      <c r="S318" s="29" t="s">
        <v>230</v>
      </c>
      <c r="T318" s="29">
        <v>196129.13</v>
      </c>
    </row>
    <row r="319" spans="2:20" s="128" customFormat="1" ht="135" customHeight="1" x14ac:dyDescent="0.25">
      <c r="B319" s="431"/>
      <c r="C319" s="418"/>
      <c r="D319" s="416"/>
      <c r="E319" s="418"/>
      <c r="F319" s="320" t="s">
        <v>2263</v>
      </c>
      <c r="G319" s="93" t="s">
        <v>1107</v>
      </c>
      <c r="H319" s="73" t="s">
        <v>4110</v>
      </c>
      <c r="I319" s="324" t="s">
        <v>2721</v>
      </c>
      <c r="J319" s="320" t="s">
        <v>326</v>
      </c>
      <c r="K319" s="320" t="s">
        <v>329</v>
      </c>
      <c r="L319" s="73" t="s">
        <v>2720</v>
      </c>
      <c r="M319" s="302" t="s">
        <v>15</v>
      </c>
      <c r="N319" s="241">
        <v>43769</v>
      </c>
      <c r="O319" s="241">
        <v>43709</v>
      </c>
      <c r="P319" s="241">
        <v>44439</v>
      </c>
      <c r="Q319" s="29">
        <v>275310</v>
      </c>
      <c r="R319" s="30">
        <v>0.45</v>
      </c>
      <c r="S319" s="29" t="s">
        <v>230</v>
      </c>
      <c r="T319" s="29">
        <v>123889.5</v>
      </c>
    </row>
    <row r="320" spans="2:20" s="128" customFormat="1" ht="135" customHeight="1" x14ac:dyDescent="0.25">
      <c r="B320" s="431"/>
      <c r="C320" s="418"/>
      <c r="D320" s="416"/>
      <c r="E320" s="418"/>
      <c r="F320" s="320" t="s">
        <v>2498</v>
      </c>
      <c r="G320" s="93" t="s">
        <v>728</v>
      </c>
      <c r="H320" s="73" t="s">
        <v>2649</v>
      </c>
      <c r="I320" s="324" t="s">
        <v>2647</v>
      </c>
      <c r="J320" s="320" t="s">
        <v>326</v>
      </c>
      <c r="K320" s="320" t="s">
        <v>329</v>
      </c>
      <c r="L320" s="73" t="s">
        <v>2934</v>
      </c>
      <c r="M320" s="302" t="s">
        <v>311</v>
      </c>
      <c r="N320" s="215">
        <v>43738</v>
      </c>
      <c r="O320" s="215">
        <v>43647</v>
      </c>
      <c r="P320" s="215">
        <v>44742</v>
      </c>
      <c r="Q320" s="29">
        <v>724234.7</v>
      </c>
      <c r="R320" s="30">
        <v>0.7</v>
      </c>
      <c r="S320" s="29" t="s">
        <v>230</v>
      </c>
      <c r="T320" s="29">
        <v>506964.29</v>
      </c>
    </row>
    <row r="321" spans="2:20" s="128" customFormat="1" ht="90" customHeight="1" x14ac:dyDescent="0.25">
      <c r="B321" s="431"/>
      <c r="C321" s="418"/>
      <c r="D321" s="416"/>
      <c r="E321" s="418"/>
      <c r="F321" s="320" t="s">
        <v>2498</v>
      </c>
      <c r="G321" s="93" t="s">
        <v>986</v>
      </c>
      <c r="H321" s="73" t="s">
        <v>2650</v>
      </c>
      <c r="I321" s="324" t="s">
        <v>2648</v>
      </c>
      <c r="J321" s="320" t="s">
        <v>326</v>
      </c>
      <c r="K321" s="320" t="s">
        <v>329</v>
      </c>
      <c r="L321" s="73" t="s">
        <v>2933</v>
      </c>
      <c r="M321" s="302" t="s">
        <v>311</v>
      </c>
      <c r="N321" s="215">
        <v>43738</v>
      </c>
      <c r="O321" s="215">
        <v>43831</v>
      </c>
      <c r="P321" s="215">
        <v>44561</v>
      </c>
      <c r="Q321" s="29">
        <v>370801.07</v>
      </c>
      <c r="R321" s="30">
        <v>0.7</v>
      </c>
      <c r="S321" s="29" t="s">
        <v>230</v>
      </c>
      <c r="T321" s="29">
        <v>259560.75</v>
      </c>
    </row>
    <row r="322" spans="2:20" s="128" customFormat="1" ht="150" customHeight="1" x14ac:dyDescent="0.25">
      <c r="B322" s="431"/>
      <c r="C322" s="418"/>
      <c r="D322" s="416"/>
      <c r="E322" s="418"/>
      <c r="F322" s="320" t="s">
        <v>2497</v>
      </c>
      <c r="G322" s="93" t="s">
        <v>986</v>
      </c>
      <c r="H322" s="73" t="s">
        <v>2579</v>
      </c>
      <c r="I322" s="324" t="s">
        <v>2499</v>
      </c>
      <c r="J322" s="320" t="s">
        <v>326</v>
      </c>
      <c r="K322" s="320" t="s">
        <v>329</v>
      </c>
      <c r="L322" s="73" t="s">
        <v>2932</v>
      </c>
      <c r="M322" s="302" t="s">
        <v>311</v>
      </c>
      <c r="N322" s="215">
        <v>43679</v>
      </c>
      <c r="O322" s="215">
        <v>43770</v>
      </c>
      <c r="P322" s="215">
        <v>44500</v>
      </c>
      <c r="Q322" s="29">
        <v>590379.48</v>
      </c>
      <c r="R322" s="30">
        <v>0.7</v>
      </c>
      <c r="S322" s="29" t="s">
        <v>230</v>
      </c>
      <c r="T322" s="29">
        <v>413265.64</v>
      </c>
    </row>
    <row r="323" spans="2:20" s="128" customFormat="1" ht="150" customHeight="1" x14ac:dyDescent="0.25">
      <c r="B323" s="431"/>
      <c r="C323" s="418"/>
      <c r="D323" s="416"/>
      <c r="E323" s="418"/>
      <c r="F323" s="320" t="s">
        <v>2498</v>
      </c>
      <c r="G323" s="93" t="s">
        <v>2540</v>
      </c>
      <c r="H323" s="73" t="s">
        <v>2580</v>
      </c>
      <c r="I323" s="324" t="s">
        <v>2500</v>
      </c>
      <c r="J323" s="320" t="s">
        <v>326</v>
      </c>
      <c r="K323" s="320" t="s">
        <v>329</v>
      </c>
      <c r="L323" s="73" t="s">
        <v>2501</v>
      </c>
      <c r="M323" s="302" t="s">
        <v>311</v>
      </c>
      <c r="N323" s="215">
        <v>43679</v>
      </c>
      <c r="O323" s="215">
        <v>43709</v>
      </c>
      <c r="P323" s="215">
        <v>44439</v>
      </c>
      <c r="Q323" s="29">
        <v>195619.72</v>
      </c>
      <c r="R323" s="30">
        <v>0.7</v>
      </c>
      <c r="S323" s="29" t="s">
        <v>230</v>
      </c>
      <c r="T323" s="29">
        <v>136933.79999999999</v>
      </c>
    </row>
    <row r="324" spans="2:20" s="128" customFormat="1" ht="150" customHeight="1" x14ac:dyDescent="0.25">
      <c r="B324" s="431"/>
      <c r="C324" s="418"/>
      <c r="D324" s="416"/>
      <c r="E324" s="418"/>
      <c r="F324" s="320" t="s">
        <v>2263</v>
      </c>
      <c r="G324" s="93" t="s">
        <v>2362</v>
      </c>
      <c r="H324" s="73" t="s">
        <v>2265</v>
      </c>
      <c r="I324" s="324" t="s">
        <v>2260</v>
      </c>
      <c r="J324" s="320" t="s">
        <v>326</v>
      </c>
      <c r="K324" s="320" t="s">
        <v>329</v>
      </c>
      <c r="L324" s="73" t="s">
        <v>2267</v>
      </c>
      <c r="M324" s="302" t="s">
        <v>29</v>
      </c>
      <c r="N324" s="215">
        <v>43546</v>
      </c>
      <c r="O324" s="215">
        <v>43556</v>
      </c>
      <c r="P324" s="215">
        <v>44286</v>
      </c>
      <c r="Q324" s="29">
        <v>500495</v>
      </c>
      <c r="R324" s="30">
        <v>0.45</v>
      </c>
      <c r="S324" s="29" t="s">
        <v>230</v>
      </c>
      <c r="T324" s="29">
        <v>225222.75</v>
      </c>
    </row>
    <row r="325" spans="2:20" s="128" customFormat="1" ht="150" customHeight="1" x14ac:dyDescent="0.25">
      <c r="B325" s="431"/>
      <c r="C325" s="418"/>
      <c r="D325" s="416"/>
      <c r="E325" s="418"/>
      <c r="F325" s="320" t="s">
        <v>2263</v>
      </c>
      <c r="G325" s="93" t="s">
        <v>2036</v>
      </c>
      <c r="H325" s="73" t="s">
        <v>2403</v>
      </c>
      <c r="I325" s="324" t="s">
        <v>2404</v>
      </c>
      <c r="J325" s="320" t="s">
        <v>326</v>
      </c>
      <c r="K325" s="320" t="s">
        <v>329</v>
      </c>
      <c r="L325" s="73" t="s">
        <v>2407</v>
      </c>
      <c r="M325" s="302" t="s">
        <v>19</v>
      </c>
      <c r="N325" s="215">
        <v>43602</v>
      </c>
      <c r="O325" s="215">
        <v>43405</v>
      </c>
      <c r="P325" s="215">
        <v>44135</v>
      </c>
      <c r="Q325" s="29">
        <v>162520</v>
      </c>
      <c r="R325" s="30">
        <v>0.45</v>
      </c>
      <c r="S325" s="29" t="s">
        <v>230</v>
      </c>
      <c r="T325" s="29">
        <v>73134</v>
      </c>
    </row>
    <row r="326" spans="2:20" s="128" customFormat="1" ht="150" customHeight="1" x14ac:dyDescent="0.25">
      <c r="B326" s="431"/>
      <c r="C326" s="418"/>
      <c r="D326" s="416"/>
      <c r="E326" s="418"/>
      <c r="F326" s="320" t="s">
        <v>2263</v>
      </c>
      <c r="G326" s="93" t="s">
        <v>2402</v>
      </c>
      <c r="H326" s="73" t="s">
        <v>2405</v>
      </c>
      <c r="I326" s="324" t="s">
        <v>2406</v>
      </c>
      <c r="J326" s="320" t="s">
        <v>326</v>
      </c>
      <c r="K326" s="320" t="s">
        <v>329</v>
      </c>
      <c r="L326" s="73" t="s">
        <v>2408</v>
      </c>
      <c r="M326" s="302" t="s">
        <v>1</v>
      </c>
      <c r="N326" s="215">
        <v>43602</v>
      </c>
      <c r="O326" s="215">
        <v>43637</v>
      </c>
      <c r="P326" s="215">
        <v>44367</v>
      </c>
      <c r="Q326" s="29">
        <v>270474.05</v>
      </c>
      <c r="R326" s="30">
        <v>0.45</v>
      </c>
      <c r="S326" s="29" t="s">
        <v>230</v>
      </c>
      <c r="T326" s="29">
        <v>121713.32</v>
      </c>
    </row>
    <row r="327" spans="2:20" s="128" customFormat="1" ht="150" customHeight="1" x14ac:dyDescent="0.25">
      <c r="B327" s="431"/>
      <c r="C327" s="418"/>
      <c r="D327" s="416"/>
      <c r="E327" s="418"/>
      <c r="F327" s="320" t="s">
        <v>2452</v>
      </c>
      <c r="G327" s="93" t="s">
        <v>2460</v>
      </c>
      <c r="H327" s="73" t="s">
        <v>2453</v>
      </c>
      <c r="I327" s="324" t="s">
        <v>2442</v>
      </c>
      <c r="J327" s="320" t="s">
        <v>326</v>
      </c>
      <c r="K327" s="320" t="s">
        <v>329</v>
      </c>
      <c r="L327" s="73" t="s">
        <v>2931</v>
      </c>
      <c r="M327" s="302" t="s">
        <v>22</v>
      </c>
      <c r="N327" s="215">
        <v>43663</v>
      </c>
      <c r="O327" s="215">
        <v>43656</v>
      </c>
      <c r="P327" s="215">
        <v>44386</v>
      </c>
      <c r="Q327" s="29">
        <v>366509.38</v>
      </c>
      <c r="R327" s="30">
        <v>0.45</v>
      </c>
      <c r="S327" s="29" t="s">
        <v>230</v>
      </c>
      <c r="T327" s="29">
        <v>164929.22</v>
      </c>
    </row>
    <row r="328" spans="2:20" s="128" customFormat="1" ht="150" customHeight="1" x14ac:dyDescent="0.25">
      <c r="B328" s="431"/>
      <c r="C328" s="418"/>
      <c r="D328" s="416"/>
      <c r="E328" s="418"/>
      <c r="F328" s="320" t="s">
        <v>2755</v>
      </c>
      <c r="G328" s="93" t="s">
        <v>2756</v>
      </c>
      <c r="H328" s="73" t="s">
        <v>3390</v>
      </c>
      <c r="I328" s="324" t="s">
        <v>2752</v>
      </c>
      <c r="J328" s="320" t="s">
        <v>326</v>
      </c>
      <c r="K328" s="320" t="s">
        <v>329</v>
      </c>
      <c r="L328" s="73" t="s">
        <v>1189</v>
      </c>
      <c r="M328" s="302" t="s">
        <v>311</v>
      </c>
      <c r="N328" s="215">
        <v>43805</v>
      </c>
      <c r="O328" s="215">
        <v>43488</v>
      </c>
      <c r="P328" s="215">
        <v>44218</v>
      </c>
      <c r="Q328" s="29">
        <v>159931.62</v>
      </c>
      <c r="R328" s="30">
        <v>0.53510000000000002</v>
      </c>
      <c r="S328" s="29" t="s">
        <v>230</v>
      </c>
      <c r="T328" s="29">
        <v>85580.77</v>
      </c>
    </row>
    <row r="329" spans="2:20" s="128" customFormat="1" ht="150" customHeight="1" x14ac:dyDescent="0.25">
      <c r="B329" s="431"/>
      <c r="C329" s="418"/>
      <c r="D329" s="416"/>
      <c r="E329" s="418"/>
      <c r="F329" s="320" t="s">
        <v>2452</v>
      </c>
      <c r="G329" s="93" t="s">
        <v>2461</v>
      </c>
      <c r="H329" s="73" t="s">
        <v>2462</v>
      </c>
      <c r="I329" s="324" t="s">
        <v>2443</v>
      </c>
      <c r="J329" s="320" t="s">
        <v>326</v>
      </c>
      <c r="K329" s="320" t="s">
        <v>329</v>
      </c>
      <c r="L329" s="73" t="s">
        <v>2930</v>
      </c>
      <c r="M329" s="302" t="s">
        <v>19</v>
      </c>
      <c r="N329" s="215">
        <v>43644</v>
      </c>
      <c r="O329" s="215">
        <v>43739</v>
      </c>
      <c r="P329" s="215">
        <v>44469</v>
      </c>
      <c r="Q329" s="29">
        <v>93400</v>
      </c>
      <c r="R329" s="30">
        <v>0.45</v>
      </c>
      <c r="S329" s="29" t="s">
        <v>230</v>
      </c>
      <c r="T329" s="29">
        <v>42030</v>
      </c>
    </row>
    <row r="330" spans="2:20" s="128" customFormat="1" ht="150" customHeight="1" x14ac:dyDescent="0.25">
      <c r="B330" s="431"/>
      <c r="C330" s="418"/>
      <c r="D330" s="416"/>
      <c r="E330" s="418"/>
      <c r="F330" s="320" t="s">
        <v>2452</v>
      </c>
      <c r="G330" s="93" t="s">
        <v>2463</v>
      </c>
      <c r="H330" s="73" t="s">
        <v>2466</v>
      </c>
      <c r="I330" s="324" t="s">
        <v>2444</v>
      </c>
      <c r="J330" s="320" t="s">
        <v>326</v>
      </c>
      <c r="K330" s="320" t="s">
        <v>329</v>
      </c>
      <c r="L330" s="73" t="s">
        <v>2929</v>
      </c>
      <c r="M330" s="302" t="s">
        <v>19</v>
      </c>
      <c r="N330" s="215">
        <v>43644</v>
      </c>
      <c r="O330" s="215">
        <v>43640</v>
      </c>
      <c r="P330" s="215">
        <v>44370</v>
      </c>
      <c r="Q330" s="29">
        <v>208000</v>
      </c>
      <c r="R330" s="30">
        <v>0.45</v>
      </c>
      <c r="S330" s="29" t="s">
        <v>230</v>
      </c>
      <c r="T330" s="29">
        <v>93600</v>
      </c>
    </row>
    <row r="331" spans="2:20" s="128" customFormat="1" ht="150" customHeight="1" x14ac:dyDescent="0.25">
      <c r="B331" s="431"/>
      <c r="C331" s="418"/>
      <c r="D331" s="416"/>
      <c r="E331" s="418"/>
      <c r="F331" s="320" t="s">
        <v>2452</v>
      </c>
      <c r="G331" s="93" t="s">
        <v>2464</v>
      </c>
      <c r="H331" s="73" t="s">
        <v>4111</v>
      </c>
      <c r="I331" s="324" t="s">
        <v>2445</v>
      </c>
      <c r="J331" s="320" t="s">
        <v>326</v>
      </c>
      <c r="K331" s="320" t="s">
        <v>329</v>
      </c>
      <c r="L331" s="73" t="s">
        <v>4112</v>
      </c>
      <c r="M331" s="302" t="s">
        <v>15</v>
      </c>
      <c r="N331" s="215">
        <v>43663</v>
      </c>
      <c r="O331" s="215">
        <v>43840</v>
      </c>
      <c r="P331" s="215">
        <v>44570</v>
      </c>
      <c r="Q331" s="29">
        <v>373302.5</v>
      </c>
      <c r="R331" s="30">
        <v>0.45</v>
      </c>
      <c r="S331" s="29" t="s">
        <v>230</v>
      </c>
      <c r="T331" s="29">
        <v>167986.13</v>
      </c>
    </row>
    <row r="332" spans="2:20" s="128" customFormat="1" ht="150" customHeight="1" x14ac:dyDescent="0.25">
      <c r="B332" s="431"/>
      <c r="C332" s="418"/>
      <c r="D332" s="416"/>
      <c r="E332" s="418"/>
      <c r="F332" s="320" t="s">
        <v>2452</v>
      </c>
      <c r="G332" s="93" t="s">
        <v>2465</v>
      </c>
      <c r="H332" s="73" t="s">
        <v>2454</v>
      </c>
      <c r="I332" s="324" t="s">
        <v>2446</v>
      </c>
      <c r="J332" s="320" t="s">
        <v>326</v>
      </c>
      <c r="K332" s="320" t="s">
        <v>329</v>
      </c>
      <c r="L332" s="73" t="s">
        <v>2470</v>
      </c>
      <c r="M332" s="302" t="s">
        <v>99</v>
      </c>
      <c r="N332" s="215">
        <v>43663</v>
      </c>
      <c r="O332" s="215">
        <v>43560</v>
      </c>
      <c r="P332" s="215">
        <v>44290</v>
      </c>
      <c r="Q332" s="29">
        <v>157136.75</v>
      </c>
      <c r="R332" s="30">
        <v>0.45</v>
      </c>
      <c r="S332" s="29" t="s">
        <v>230</v>
      </c>
      <c r="T332" s="29">
        <v>70711.539999999994</v>
      </c>
    </row>
    <row r="333" spans="2:20" s="128" customFormat="1" ht="150" customHeight="1" x14ac:dyDescent="0.25">
      <c r="B333" s="431"/>
      <c r="C333" s="418"/>
      <c r="D333" s="416"/>
      <c r="E333" s="418"/>
      <c r="F333" s="320" t="s">
        <v>2452</v>
      </c>
      <c r="G333" s="93" t="s">
        <v>2467</v>
      </c>
      <c r="H333" s="73" t="s">
        <v>2455</v>
      </c>
      <c r="I333" s="324" t="s">
        <v>2447</v>
      </c>
      <c r="J333" s="320" t="s">
        <v>326</v>
      </c>
      <c r="K333" s="320" t="s">
        <v>329</v>
      </c>
      <c r="L333" s="73" t="s">
        <v>2471</v>
      </c>
      <c r="M333" s="302" t="s">
        <v>10</v>
      </c>
      <c r="N333" s="215">
        <v>43663</v>
      </c>
      <c r="O333" s="215">
        <v>43712</v>
      </c>
      <c r="P333" s="215">
        <v>44442</v>
      </c>
      <c r="Q333" s="29">
        <v>204062.5</v>
      </c>
      <c r="R333" s="30">
        <v>0.45</v>
      </c>
      <c r="S333" s="29" t="s">
        <v>230</v>
      </c>
      <c r="T333" s="29">
        <v>91828.13</v>
      </c>
    </row>
    <row r="334" spans="2:20" s="128" customFormat="1" ht="150" customHeight="1" x14ac:dyDescent="0.25">
      <c r="B334" s="431"/>
      <c r="C334" s="418"/>
      <c r="D334" s="416"/>
      <c r="E334" s="418"/>
      <c r="F334" s="320" t="s">
        <v>2452</v>
      </c>
      <c r="G334" s="93" t="s">
        <v>2097</v>
      </c>
      <c r="H334" s="73" t="s">
        <v>2456</v>
      </c>
      <c r="I334" s="324" t="s">
        <v>2448</v>
      </c>
      <c r="J334" s="320" t="s">
        <v>326</v>
      </c>
      <c r="K334" s="320" t="s">
        <v>329</v>
      </c>
      <c r="L334" s="73" t="s">
        <v>2472</v>
      </c>
      <c r="M334" s="302" t="s">
        <v>55</v>
      </c>
      <c r="N334" s="215">
        <v>43663</v>
      </c>
      <c r="O334" s="215">
        <v>43770</v>
      </c>
      <c r="P334" s="215">
        <v>44500</v>
      </c>
      <c r="Q334" s="29">
        <v>209446.89</v>
      </c>
      <c r="R334" s="30">
        <v>0.45</v>
      </c>
      <c r="S334" s="29" t="s">
        <v>230</v>
      </c>
      <c r="T334" s="29">
        <v>94251.1</v>
      </c>
    </row>
    <row r="335" spans="2:20" s="128" customFormat="1" ht="150" customHeight="1" x14ac:dyDescent="0.25">
      <c r="B335" s="431"/>
      <c r="C335" s="418"/>
      <c r="D335" s="416"/>
      <c r="E335" s="418"/>
      <c r="F335" s="320" t="s">
        <v>2452</v>
      </c>
      <c r="G335" s="93" t="s">
        <v>2468</v>
      </c>
      <c r="H335" s="73" t="s">
        <v>2457</v>
      </c>
      <c r="I335" s="324" t="s">
        <v>2449</v>
      </c>
      <c r="J335" s="320" t="s">
        <v>326</v>
      </c>
      <c r="K335" s="320" t="s">
        <v>329</v>
      </c>
      <c r="L335" s="73" t="s">
        <v>2928</v>
      </c>
      <c r="M335" s="302" t="s">
        <v>13</v>
      </c>
      <c r="N335" s="215">
        <v>43663</v>
      </c>
      <c r="O335" s="215">
        <v>43709</v>
      </c>
      <c r="P335" s="215">
        <v>44439</v>
      </c>
      <c r="Q335" s="29">
        <v>444140</v>
      </c>
      <c r="R335" s="30">
        <v>0.45</v>
      </c>
      <c r="S335" s="29" t="s">
        <v>230</v>
      </c>
      <c r="T335" s="29">
        <v>199863</v>
      </c>
    </row>
    <row r="336" spans="2:20" s="128" customFormat="1" ht="90" customHeight="1" x14ac:dyDescent="0.25">
      <c r="B336" s="431"/>
      <c r="C336" s="418"/>
      <c r="D336" s="416"/>
      <c r="E336" s="418"/>
      <c r="F336" s="320" t="s">
        <v>2452</v>
      </c>
      <c r="G336" s="93" t="s">
        <v>1373</v>
      </c>
      <c r="H336" s="73" t="s">
        <v>2458</v>
      </c>
      <c r="I336" s="324" t="s">
        <v>2450</v>
      </c>
      <c r="J336" s="320" t="s">
        <v>326</v>
      </c>
      <c r="K336" s="320" t="s">
        <v>329</v>
      </c>
      <c r="L336" s="73" t="s">
        <v>2473</v>
      </c>
      <c r="M336" s="302" t="s">
        <v>7</v>
      </c>
      <c r="N336" s="215">
        <v>43644</v>
      </c>
      <c r="O336" s="215">
        <v>43701</v>
      </c>
      <c r="P336" s="215">
        <v>44431</v>
      </c>
      <c r="Q336" s="29">
        <v>214450</v>
      </c>
      <c r="R336" s="30">
        <v>0.45</v>
      </c>
      <c r="S336" s="29" t="s">
        <v>230</v>
      </c>
      <c r="T336" s="29">
        <v>96502.5</v>
      </c>
    </row>
    <row r="337" spans="2:20" s="128" customFormat="1" ht="131.25" customHeight="1" x14ac:dyDescent="0.25">
      <c r="B337" s="431"/>
      <c r="C337" s="418"/>
      <c r="D337" s="416"/>
      <c r="E337" s="418"/>
      <c r="F337" s="320" t="s">
        <v>2452</v>
      </c>
      <c r="G337" s="93" t="s">
        <v>2469</v>
      </c>
      <c r="H337" s="73" t="s">
        <v>2459</v>
      </c>
      <c r="I337" s="324" t="s">
        <v>2451</v>
      </c>
      <c r="J337" s="320" t="s">
        <v>326</v>
      </c>
      <c r="K337" s="320" t="s">
        <v>329</v>
      </c>
      <c r="L337" s="73" t="s">
        <v>2474</v>
      </c>
      <c r="M337" s="302" t="s">
        <v>27</v>
      </c>
      <c r="N337" s="215">
        <v>43663</v>
      </c>
      <c r="O337" s="215">
        <v>43551</v>
      </c>
      <c r="P337" s="215">
        <v>44281</v>
      </c>
      <c r="Q337" s="29">
        <v>343725</v>
      </c>
      <c r="R337" s="30">
        <v>0.45</v>
      </c>
      <c r="S337" s="29" t="s">
        <v>230</v>
      </c>
      <c r="T337" s="29">
        <v>154676.25</v>
      </c>
    </row>
    <row r="338" spans="2:20" s="128" customFormat="1" ht="131.25" customHeight="1" x14ac:dyDescent="0.25">
      <c r="B338" s="431"/>
      <c r="C338" s="418"/>
      <c r="D338" s="416"/>
      <c r="E338" s="418"/>
      <c r="F338" s="320" t="s">
        <v>2452</v>
      </c>
      <c r="G338" s="93" t="s">
        <v>2757</v>
      </c>
      <c r="H338" s="73" t="s">
        <v>2760</v>
      </c>
      <c r="I338" s="324" t="s">
        <v>2753</v>
      </c>
      <c r="J338" s="320" t="s">
        <v>326</v>
      </c>
      <c r="K338" s="320" t="s">
        <v>329</v>
      </c>
      <c r="L338" s="73" t="s">
        <v>4113</v>
      </c>
      <c r="M338" s="302" t="s">
        <v>29</v>
      </c>
      <c r="N338" s="215">
        <v>43803</v>
      </c>
      <c r="O338" s="215">
        <v>43862</v>
      </c>
      <c r="P338" s="215">
        <v>44592</v>
      </c>
      <c r="Q338" s="29">
        <v>405160</v>
      </c>
      <c r="R338" s="228">
        <v>0.45</v>
      </c>
      <c r="S338" s="29" t="s">
        <v>230</v>
      </c>
      <c r="T338" s="29">
        <v>182322</v>
      </c>
    </row>
    <row r="339" spans="2:20" s="128" customFormat="1" ht="131.25" customHeight="1" x14ac:dyDescent="0.25">
      <c r="B339" s="431"/>
      <c r="C339" s="418"/>
      <c r="D339" s="416"/>
      <c r="E339" s="418"/>
      <c r="F339" s="320" t="s">
        <v>2452</v>
      </c>
      <c r="G339" s="93" t="s">
        <v>2758</v>
      </c>
      <c r="H339" s="73" t="s">
        <v>2759</v>
      </c>
      <c r="I339" s="324" t="s">
        <v>2754</v>
      </c>
      <c r="J339" s="320" t="s">
        <v>326</v>
      </c>
      <c r="K339" s="320" t="s">
        <v>329</v>
      </c>
      <c r="L339" s="73" t="s">
        <v>2927</v>
      </c>
      <c r="M339" s="302" t="s">
        <v>13</v>
      </c>
      <c r="N339" s="215">
        <v>43803</v>
      </c>
      <c r="O339" s="215">
        <v>43799</v>
      </c>
      <c r="P339" s="215">
        <v>44529</v>
      </c>
      <c r="Q339" s="29">
        <v>444303</v>
      </c>
      <c r="R339" s="30">
        <v>0.45</v>
      </c>
      <c r="S339" s="29" t="s">
        <v>230</v>
      </c>
      <c r="T339" s="29">
        <v>199936.35</v>
      </c>
    </row>
    <row r="340" spans="2:20" s="128" customFormat="1" ht="131.25" customHeight="1" x14ac:dyDescent="0.25">
      <c r="B340" s="431"/>
      <c r="C340" s="418"/>
      <c r="D340" s="416"/>
      <c r="E340" s="418"/>
      <c r="F340" s="320" t="s">
        <v>2755</v>
      </c>
      <c r="G340" s="93" t="s">
        <v>2784</v>
      </c>
      <c r="H340" s="73" t="s">
        <v>2785</v>
      </c>
      <c r="I340" s="324" t="s">
        <v>2782</v>
      </c>
      <c r="J340" s="320" t="s">
        <v>326</v>
      </c>
      <c r="K340" s="320" t="s">
        <v>329</v>
      </c>
      <c r="L340" s="73" t="s">
        <v>2786</v>
      </c>
      <c r="M340" s="302" t="s">
        <v>311</v>
      </c>
      <c r="N340" s="215">
        <v>43839</v>
      </c>
      <c r="O340" s="215">
        <v>43832</v>
      </c>
      <c r="P340" s="215">
        <v>44561</v>
      </c>
      <c r="Q340" s="29">
        <v>58134.89</v>
      </c>
      <c r="R340" s="30">
        <v>0.53620000000000001</v>
      </c>
      <c r="S340" s="29" t="s">
        <v>230</v>
      </c>
      <c r="T340" s="29">
        <v>31170.36</v>
      </c>
    </row>
    <row r="341" spans="2:20" s="21" customFormat="1" ht="131.25" customHeight="1" x14ac:dyDescent="0.25">
      <c r="B341" s="431"/>
      <c r="C341" s="418"/>
      <c r="D341" s="416"/>
      <c r="E341" s="418"/>
      <c r="F341" s="320" t="s">
        <v>2755</v>
      </c>
      <c r="G341" s="93" t="s">
        <v>3055</v>
      </c>
      <c r="H341" s="73" t="s">
        <v>3054</v>
      </c>
      <c r="I341" s="324" t="s">
        <v>3053</v>
      </c>
      <c r="J341" s="320" t="s">
        <v>326</v>
      </c>
      <c r="K341" s="320" t="s">
        <v>329</v>
      </c>
      <c r="L341" s="73" t="s">
        <v>3056</v>
      </c>
      <c r="M341" s="302" t="s">
        <v>311</v>
      </c>
      <c r="N341" s="215">
        <v>43999</v>
      </c>
      <c r="O341" s="215">
        <v>43831</v>
      </c>
      <c r="P341" s="215">
        <v>44561</v>
      </c>
      <c r="Q341" s="29">
        <v>32688.11</v>
      </c>
      <c r="R341" s="30">
        <v>0.54810000000000003</v>
      </c>
      <c r="S341" s="29" t="s">
        <v>230</v>
      </c>
      <c r="T341" s="29">
        <v>17915.88</v>
      </c>
    </row>
    <row r="342" spans="2:20" s="1" customFormat="1" ht="131.25" customHeight="1" x14ac:dyDescent="0.25">
      <c r="B342" s="431"/>
      <c r="C342" s="418"/>
      <c r="D342" s="416"/>
      <c r="E342" s="418"/>
      <c r="F342" s="320" t="s">
        <v>2755</v>
      </c>
      <c r="G342" s="93" t="s">
        <v>3391</v>
      </c>
      <c r="H342" s="73" t="s">
        <v>1160</v>
      </c>
      <c r="I342" s="324" t="s">
        <v>2783</v>
      </c>
      <c r="J342" s="320" t="s">
        <v>326</v>
      </c>
      <c r="K342" s="320" t="s">
        <v>329</v>
      </c>
      <c r="L342" s="73" t="s">
        <v>2926</v>
      </c>
      <c r="M342" s="302" t="s">
        <v>311</v>
      </c>
      <c r="N342" s="215">
        <v>43839</v>
      </c>
      <c r="O342" s="215">
        <v>43739</v>
      </c>
      <c r="P342" s="215">
        <v>44196</v>
      </c>
      <c r="Q342" s="29">
        <v>16276.32</v>
      </c>
      <c r="R342" s="30">
        <v>0.53620000000000001</v>
      </c>
      <c r="S342" s="29" t="s">
        <v>230</v>
      </c>
      <c r="T342" s="29">
        <v>8727.17</v>
      </c>
    </row>
    <row r="343" spans="2:20" s="1" customFormat="1" ht="131.25" customHeight="1" x14ac:dyDescent="0.25">
      <c r="B343" s="431"/>
      <c r="C343" s="418"/>
      <c r="D343" s="416"/>
      <c r="E343" s="418"/>
      <c r="F343" s="320" t="s">
        <v>4229</v>
      </c>
      <c r="G343" s="93" t="s">
        <v>4385</v>
      </c>
      <c r="H343" s="73" t="s">
        <v>4386</v>
      </c>
      <c r="I343" s="324" t="s">
        <v>4370</v>
      </c>
      <c r="J343" s="320" t="s">
        <v>326</v>
      </c>
      <c r="K343" s="320" t="s">
        <v>329</v>
      </c>
      <c r="L343" s="73" t="s">
        <v>4387</v>
      </c>
      <c r="M343" s="302" t="s">
        <v>22</v>
      </c>
      <c r="N343" s="215">
        <v>44147</v>
      </c>
      <c r="O343" s="215">
        <v>43875</v>
      </c>
      <c r="P343" s="215">
        <v>44604</v>
      </c>
      <c r="Q343" s="29">
        <v>434821.25</v>
      </c>
      <c r="R343" s="30">
        <v>0.45</v>
      </c>
      <c r="S343" s="29" t="s">
        <v>230</v>
      </c>
      <c r="T343" s="29">
        <v>195669.56</v>
      </c>
    </row>
    <row r="344" spans="2:20" s="1" customFormat="1" ht="131.25" customHeight="1" x14ac:dyDescent="0.25">
      <c r="B344" s="431"/>
      <c r="C344" s="418"/>
      <c r="D344" s="416"/>
      <c r="E344" s="418"/>
      <c r="F344" s="320" t="s">
        <v>4229</v>
      </c>
      <c r="G344" s="93" t="s">
        <v>2035</v>
      </c>
      <c r="H344" s="73" t="s">
        <v>4292</v>
      </c>
      <c r="I344" s="324" t="s">
        <v>4221</v>
      </c>
      <c r="J344" s="320" t="s">
        <v>326</v>
      </c>
      <c r="K344" s="320" t="s">
        <v>329</v>
      </c>
      <c r="L344" s="73" t="s">
        <v>4232</v>
      </c>
      <c r="M344" s="302" t="s">
        <v>13</v>
      </c>
      <c r="N344" s="215">
        <v>44126</v>
      </c>
      <c r="O344" s="215">
        <v>43922</v>
      </c>
      <c r="P344" s="215">
        <v>44651</v>
      </c>
      <c r="Q344" s="29">
        <v>179160.93</v>
      </c>
      <c r="R344" s="30">
        <v>0.45</v>
      </c>
      <c r="S344" s="29" t="s">
        <v>230</v>
      </c>
      <c r="T344" s="29">
        <v>80622.42</v>
      </c>
    </row>
    <row r="345" spans="2:20" s="1" customFormat="1" ht="131.25" customHeight="1" x14ac:dyDescent="0.25">
      <c r="B345" s="431"/>
      <c r="C345" s="418"/>
      <c r="D345" s="416"/>
      <c r="E345" s="418"/>
      <c r="F345" s="320" t="s">
        <v>4229</v>
      </c>
      <c r="G345" s="93" t="s">
        <v>4388</v>
      </c>
      <c r="H345" s="73" t="s">
        <v>4392</v>
      </c>
      <c r="I345" s="324" t="s">
        <v>4371</v>
      </c>
      <c r="J345" s="320" t="s">
        <v>326</v>
      </c>
      <c r="K345" s="320" t="s">
        <v>329</v>
      </c>
      <c r="L345" s="73" t="s">
        <v>4396</v>
      </c>
      <c r="M345" s="302" t="s">
        <v>55</v>
      </c>
      <c r="N345" s="215">
        <v>44147</v>
      </c>
      <c r="O345" s="215">
        <v>43922</v>
      </c>
      <c r="P345" s="215">
        <v>44651</v>
      </c>
      <c r="Q345" s="29">
        <v>718755</v>
      </c>
      <c r="R345" s="30">
        <v>0.45</v>
      </c>
      <c r="S345" s="29" t="s">
        <v>230</v>
      </c>
      <c r="T345" s="29">
        <v>323439.75</v>
      </c>
    </row>
    <row r="346" spans="2:20" s="1" customFormat="1" ht="131.25" customHeight="1" x14ac:dyDescent="0.25">
      <c r="B346" s="431"/>
      <c r="C346" s="418"/>
      <c r="D346" s="416"/>
      <c r="E346" s="418"/>
      <c r="F346" s="320" t="s">
        <v>4229</v>
      </c>
      <c r="G346" s="93" t="s">
        <v>4389</v>
      </c>
      <c r="H346" s="73" t="s">
        <v>4393</v>
      </c>
      <c r="I346" s="324" t="s">
        <v>4372</v>
      </c>
      <c r="J346" s="320" t="s">
        <v>326</v>
      </c>
      <c r="K346" s="320" t="s">
        <v>329</v>
      </c>
      <c r="L346" s="73" t="s">
        <v>4397</v>
      </c>
      <c r="M346" s="302" t="s">
        <v>15</v>
      </c>
      <c r="N346" s="215">
        <v>44147</v>
      </c>
      <c r="O346" s="215">
        <v>43914</v>
      </c>
      <c r="P346" s="215">
        <v>44643</v>
      </c>
      <c r="Q346" s="29">
        <v>180445</v>
      </c>
      <c r="R346" s="30">
        <v>0.45</v>
      </c>
      <c r="S346" s="29" t="s">
        <v>230</v>
      </c>
      <c r="T346" s="29">
        <v>81200.25</v>
      </c>
    </row>
    <row r="347" spans="2:20" s="1" customFormat="1" ht="131.25" customHeight="1" x14ac:dyDescent="0.25">
      <c r="B347" s="431"/>
      <c r="C347" s="418"/>
      <c r="D347" s="416"/>
      <c r="E347" s="418"/>
      <c r="F347" s="320" t="s">
        <v>4229</v>
      </c>
      <c r="G347" s="93" t="s">
        <v>4390</v>
      </c>
      <c r="H347" s="73" t="s">
        <v>4394</v>
      </c>
      <c r="I347" s="324" t="s">
        <v>4373</v>
      </c>
      <c r="J347" s="320" t="s">
        <v>326</v>
      </c>
      <c r="K347" s="320" t="s">
        <v>329</v>
      </c>
      <c r="L347" s="73" t="s">
        <v>4398</v>
      </c>
      <c r="M347" s="302" t="s">
        <v>22</v>
      </c>
      <c r="N347" s="215">
        <v>44147</v>
      </c>
      <c r="O347" s="215">
        <v>43936</v>
      </c>
      <c r="P347" s="215">
        <v>44665</v>
      </c>
      <c r="Q347" s="29">
        <v>330527.15999999997</v>
      </c>
      <c r="R347" s="30">
        <v>0.45</v>
      </c>
      <c r="S347" s="29" t="s">
        <v>230</v>
      </c>
      <c r="T347" s="29">
        <v>148737.22</v>
      </c>
    </row>
    <row r="348" spans="2:20" s="1" customFormat="1" ht="131.25" customHeight="1" x14ac:dyDescent="0.25">
      <c r="B348" s="431"/>
      <c r="C348" s="418"/>
      <c r="D348" s="416"/>
      <c r="E348" s="418"/>
      <c r="F348" s="320" t="s">
        <v>4229</v>
      </c>
      <c r="G348" s="93" t="s">
        <v>4391</v>
      </c>
      <c r="H348" s="73" t="s">
        <v>4395</v>
      </c>
      <c r="I348" s="324" t="s">
        <v>4374</v>
      </c>
      <c r="J348" s="320" t="s">
        <v>326</v>
      </c>
      <c r="K348" s="320" t="s">
        <v>329</v>
      </c>
      <c r="L348" s="73" t="s">
        <v>4399</v>
      </c>
      <c r="M348" s="302" t="s">
        <v>13</v>
      </c>
      <c r="N348" s="215">
        <v>44147</v>
      </c>
      <c r="O348" s="215">
        <v>44105</v>
      </c>
      <c r="P348" s="215">
        <v>44834</v>
      </c>
      <c r="Q348" s="29">
        <v>348576.6</v>
      </c>
      <c r="R348" s="30">
        <v>0.45</v>
      </c>
      <c r="S348" s="29" t="s">
        <v>230</v>
      </c>
      <c r="T348" s="29">
        <v>156859.47</v>
      </c>
    </row>
    <row r="349" spans="2:20" s="1" customFormat="1" ht="131.25" customHeight="1" x14ac:dyDescent="0.25">
      <c r="B349" s="431"/>
      <c r="C349" s="418"/>
      <c r="D349" s="416"/>
      <c r="E349" s="418"/>
      <c r="F349" s="320" t="s">
        <v>4229</v>
      </c>
      <c r="G349" s="93" t="s">
        <v>4288</v>
      </c>
      <c r="H349" s="73" t="s">
        <v>4230</v>
      </c>
      <c r="I349" s="324" t="s">
        <v>4222</v>
      </c>
      <c r="J349" s="320" t="s">
        <v>326</v>
      </c>
      <c r="K349" s="320" t="s">
        <v>329</v>
      </c>
      <c r="L349" s="73" t="s">
        <v>4233</v>
      </c>
      <c r="M349" s="302" t="s">
        <v>55</v>
      </c>
      <c r="N349" s="215">
        <v>44126</v>
      </c>
      <c r="O349" s="215">
        <v>44211</v>
      </c>
      <c r="P349" s="215">
        <v>44940</v>
      </c>
      <c r="Q349" s="29">
        <v>194930</v>
      </c>
      <c r="R349" s="30">
        <v>0.45</v>
      </c>
      <c r="S349" s="29" t="s">
        <v>230</v>
      </c>
      <c r="T349" s="29">
        <v>87718.5</v>
      </c>
    </row>
    <row r="350" spans="2:20" s="1" customFormat="1" ht="131.25" customHeight="1" x14ac:dyDescent="0.25">
      <c r="B350" s="431"/>
      <c r="C350" s="418"/>
      <c r="D350" s="416"/>
      <c r="E350" s="418"/>
      <c r="F350" s="320" t="s">
        <v>4229</v>
      </c>
      <c r="G350" s="93" t="s">
        <v>4289</v>
      </c>
      <c r="H350" s="73" t="s">
        <v>4291</v>
      </c>
      <c r="I350" s="324" t="s">
        <v>4223</v>
      </c>
      <c r="J350" s="320" t="s">
        <v>326</v>
      </c>
      <c r="K350" s="320" t="s">
        <v>329</v>
      </c>
      <c r="L350" s="73" t="s">
        <v>4234</v>
      </c>
      <c r="M350" s="302" t="s">
        <v>19</v>
      </c>
      <c r="N350" s="215">
        <v>44126</v>
      </c>
      <c r="O350" s="215">
        <v>44211</v>
      </c>
      <c r="P350" s="215">
        <v>44940</v>
      </c>
      <c r="Q350" s="29">
        <v>171670</v>
      </c>
      <c r="R350" s="30">
        <v>0.45</v>
      </c>
      <c r="S350" s="29" t="s">
        <v>230</v>
      </c>
      <c r="T350" s="29">
        <v>77251.5</v>
      </c>
    </row>
    <row r="351" spans="2:20" s="1" customFormat="1" ht="131.25" customHeight="1" x14ac:dyDescent="0.25">
      <c r="B351" s="431"/>
      <c r="C351" s="418"/>
      <c r="D351" s="416"/>
      <c r="E351" s="418"/>
      <c r="F351" s="320" t="s">
        <v>4229</v>
      </c>
      <c r="G351" s="93" t="s">
        <v>4290</v>
      </c>
      <c r="H351" s="73" t="s">
        <v>4293</v>
      </c>
      <c r="I351" s="324" t="s">
        <v>4224</v>
      </c>
      <c r="J351" s="320" t="s">
        <v>326</v>
      </c>
      <c r="K351" s="320" t="s">
        <v>329</v>
      </c>
      <c r="L351" s="73" t="s">
        <v>4235</v>
      </c>
      <c r="M351" s="302" t="s">
        <v>1</v>
      </c>
      <c r="N351" s="215">
        <v>44126</v>
      </c>
      <c r="O351" s="215">
        <v>44197</v>
      </c>
      <c r="P351" s="215">
        <v>44926</v>
      </c>
      <c r="Q351" s="29">
        <v>188099.58</v>
      </c>
      <c r="R351" s="30">
        <v>0.45</v>
      </c>
      <c r="S351" s="29" t="s">
        <v>230</v>
      </c>
      <c r="T351" s="29">
        <v>84644.81</v>
      </c>
    </row>
    <row r="352" spans="2:20" s="1" customFormat="1" ht="131.25" customHeight="1" x14ac:dyDescent="0.25">
      <c r="B352" s="431"/>
      <c r="C352" s="418"/>
      <c r="D352" s="416"/>
      <c r="E352" s="418"/>
      <c r="F352" s="320" t="s">
        <v>4229</v>
      </c>
      <c r="G352" s="93" t="s">
        <v>2922</v>
      </c>
      <c r="H352" s="73" t="s">
        <v>4294</v>
      </c>
      <c r="I352" s="324" t="s">
        <v>4225</v>
      </c>
      <c r="J352" s="320" t="s">
        <v>326</v>
      </c>
      <c r="K352" s="320" t="s">
        <v>329</v>
      </c>
      <c r="L352" s="73" t="s">
        <v>4236</v>
      </c>
      <c r="M352" s="302" t="s">
        <v>19</v>
      </c>
      <c r="N352" s="215">
        <v>44126</v>
      </c>
      <c r="O352" s="215">
        <v>44211</v>
      </c>
      <c r="P352" s="215">
        <v>44940</v>
      </c>
      <c r="Q352" s="29">
        <v>81610</v>
      </c>
      <c r="R352" s="30">
        <v>0.45</v>
      </c>
      <c r="S352" s="29" t="s">
        <v>230</v>
      </c>
      <c r="T352" s="29">
        <v>36724.5</v>
      </c>
    </row>
    <row r="353" spans="2:20" s="1" customFormat="1" ht="131.25" customHeight="1" x14ac:dyDescent="0.25">
      <c r="B353" s="431"/>
      <c r="C353" s="418"/>
      <c r="D353" s="416"/>
      <c r="E353" s="418"/>
      <c r="F353" s="320" t="s">
        <v>4229</v>
      </c>
      <c r="G353" s="93" t="s">
        <v>1947</v>
      </c>
      <c r="H353" s="73" t="s">
        <v>4295</v>
      </c>
      <c r="I353" s="324" t="s">
        <v>4226</v>
      </c>
      <c r="J353" s="320" t="s">
        <v>326</v>
      </c>
      <c r="K353" s="320" t="s">
        <v>329</v>
      </c>
      <c r="L353" s="73" t="s">
        <v>4237</v>
      </c>
      <c r="M353" s="302" t="s">
        <v>29</v>
      </c>
      <c r="N353" s="215">
        <v>44126</v>
      </c>
      <c r="O353" s="215">
        <v>44256</v>
      </c>
      <c r="P353" s="215">
        <v>44985</v>
      </c>
      <c r="Q353" s="29">
        <v>194940</v>
      </c>
      <c r="R353" s="30">
        <v>0.45</v>
      </c>
      <c r="S353" s="29" t="s">
        <v>230</v>
      </c>
      <c r="T353" s="29">
        <v>87723</v>
      </c>
    </row>
    <row r="354" spans="2:20" s="1" customFormat="1" ht="131.25" customHeight="1" x14ac:dyDescent="0.25">
      <c r="B354" s="431"/>
      <c r="C354" s="418"/>
      <c r="D354" s="416"/>
      <c r="E354" s="418"/>
      <c r="F354" s="320" t="s">
        <v>4229</v>
      </c>
      <c r="G354" s="93" t="s">
        <v>4400</v>
      </c>
      <c r="H354" s="73" t="s">
        <v>4406</v>
      </c>
      <c r="I354" s="324" t="s">
        <v>4375</v>
      </c>
      <c r="J354" s="320" t="s">
        <v>326</v>
      </c>
      <c r="K354" s="320" t="s">
        <v>329</v>
      </c>
      <c r="L354" s="73" t="s">
        <v>4412</v>
      </c>
      <c r="M354" s="302" t="s">
        <v>13</v>
      </c>
      <c r="N354" s="215">
        <v>44147</v>
      </c>
      <c r="O354" s="215">
        <v>44105</v>
      </c>
      <c r="P354" s="215">
        <v>44834</v>
      </c>
      <c r="Q354" s="29">
        <v>381305</v>
      </c>
      <c r="R354" s="30">
        <v>0.45</v>
      </c>
      <c r="S354" s="29" t="s">
        <v>230</v>
      </c>
      <c r="T354" s="29">
        <v>171587.25</v>
      </c>
    </row>
    <row r="355" spans="2:20" s="1" customFormat="1" ht="90" customHeight="1" x14ac:dyDescent="0.25">
      <c r="B355" s="431"/>
      <c r="C355" s="418"/>
      <c r="D355" s="416"/>
      <c r="E355" s="418"/>
      <c r="F355" s="320" t="s">
        <v>4229</v>
      </c>
      <c r="G355" s="93" t="s">
        <v>4401</v>
      </c>
      <c r="H355" s="73" t="s">
        <v>4407</v>
      </c>
      <c r="I355" s="324" t="s">
        <v>4376</v>
      </c>
      <c r="J355" s="320" t="s">
        <v>326</v>
      </c>
      <c r="K355" s="320" t="s">
        <v>329</v>
      </c>
      <c r="L355" s="73" t="s">
        <v>4413</v>
      </c>
      <c r="M355" s="302" t="s">
        <v>29</v>
      </c>
      <c r="N355" s="215">
        <v>44147</v>
      </c>
      <c r="O355" s="215">
        <v>44136</v>
      </c>
      <c r="P355" s="215">
        <v>44865</v>
      </c>
      <c r="Q355" s="29">
        <v>480060</v>
      </c>
      <c r="R355" s="30">
        <v>0.45</v>
      </c>
      <c r="S355" s="29" t="s">
        <v>230</v>
      </c>
      <c r="T355" s="29">
        <v>216027</v>
      </c>
    </row>
    <row r="356" spans="2:20" s="1" customFormat="1" ht="90" customHeight="1" x14ac:dyDescent="0.25">
      <c r="B356" s="431"/>
      <c r="C356" s="418"/>
      <c r="D356" s="416"/>
      <c r="E356" s="418"/>
      <c r="F356" s="320" t="s">
        <v>4229</v>
      </c>
      <c r="G356" s="93" t="s">
        <v>4402</v>
      </c>
      <c r="H356" s="73" t="s">
        <v>4408</v>
      </c>
      <c r="I356" s="324" t="s">
        <v>4377</v>
      </c>
      <c r="J356" s="320" t="s">
        <v>326</v>
      </c>
      <c r="K356" s="320" t="s">
        <v>329</v>
      </c>
      <c r="L356" s="73" t="s">
        <v>4414</v>
      </c>
      <c r="M356" s="302" t="s">
        <v>13</v>
      </c>
      <c r="N356" s="215">
        <v>44147</v>
      </c>
      <c r="O356" s="215">
        <v>44105</v>
      </c>
      <c r="P356" s="215">
        <v>44834</v>
      </c>
      <c r="Q356" s="29">
        <v>409005</v>
      </c>
      <c r="R356" s="30">
        <v>0.45</v>
      </c>
      <c r="S356" s="29" t="s">
        <v>230</v>
      </c>
      <c r="T356" s="29">
        <v>184052.25</v>
      </c>
    </row>
    <row r="357" spans="2:20" s="1" customFormat="1" ht="90" customHeight="1" x14ac:dyDescent="0.25">
      <c r="B357" s="431"/>
      <c r="C357" s="418"/>
      <c r="D357" s="416"/>
      <c r="E357" s="418"/>
      <c r="F357" s="320" t="s">
        <v>4229</v>
      </c>
      <c r="G357" s="93" t="s">
        <v>4403</v>
      </c>
      <c r="H357" s="73" t="s">
        <v>4409</v>
      </c>
      <c r="I357" s="324" t="s">
        <v>4378</v>
      </c>
      <c r="J357" s="320" t="s">
        <v>326</v>
      </c>
      <c r="K357" s="320" t="s">
        <v>329</v>
      </c>
      <c r="L357" s="73" t="s">
        <v>4415</v>
      </c>
      <c r="M357" s="302" t="s">
        <v>13</v>
      </c>
      <c r="N357" s="215">
        <v>44147</v>
      </c>
      <c r="O357" s="215">
        <v>44228</v>
      </c>
      <c r="P357" s="215">
        <v>44957</v>
      </c>
      <c r="Q357" s="29">
        <v>132302.5</v>
      </c>
      <c r="R357" s="30">
        <v>0.45</v>
      </c>
      <c r="S357" s="29" t="s">
        <v>230</v>
      </c>
      <c r="T357" s="29">
        <v>59536.13</v>
      </c>
    </row>
    <row r="358" spans="2:20" s="1" customFormat="1" ht="135" customHeight="1" x14ac:dyDescent="0.25">
      <c r="B358" s="431"/>
      <c r="C358" s="418"/>
      <c r="D358" s="416"/>
      <c r="E358" s="418"/>
      <c r="F358" s="320" t="s">
        <v>4229</v>
      </c>
      <c r="G358" s="93" t="s">
        <v>4404</v>
      </c>
      <c r="H358" s="73" t="s">
        <v>4410</v>
      </c>
      <c r="I358" s="324" t="s">
        <v>4379</v>
      </c>
      <c r="J358" s="320" t="s">
        <v>326</v>
      </c>
      <c r="K358" s="320" t="s">
        <v>329</v>
      </c>
      <c r="L358" s="73" t="s">
        <v>4416</v>
      </c>
      <c r="M358" s="302" t="s">
        <v>4</v>
      </c>
      <c r="N358" s="215">
        <v>44147</v>
      </c>
      <c r="O358" s="215">
        <v>43991</v>
      </c>
      <c r="P358" s="215">
        <v>44720</v>
      </c>
      <c r="Q358" s="29">
        <v>138400</v>
      </c>
      <c r="R358" s="30">
        <v>0.45</v>
      </c>
      <c r="S358" s="29" t="s">
        <v>230</v>
      </c>
      <c r="T358" s="29">
        <v>62280</v>
      </c>
    </row>
    <row r="359" spans="2:20" s="1" customFormat="1" ht="135" customHeight="1" x14ac:dyDescent="0.25">
      <c r="B359" s="431"/>
      <c r="C359" s="418"/>
      <c r="D359" s="416"/>
      <c r="E359" s="418"/>
      <c r="F359" s="320" t="s">
        <v>4229</v>
      </c>
      <c r="G359" s="93" t="s">
        <v>4405</v>
      </c>
      <c r="H359" s="73" t="s">
        <v>4411</v>
      </c>
      <c r="I359" s="324" t="s">
        <v>4380</v>
      </c>
      <c r="J359" s="320" t="s">
        <v>326</v>
      </c>
      <c r="K359" s="320" t="s">
        <v>329</v>
      </c>
      <c r="L359" s="73" t="s">
        <v>4417</v>
      </c>
      <c r="M359" s="302" t="s">
        <v>4</v>
      </c>
      <c r="N359" s="215">
        <v>44147</v>
      </c>
      <c r="O359" s="215">
        <v>44105</v>
      </c>
      <c r="P359" s="215">
        <v>44834</v>
      </c>
      <c r="Q359" s="29">
        <v>219184</v>
      </c>
      <c r="R359" s="30">
        <v>0.45</v>
      </c>
      <c r="S359" s="29" t="s">
        <v>230</v>
      </c>
      <c r="T359" s="29">
        <v>98632.8</v>
      </c>
    </row>
    <row r="360" spans="2:20" s="1" customFormat="1" ht="135" customHeight="1" x14ac:dyDescent="0.25">
      <c r="B360" s="431"/>
      <c r="C360" s="418"/>
      <c r="D360" s="416"/>
      <c r="E360" s="418"/>
      <c r="F360" s="320" t="s">
        <v>4229</v>
      </c>
      <c r="G360" s="93" t="s">
        <v>2065</v>
      </c>
      <c r="H360" s="73" t="s">
        <v>4296</v>
      </c>
      <c r="I360" s="324" t="s">
        <v>4227</v>
      </c>
      <c r="J360" s="320" t="s">
        <v>326</v>
      </c>
      <c r="K360" s="320" t="s">
        <v>329</v>
      </c>
      <c r="L360" s="73" t="s">
        <v>4238</v>
      </c>
      <c r="M360" s="302" t="s">
        <v>13</v>
      </c>
      <c r="N360" s="215">
        <v>44126</v>
      </c>
      <c r="O360" s="215">
        <v>44256</v>
      </c>
      <c r="P360" s="215">
        <v>44985</v>
      </c>
      <c r="Q360" s="29">
        <v>197810</v>
      </c>
      <c r="R360" s="30">
        <v>0.45</v>
      </c>
      <c r="S360" s="29" t="s">
        <v>230</v>
      </c>
      <c r="T360" s="29">
        <v>89014.5</v>
      </c>
    </row>
    <row r="361" spans="2:20" s="1" customFormat="1" ht="135" customHeight="1" x14ac:dyDescent="0.25">
      <c r="B361" s="431"/>
      <c r="C361" s="418"/>
      <c r="D361" s="416"/>
      <c r="E361" s="398"/>
      <c r="F361" s="321" t="s">
        <v>4229</v>
      </c>
      <c r="G361" s="94" t="s">
        <v>4418</v>
      </c>
      <c r="H361" s="44" t="s">
        <v>4422</v>
      </c>
      <c r="I361" s="325" t="s">
        <v>4381</v>
      </c>
      <c r="J361" s="320" t="s">
        <v>326</v>
      </c>
      <c r="K361" s="320" t="s">
        <v>329</v>
      </c>
      <c r="L361" s="44" t="s">
        <v>4426</v>
      </c>
      <c r="M361" s="317" t="s">
        <v>13</v>
      </c>
      <c r="N361" s="217">
        <v>44147</v>
      </c>
      <c r="O361" s="217">
        <v>44013</v>
      </c>
      <c r="P361" s="217">
        <v>44742</v>
      </c>
      <c r="Q361" s="41">
        <v>808680</v>
      </c>
      <c r="R361" s="42">
        <v>0.4002</v>
      </c>
      <c r="S361" s="41" t="s">
        <v>230</v>
      </c>
      <c r="T361" s="41">
        <v>323617.25</v>
      </c>
    </row>
    <row r="362" spans="2:20" s="1" customFormat="1" ht="145.5" customHeight="1" x14ac:dyDescent="0.25">
      <c r="B362" s="431"/>
      <c r="C362" s="418"/>
      <c r="D362" s="416"/>
      <c r="E362" s="398"/>
      <c r="F362" s="321" t="s">
        <v>4229</v>
      </c>
      <c r="G362" s="94" t="s">
        <v>4419</v>
      </c>
      <c r="H362" s="44" t="s">
        <v>4423</v>
      </c>
      <c r="I362" s="325" t="s">
        <v>4382</v>
      </c>
      <c r="J362" s="320" t="s">
        <v>326</v>
      </c>
      <c r="K362" s="320" t="s">
        <v>329</v>
      </c>
      <c r="L362" s="44" t="s">
        <v>4427</v>
      </c>
      <c r="M362" s="317" t="s">
        <v>29</v>
      </c>
      <c r="N362" s="217">
        <v>44147</v>
      </c>
      <c r="O362" s="217">
        <v>44166</v>
      </c>
      <c r="P362" s="217">
        <v>44895</v>
      </c>
      <c r="Q362" s="41">
        <v>372000</v>
      </c>
      <c r="R362" s="42">
        <v>0.45</v>
      </c>
      <c r="S362" s="41" t="s">
        <v>230</v>
      </c>
      <c r="T362" s="41">
        <v>167400</v>
      </c>
    </row>
    <row r="363" spans="2:20" s="1" customFormat="1" ht="135" customHeight="1" x14ac:dyDescent="0.25">
      <c r="B363" s="431"/>
      <c r="C363" s="418"/>
      <c r="D363" s="416"/>
      <c r="E363" s="398"/>
      <c r="F363" s="321" t="s">
        <v>4229</v>
      </c>
      <c r="G363" s="94" t="s">
        <v>4420</v>
      </c>
      <c r="H363" s="44" t="s">
        <v>4424</v>
      </c>
      <c r="I363" s="325" t="s">
        <v>4383</v>
      </c>
      <c r="J363" s="320" t="s">
        <v>326</v>
      </c>
      <c r="K363" s="320" t="s">
        <v>329</v>
      </c>
      <c r="L363" s="44" t="s">
        <v>4428</v>
      </c>
      <c r="M363" s="317" t="s">
        <v>16</v>
      </c>
      <c r="N363" s="217">
        <v>44147</v>
      </c>
      <c r="O363" s="217">
        <v>44256</v>
      </c>
      <c r="P363" s="217">
        <v>44985</v>
      </c>
      <c r="Q363" s="41">
        <v>209506.93</v>
      </c>
      <c r="R363" s="42">
        <v>0.45</v>
      </c>
      <c r="S363" s="41" t="s">
        <v>230</v>
      </c>
      <c r="T363" s="41">
        <v>94278.12</v>
      </c>
    </row>
    <row r="364" spans="2:20" s="1" customFormat="1" ht="135" customHeight="1" x14ac:dyDescent="0.25">
      <c r="B364" s="431"/>
      <c r="C364" s="418"/>
      <c r="D364" s="416"/>
      <c r="E364" s="398"/>
      <c r="F364" s="321" t="s">
        <v>4229</v>
      </c>
      <c r="G364" s="94" t="s">
        <v>4421</v>
      </c>
      <c r="H364" s="44" t="s">
        <v>4425</v>
      </c>
      <c r="I364" s="325" t="s">
        <v>4384</v>
      </c>
      <c r="J364" s="320" t="s">
        <v>326</v>
      </c>
      <c r="K364" s="320" t="s">
        <v>329</v>
      </c>
      <c r="L364" s="44" t="s">
        <v>4429</v>
      </c>
      <c r="M364" s="317" t="s">
        <v>22</v>
      </c>
      <c r="N364" s="217">
        <v>44147</v>
      </c>
      <c r="O364" s="217">
        <v>44075</v>
      </c>
      <c r="P364" s="217">
        <v>44804</v>
      </c>
      <c r="Q364" s="41">
        <v>1580745.32</v>
      </c>
      <c r="R364" s="42">
        <v>0.31630000000000003</v>
      </c>
      <c r="S364" s="41" t="s">
        <v>230</v>
      </c>
      <c r="T364" s="41">
        <v>500000</v>
      </c>
    </row>
    <row r="365" spans="2:20" s="1" customFormat="1" ht="135" customHeight="1" thickBot="1" x14ac:dyDescent="0.3">
      <c r="B365" s="431"/>
      <c r="C365" s="418"/>
      <c r="D365" s="416"/>
      <c r="E365" s="425"/>
      <c r="F365" s="321" t="s">
        <v>4229</v>
      </c>
      <c r="G365" s="94" t="s">
        <v>3634</v>
      </c>
      <c r="H365" s="44" t="s">
        <v>4231</v>
      </c>
      <c r="I365" s="325" t="s">
        <v>4228</v>
      </c>
      <c r="J365" s="321" t="s">
        <v>326</v>
      </c>
      <c r="K365" s="321" t="s">
        <v>329</v>
      </c>
      <c r="L365" s="44" t="s">
        <v>4239</v>
      </c>
      <c r="M365" s="317" t="s">
        <v>22</v>
      </c>
      <c r="N365" s="217">
        <v>44126</v>
      </c>
      <c r="O365" s="217">
        <v>44013</v>
      </c>
      <c r="P365" s="217">
        <v>44742</v>
      </c>
      <c r="Q365" s="41">
        <v>372450</v>
      </c>
      <c r="R365" s="42">
        <v>0.45</v>
      </c>
      <c r="S365" s="41" t="s">
        <v>230</v>
      </c>
      <c r="T365" s="41">
        <v>167602.5</v>
      </c>
    </row>
    <row r="366" spans="2:20" s="1" customFormat="1" ht="46.5" customHeight="1" thickBot="1" x14ac:dyDescent="0.3">
      <c r="B366" s="431"/>
      <c r="C366" s="418"/>
      <c r="D366" s="416"/>
      <c r="E366" s="421" t="s">
        <v>329</v>
      </c>
      <c r="F366" s="422"/>
      <c r="G366" s="422"/>
      <c r="H366" s="422"/>
      <c r="I366" s="422"/>
      <c r="J366" s="422"/>
      <c r="K366" s="306">
        <f>COUNTA(K190:K365)</f>
        <v>176</v>
      </c>
      <c r="L366" s="419"/>
      <c r="M366" s="420"/>
      <c r="N366" s="420"/>
      <c r="O366" s="420"/>
      <c r="P366" s="420"/>
      <c r="Q366" s="311">
        <f>SUM(Q190:Q365)</f>
        <v>41188557.110000007</v>
      </c>
      <c r="R366" s="357"/>
      <c r="S366" s="358"/>
      <c r="T366" s="305">
        <f>SUM(T190:T365)</f>
        <v>19875259.049999997</v>
      </c>
    </row>
    <row r="367" spans="2:20" s="128" customFormat="1" ht="85.5" customHeight="1" x14ac:dyDescent="0.25">
      <c r="B367" s="431"/>
      <c r="C367" s="418"/>
      <c r="D367" s="416"/>
      <c r="E367" s="342" t="s">
        <v>182</v>
      </c>
      <c r="F367" s="319" t="s">
        <v>1486</v>
      </c>
      <c r="G367" s="222" t="s">
        <v>1912</v>
      </c>
      <c r="H367" s="78" t="s">
        <v>158</v>
      </c>
      <c r="I367" s="131" t="s">
        <v>157</v>
      </c>
      <c r="J367" s="319" t="s">
        <v>326</v>
      </c>
      <c r="K367" s="319" t="s">
        <v>327</v>
      </c>
      <c r="L367" s="175" t="s">
        <v>158</v>
      </c>
      <c r="M367" s="319" t="s">
        <v>1</v>
      </c>
      <c r="N367" s="214">
        <v>42226</v>
      </c>
      <c r="O367" s="214">
        <v>42309</v>
      </c>
      <c r="P367" s="214">
        <v>42735</v>
      </c>
      <c r="Q367" s="27">
        <v>2027814.17</v>
      </c>
      <c r="R367" s="28">
        <v>0.63</v>
      </c>
      <c r="S367" s="27" t="s">
        <v>230</v>
      </c>
      <c r="T367" s="27">
        <v>1282005.93</v>
      </c>
    </row>
    <row r="368" spans="2:20" s="128" customFormat="1" ht="85.5" customHeight="1" x14ac:dyDescent="0.25">
      <c r="B368" s="431"/>
      <c r="C368" s="418"/>
      <c r="D368" s="416"/>
      <c r="E368" s="343"/>
      <c r="F368" s="320" t="s">
        <v>1486</v>
      </c>
      <c r="G368" s="93" t="s">
        <v>1913</v>
      </c>
      <c r="H368" s="75" t="s">
        <v>172</v>
      </c>
      <c r="I368" s="324" t="s">
        <v>171</v>
      </c>
      <c r="J368" s="320" t="s">
        <v>326</v>
      </c>
      <c r="K368" s="320" t="s">
        <v>327</v>
      </c>
      <c r="L368" s="73" t="s">
        <v>172</v>
      </c>
      <c r="M368" s="320" t="s">
        <v>22</v>
      </c>
      <c r="N368" s="215">
        <v>42226</v>
      </c>
      <c r="O368" s="215">
        <v>42309</v>
      </c>
      <c r="P368" s="215">
        <v>42768</v>
      </c>
      <c r="Q368" s="29">
        <v>494725.34</v>
      </c>
      <c r="R368" s="30">
        <v>0.72</v>
      </c>
      <c r="S368" s="29" t="s">
        <v>230</v>
      </c>
      <c r="T368" s="29">
        <v>354822.35</v>
      </c>
    </row>
    <row r="369" spans="2:20" s="128" customFormat="1" ht="85.5" customHeight="1" x14ac:dyDescent="0.25">
      <c r="B369" s="431"/>
      <c r="C369" s="418"/>
      <c r="D369" s="416"/>
      <c r="E369" s="343"/>
      <c r="F369" s="320" t="s">
        <v>1487</v>
      </c>
      <c r="G369" s="93" t="s">
        <v>2034</v>
      </c>
      <c r="H369" s="75" t="s">
        <v>151</v>
      </c>
      <c r="I369" s="324" t="s">
        <v>150</v>
      </c>
      <c r="J369" s="320" t="s">
        <v>326</v>
      </c>
      <c r="K369" s="320" t="s">
        <v>327</v>
      </c>
      <c r="L369" s="73" t="s">
        <v>151</v>
      </c>
      <c r="M369" s="320" t="s">
        <v>29</v>
      </c>
      <c r="N369" s="215">
        <v>42249</v>
      </c>
      <c r="O369" s="215">
        <v>42248</v>
      </c>
      <c r="P369" s="215">
        <v>43343</v>
      </c>
      <c r="Q369" s="29">
        <v>130090.52</v>
      </c>
      <c r="R369" s="30">
        <v>0.44999998408753888</v>
      </c>
      <c r="S369" s="29" t="s">
        <v>230</v>
      </c>
      <c r="T369" s="29">
        <v>58540.73</v>
      </c>
    </row>
    <row r="370" spans="2:20" s="128" customFormat="1" ht="85.5" customHeight="1" x14ac:dyDescent="0.25">
      <c r="B370" s="431"/>
      <c r="C370" s="418"/>
      <c r="D370" s="416"/>
      <c r="E370" s="343"/>
      <c r="F370" s="320" t="s">
        <v>1487</v>
      </c>
      <c r="G370" s="93" t="s">
        <v>2065</v>
      </c>
      <c r="H370" s="75" t="s">
        <v>2581</v>
      </c>
      <c r="I370" s="324" t="s">
        <v>144</v>
      </c>
      <c r="J370" s="320" t="s">
        <v>326</v>
      </c>
      <c r="K370" s="320" t="s">
        <v>327</v>
      </c>
      <c r="L370" s="75" t="s">
        <v>2581</v>
      </c>
      <c r="M370" s="320" t="s">
        <v>13</v>
      </c>
      <c r="N370" s="215">
        <v>42249</v>
      </c>
      <c r="O370" s="215">
        <v>42278</v>
      </c>
      <c r="P370" s="215">
        <v>43281</v>
      </c>
      <c r="Q370" s="29">
        <v>120498.49</v>
      </c>
      <c r="R370" s="30">
        <v>0.45000000000000007</v>
      </c>
      <c r="S370" s="29" t="s">
        <v>230</v>
      </c>
      <c r="T370" s="29">
        <v>54224.32</v>
      </c>
    </row>
    <row r="371" spans="2:20" s="128" customFormat="1" ht="90" customHeight="1" x14ac:dyDescent="0.25">
      <c r="B371" s="431"/>
      <c r="C371" s="418"/>
      <c r="D371" s="416"/>
      <c r="E371" s="343"/>
      <c r="F371" s="320" t="s">
        <v>1488</v>
      </c>
      <c r="G371" s="93" t="s">
        <v>1893</v>
      </c>
      <c r="H371" s="75" t="s">
        <v>129</v>
      </c>
      <c r="I371" s="324" t="s">
        <v>165</v>
      </c>
      <c r="J371" s="320" t="s">
        <v>326</v>
      </c>
      <c r="K371" s="320" t="s">
        <v>327</v>
      </c>
      <c r="L371" s="73" t="s">
        <v>129</v>
      </c>
      <c r="M371" s="320" t="s">
        <v>13</v>
      </c>
      <c r="N371" s="215">
        <v>42226</v>
      </c>
      <c r="O371" s="215">
        <v>42237</v>
      </c>
      <c r="P371" s="215">
        <v>42602</v>
      </c>
      <c r="Q371" s="29">
        <v>19975</v>
      </c>
      <c r="R371" s="30">
        <v>0.75</v>
      </c>
      <c r="S371" s="29" t="s">
        <v>230</v>
      </c>
      <c r="T371" s="29">
        <v>14981.25</v>
      </c>
    </row>
    <row r="372" spans="2:20" s="128" customFormat="1" ht="90" customHeight="1" x14ac:dyDescent="0.25">
      <c r="B372" s="431"/>
      <c r="C372" s="418"/>
      <c r="D372" s="416"/>
      <c r="E372" s="343"/>
      <c r="F372" s="320" t="s">
        <v>1488</v>
      </c>
      <c r="G372" s="93" t="s">
        <v>1914</v>
      </c>
      <c r="H372" s="75" t="s">
        <v>2582</v>
      </c>
      <c r="I372" s="324" t="s">
        <v>169</v>
      </c>
      <c r="J372" s="320" t="s">
        <v>326</v>
      </c>
      <c r="K372" s="320" t="s">
        <v>327</v>
      </c>
      <c r="L372" s="73" t="s">
        <v>2925</v>
      </c>
      <c r="M372" s="320" t="s">
        <v>1</v>
      </c>
      <c r="N372" s="215">
        <v>42226</v>
      </c>
      <c r="O372" s="215">
        <v>42238</v>
      </c>
      <c r="P372" s="215">
        <v>42603</v>
      </c>
      <c r="Q372" s="29">
        <v>19975</v>
      </c>
      <c r="R372" s="30">
        <v>0.75</v>
      </c>
      <c r="S372" s="29" t="s">
        <v>230</v>
      </c>
      <c r="T372" s="29">
        <v>14981.25</v>
      </c>
    </row>
    <row r="373" spans="2:20" s="128" customFormat="1" ht="90" customHeight="1" x14ac:dyDescent="0.25">
      <c r="B373" s="431"/>
      <c r="C373" s="418"/>
      <c r="D373" s="416"/>
      <c r="E373" s="343"/>
      <c r="F373" s="320" t="s">
        <v>1488</v>
      </c>
      <c r="G373" s="93" t="s">
        <v>2039</v>
      </c>
      <c r="H373" s="75" t="s">
        <v>131</v>
      </c>
      <c r="I373" s="324" t="s">
        <v>130</v>
      </c>
      <c r="J373" s="320" t="s">
        <v>326</v>
      </c>
      <c r="K373" s="320" t="s">
        <v>327</v>
      </c>
      <c r="L373" s="73" t="s">
        <v>131</v>
      </c>
      <c r="M373" s="320" t="s">
        <v>13</v>
      </c>
      <c r="N373" s="215">
        <v>42226</v>
      </c>
      <c r="O373" s="215">
        <v>42251</v>
      </c>
      <c r="P373" s="215">
        <v>42616</v>
      </c>
      <c r="Q373" s="29">
        <v>19975</v>
      </c>
      <c r="R373" s="30">
        <v>0.75</v>
      </c>
      <c r="S373" s="29" t="s">
        <v>230</v>
      </c>
      <c r="T373" s="29">
        <v>14981.25</v>
      </c>
    </row>
    <row r="374" spans="2:20" s="128" customFormat="1" ht="90" customHeight="1" x14ac:dyDescent="0.25">
      <c r="B374" s="431"/>
      <c r="C374" s="418"/>
      <c r="D374" s="416"/>
      <c r="E374" s="343"/>
      <c r="F374" s="320" t="s">
        <v>1488</v>
      </c>
      <c r="G374" s="93" t="s">
        <v>2066</v>
      </c>
      <c r="H374" s="75" t="s">
        <v>129</v>
      </c>
      <c r="I374" s="324" t="s">
        <v>133</v>
      </c>
      <c r="J374" s="320" t="s">
        <v>326</v>
      </c>
      <c r="K374" s="320" t="s">
        <v>327</v>
      </c>
      <c r="L374" s="73" t="s">
        <v>129</v>
      </c>
      <c r="M374" s="320" t="s">
        <v>13</v>
      </c>
      <c r="N374" s="215">
        <v>42226</v>
      </c>
      <c r="O374" s="215">
        <v>42244</v>
      </c>
      <c r="P374" s="215">
        <v>42609</v>
      </c>
      <c r="Q374" s="29">
        <v>20000</v>
      </c>
      <c r="R374" s="30">
        <v>0.75</v>
      </c>
      <c r="S374" s="29" t="s">
        <v>230</v>
      </c>
      <c r="T374" s="29">
        <v>15000</v>
      </c>
    </row>
    <row r="375" spans="2:20" s="128" customFormat="1" ht="90" customHeight="1" x14ac:dyDescent="0.25">
      <c r="B375" s="431"/>
      <c r="C375" s="418"/>
      <c r="D375" s="416"/>
      <c r="E375" s="343"/>
      <c r="F375" s="320" t="s">
        <v>1488</v>
      </c>
      <c r="G375" s="93" t="s">
        <v>2541</v>
      </c>
      <c r="H375" s="75" t="s">
        <v>2583</v>
      </c>
      <c r="I375" s="324" t="s">
        <v>134</v>
      </c>
      <c r="J375" s="320" t="s">
        <v>326</v>
      </c>
      <c r="K375" s="320" t="s">
        <v>327</v>
      </c>
      <c r="L375" s="73" t="s">
        <v>2880</v>
      </c>
      <c r="M375" s="320" t="s">
        <v>13</v>
      </c>
      <c r="N375" s="215">
        <v>42226</v>
      </c>
      <c r="O375" s="215">
        <v>42243</v>
      </c>
      <c r="P375" s="215">
        <v>42608</v>
      </c>
      <c r="Q375" s="29">
        <v>20000</v>
      </c>
      <c r="R375" s="30">
        <v>0.75</v>
      </c>
      <c r="S375" s="29" t="s">
        <v>230</v>
      </c>
      <c r="T375" s="29">
        <v>15000</v>
      </c>
    </row>
    <row r="376" spans="2:20" s="128" customFormat="1" ht="90" customHeight="1" x14ac:dyDescent="0.25">
      <c r="B376" s="431"/>
      <c r="C376" s="418"/>
      <c r="D376" s="416"/>
      <c r="E376" s="343"/>
      <c r="F376" s="320" t="s">
        <v>1488</v>
      </c>
      <c r="G376" s="93" t="s">
        <v>1915</v>
      </c>
      <c r="H376" s="75" t="s">
        <v>160</v>
      </c>
      <c r="I376" s="324" t="s">
        <v>159</v>
      </c>
      <c r="J376" s="320" t="s">
        <v>326</v>
      </c>
      <c r="K376" s="320" t="s">
        <v>327</v>
      </c>
      <c r="L376" s="73" t="s">
        <v>160</v>
      </c>
      <c r="M376" s="320" t="s">
        <v>29</v>
      </c>
      <c r="N376" s="215">
        <v>42226</v>
      </c>
      <c r="O376" s="215">
        <v>42256</v>
      </c>
      <c r="P376" s="215">
        <v>42621</v>
      </c>
      <c r="Q376" s="29">
        <v>16000</v>
      </c>
      <c r="R376" s="30">
        <v>0.75</v>
      </c>
      <c r="S376" s="29" t="s">
        <v>230</v>
      </c>
      <c r="T376" s="29">
        <v>12000</v>
      </c>
    </row>
    <row r="377" spans="2:20" s="128" customFormat="1" ht="90" customHeight="1" x14ac:dyDescent="0.25">
      <c r="B377" s="431"/>
      <c r="C377" s="418"/>
      <c r="D377" s="416"/>
      <c r="E377" s="343"/>
      <c r="F377" s="320" t="s">
        <v>1488</v>
      </c>
      <c r="G377" s="93" t="s">
        <v>1916</v>
      </c>
      <c r="H377" s="75" t="s">
        <v>168</v>
      </c>
      <c r="I377" s="324" t="s">
        <v>167</v>
      </c>
      <c r="J377" s="320" t="s">
        <v>326</v>
      </c>
      <c r="K377" s="320" t="s">
        <v>327</v>
      </c>
      <c r="L377" s="73" t="s">
        <v>168</v>
      </c>
      <c r="M377" s="320" t="s">
        <v>22</v>
      </c>
      <c r="N377" s="215">
        <v>42226</v>
      </c>
      <c r="O377" s="215">
        <v>42262</v>
      </c>
      <c r="P377" s="215">
        <v>42627</v>
      </c>
      <c r="Q377" s="29">
        <v>19270</v>
      </c>
      <c r="R377" s="30">
        <v>0.75</v>
      </c>
      <c r="S377" s="29" t="s">
        <v>230</v>
      </c>
      <c r="T377" s="29">
        <v>14452.5</v>
      </c>
    </row>
    <row r="378" spans="2:20" s="128" customFormat="1" ht="90" customHeight="1" x14ac:dyDescent="0.25">
      <c r="B378" s="431"/>
      <c r="C378" s="418"/>
      <c r="D378" s="416"/>
      <c r="E378" s="343"/>
      <c r="F378" s="320" t="s">
        <v>1488</v>
      </c>
      <c r="G378" s="93" t="s">
        <v>1917</v>
      </c>
      <c r="H378" s="75" t="s">
        <v>156</v>
      </c>
      <c r="I378" s="324" t="s">
        <v>155</v>
      </c>
      <c r="J378" s="320" t="s">
        <v>326</v>
      </c>
      <c r="K378" s="320" t="s">
        <v>327</v>
      </c>
      <c r="L378" s="73" t="s">
        <v>156</v>
      </c>
      <c r="M378" s="320" t="s">
        <v>1</v>
      </c>
      <c r="N378" s="215">
        <v>42226</v>
      </c>
      <c r="O378" s="215">
        <v>42262</v>
      </c>
      <c r="P378" s="215">
        <v>42627</v>
      </c>
      <c r="Q378" s="29">
        <v>20000</v>
      </c>
      <c r="R378" s="30">
        <v>0.75</v>
      </c>
      <c r="S378" s="29" t="s">
        <v>230</v>
      </c>
      <c r="T378" s="29">
        <v>15000</v>
      </c>
    </row>
    <row r="379" spans="2:20" s="128" customFormat="1" ht="90" customHeight="1" x14ac:dyDescent="0.25">
      <c r="B379" s="431"/>
      <c r="C379" s="418"/>
      <c r="D379" s="416"/>
      <c r="E379" s="343"/>
      <c r="F379" s="320" t="s">
        <v>1488</v>
      </c>
      <c r="G379" s="93" t="s">
        <v>1918</v>
      </c>
      <c r="H379" s="75" t="s">
        <v>163</v>
      </c>
      <c r="I379" s="324" t="s">
        <v>162</v>
      </c>
      <c r="J379" s="320" t="s">
        <v>326</v>
      </c>
      <c r="K379" s="320" t="s">
        <v>327</v>
      </c>
      <c r="L379" s="73" t="s">
        <v>163</v>
      </c>
      <c r="M379" s="320" t="s">
        <v>13</v>
      </c>
      <c r="N379" s="215">
        <v>42226</v>
      </c>
      <c r="O379" s="215">
        <v>42256</v>
      </c>
      <c r="P379" s="215">
        <v>42621</v>
      </c>
      <c r="Q379" s="29">
        <v>20000</v>
      </c>
      <c r="R379" s="30">
        <v>0.75</v>
      </c>
      <c r="S379" s="29" t="s">
        <v>230</v>
      </c>
      <c r="T379" s="29">
        <v>15000</v>
      </c>
    </row>
    <row r="380" spans="2:20" s="128" customFormat="1" ht="90" customHeight="1" x14ac:dyDescent="0.25">
      <c r="B380" s="431"/>
      <c r="C380" s="418"/>
      <c r="D380" s="416"/>
      <c r="E380" s="343"/>
      <c r="F380" s="320" t="s">
        <v>1488</v>
      </c>
      <c r="G380" s="93" t="s">
        <v>2067</v>
      </c>
      <c r="H380" s="75" t="s">
        <v>143</v>
      </c>
      <c r="I380" s="324" t="s">
        <v>142</v>
      </c>
      <c r="J380" s="320" t="s">
        <v>326</v>
      </c>
      <c r="K380" s="320" t="s">
        <v>327</v>
      </c>
      <c r="L380" s="73" t="s">
        <v>143</v>
      </c>
      <c r="M380" s="320" t="s">
        <v>13</v>
      </c>
      <c r="N380" s="215">
        <v>42226</v>
      </c>
      <c r="O380" s="215">
        <v>42258</v>
      </c>
      <c r="P380" s="215">
        <v>42623</v>
      </c>
      <c r="Q380" s="29">
        <v>12375</v>
      </c>
      <c r="R380" s="30">
        <v>0.75</v>
      </c>
      <c r="S380" s="29" t="s">
        <v>230</v>
      </c>
      <c r="T380" s="29">
        <v>9281.25</v>
      </c>
    </row>
    <row r="381" spans="2:20" s="128" customFormat="1" ht="90" customHeight="1" x14ac:dyDescent="0.25">
      <c r="B381" s="431"/>
      <c r="C381" s="418"/>
      <c r="D381" s="416"/>
      <c r="E381" s="343"/>
      <c r="F381" s="320" t="s">
        <v>1488</v>
      </c>
      <c r="G381" s="93" t="s">
        <v>1066</v>
      </c>
      <c r="H381" s="75" t="s">
        <v>2584</v>
      </c>
      <c r="I381" s="324" t="s">
        <v>164</v>
      </c>
      <c r="J381" s="320" t="s">
        <v>326</v>
      </c>
      <c r="K381" s="320" t="s">
        <v>327</v>
      </c>
      <c r="L381" s="73" t="s">
        <v>2896</v>
      </c>
      <c r="M381" s="320" t="s">
        <v>15</v>
      </c>
      <c r="N381" s="215">
        <v>42226</v>
      </c>
      <c r="O381" s="215">
        <v>42238</v>
      </c>
      <c r="P381" s="215">
        <v>42603</v>
      </c>
      <c r="Q381" s="29">
        <v>20000</v>
      </c>
      <c r="R381" s="30">
        <v>0.75</v>
      </c>
      <c r="S381" s="29" t="s">
        <v>230</v>
      </c>
      <c r="T381" s="29">
        <v>15000</v>
      </c>
    </row>
    <row r="382" spans="2:20" s="128" customFormat="1" ht="90" customHeight="1" x14ac:dyDescent="0.25">
      <c r="B382" s="431"/>
      <c r="C382" s="418"/>
      <c r="D382" s="416"/>
      <c r="E382" s="343"/>
      <c r="F382" s="320" t="s">
        <v>1488</v>
      </c>
      <c r="G382" s="93" t="s">
        <v>1089</v>
      </c>
      <c r="H382" s="75" t="s">
        <v>2583</v>
      </c>
      <c r="I382" s="324" t="s">
        <v>149</v>
      </c>
      <c r="J382" s="320" t="s">
        <v>326</v>
      </c>
      <c r="K382" s="320" t="s">
        <v>327</v>
      </c>
      <c r="L382" s="73" t="s">
        <v>2583</v>
      </c>
      <c r="M382" s="302" t="s">
        <v>55</v>
      </c>
      <c r="N382" s="215">
        <v>42226</v>
      </c>
      <c r="O382" s="215">
        <v>42269</v>
      </c>
      <c r="P382" s="215">
        <v>42634</v>
      </c>
      <c r="Q382" s="29">
        <v>20000</v>
      </c>
      <c r="R382" s="30">
        <v>0.75</v>
      </c>
      <c r="S382" s="29" t="s">
        <v>230</v>
      </c>
      <c r="T382" s="29">
        <v>15000</v>
      </c>
    </row>
    <row r="383" spans="2:20" s="128" customFormat="1" ht="90" customHeight="1" x14ac:dyDescent="0.25">
      <c r="B383" s="431"/>
      <c r="C383" s="418"/>
      <c r="D383" s="416"/>
      <c r="E383" s="343"/>
      <c r="F383" s="320" t="s">
        <v>1488</v>
      </c>
      <c r="G383" s="93" t="s">
        <v>1919</v>
      </c>
      <c r="H383" s="75" t="s">
        <v>2583</v>
      </c>
      <c r="I383" s="324" t="s">
        <v>132</v>
      </c>
      <c r="J383" s="320" t="s">
        <v>326</v>
      </c>
      <c r="K383" s="320" t="s">
        <v>327</v>
      </c>
      <c r="L383" s="73" t="s">
        <v>2583</v>
      </c>
      <c r="M383" s="320" t="s">
        <v>22</v>
      </c>
      <c r="N383" s="215">
        <v>42226</v>
      </c>
      <c r="O383" s="215">
        <v>42252</v>
      </c>
      <c r="P383" s="215">
        <v>42617</v>
      </c>
      <c r="Q383" s="29">
        <v>20000</v>
      </c>
      <c r="R383" s="30">
        <v>0.75</v>
      </c>
      <c r="S383" s="29" t="s">
        <v>230</v>
      </c>
      <c r="T383" s="29">
        <v>15000</v>
      </c>
    </row>
    <row r="384" spans="2:20" s="128" customFormat="1" ht="90" customHeight="1" x14ac:dyDescent="0.25">
      <c r="B384" s="431"/>
      <c r="C384" s="418"/>
      <c r="D384" s="416"/>
      <c r="E384" s="343"/>
      <c r="F384" s="320" t="s">
        <v>1488</v>
      </c>
      <c r="G384" s="93" t="s">
        <v>1920</v>
      </c>
      <c r="H384" s="75" t="s">
        <v>2583</v>
      </c>
      <c r="I384" s="324" t="s">
        <v>137</v>
      </c>
      <c r="J384" s="320" t="s">
        <v>326</v>
      </c>
      <c r="K384" s="320" t="s">
        <v>327</v>
      </c>
      <c r="L384" s="73" t="s">
        <v>2583</v>
      </c>
      <c r="M384" s="320" t="s">
        <v>10</v>
      </c>
      <c r="N384" s="215">
        <v>42226</v>
      </c>
      <c r="O384" s="215">
        <v>42265</v>
      </c>
      <c r="P384" s="215">
        <v>42630</v>
      </c>
      <c r="Q384" s="29">
        <v>20000</v>
      </c>
      <c r="R384" s="30">
        <v>0.75</v>
      </c>
      <c r="S384" s="29" t="s">
        <v>230</v>
      </c>
      <c r="T384" s="29">
        <v>15000</v>
      </c>
    </row>
    <row r="385" spans="2:20" s="128" customFormat="1" ht="90" customHeight="1" x14ac:dyDescent="0.25">
      <c r="B385" s="431"/>
      <c r="C385" s="418"/>
      <c r="D385" s="416"/>
      <c r="E385" s="343"/>
      <c r="F385" s="320" t="s">
        <v>1488</v>
      </c>
      <c r="G385" s="93" t="s">
        <v>2068</v>
      </c>
      <c r="H385" s="75" t="s">
        <v>2585</v>
      </c>
      <c r="I385" s="324" t="s">
        <v>166</v>
      </c>
      <c r="J385" s="320" t="s">
        <v>326</v>
      </c>
      <c r="K385" s="320" t="s">
        <v>327</v>
      </c>
      <c r="L385" s="73" t="s">
        <v>2897</v>
      </c>
      <c r="M385" s="320" t="s">
        <v>22</v>
      </c>
      <c r="N385" s="215">
        <v>42226</v>
      </c>
      <c r="O385" s="215">
        <v>42244</v>
      </c>
      <c r="P385" s="215">
        <v>42609</v>
      </c>
      <c r="Q385" s="29">
        <v>20000</v>
      </c>
      <c r="R385" s="30">
        <v>0.75</v>
      </c>
      <c r="S385" s="29" t="s">
        <v>230</v>
      </c>
      <c r="T385" s="29">
        <v>15000</v>
      </c>
    </row>
    <row r="386" spans="2:20" s="128" customFormat="1" ht="90" customHeight="1" x14ac:dyDescent="0.25">
      <c r="B386" s="431"/>
      <c r="C386" s="418"/>
      <c r="D386" s="416"/>
      <c r="E386" s="343"/>
      <c r="F386" s="320" t="s">
        <v>1488</v>
      </c>
      <c r="G386" s="93" t="s">
        <v>1921</v>
      </c>
      <c r="H386" s="75" t="s">
        <v>2586</v>
      </c>
      <c r="I386" s="324" t="s">
        <v>148</v>
      </c>
      <c r="J386" s="320" t="s">
        <v>326</v>
      </c>
      <c r="K386" s="320" t="s">
        <v>327</v>
      </c>
      <c r="L386" s="73" t="s">
        <v>2898</v>
      </c>
      <c r="M386" s="320" t="s">
        <v>22</v>
      </c>
      <c r="N386" s="215">
        <v>42226</v>
      </c>
      <c r="O386" s="215">
        <v>42257</v>
      </c>
      <c r="P386" s="215">
        <v>42622</v>
      </c>
      <c r="Q386" s="29">
        <v>20000</v>
      </c>
      <c r="R386" s="30">
        <v>0.75</v>
      </c>
      <c r="S386" s="29" t="s">
        <v>230</v>
      </c>
      <c r="T386" s="29">
        <v>15000</v>
      </c>
    </row>
    <row r="387" spans="2:20" s="128" customFormat="1" ht="90" customHeight="1" x14ac:dyDescent="0.25">
      <c r="B387" s="431"/>
      <c r="C387" s="418"/>
      <c r="D387" s="416"/>
      <c r="E387" s="343"/>
      <c r="F387" s="320" t="s">
        <v>1488</v>
      </c>
      <c r="G387" s="93" t="s">
        <v>1922</v>
      </c>
      <c r="H387" s="75" t="s">
        <v>2586</v>
      </c>
      <c r="I387" s="324" t="s">
        <v>146</v>
      </c>
      <c r="J387" s="320" t="s">
        <v>326</v>
      </c>
      <c r="K387" s="320" t="s">
        <v>327</v>
      </c>
      <c r="L387" s="73" t="s">
        <v>2898</v>
      </c>
      <c r="M387" s="320" t="s">
        <v>22</v>
      </c>
      <c r="N387" s="215">
        <v>42226</v>
      </c>
      <c r="O387" s="215">
        <v>42259</v>
      </c>
      <c r="P387" s="215">
        <v>42624</v>
      </c>
      <c r="Q387" s="29">
        <v>20000</v>
      </c>
      <c r="R387" s="30">
        <v>0.75</v>
      </c>
      <c r="S387" s="29" t="s">
        <v>230</v>
      </c>
      <c r="T387" s="29">
        <v>15000</v>
      </c>
    </row>
    <row r="388" spans="2:20" s="128" customFormat="1" ht="90" customHeight="1" x14ac:dyDescent="0.25">
      <c r="B388" s="431"/>
      <c r="C388" s="418"/>
      <c r="D388" s="416"/>
      <c r="E388" s="343"/>
      <c r="F388" s="320" t="s">
        <v>1488</v>
      </c>
      <c r="G388" s="93" t="s">
        <v>2069</v>
      </c>
      <c r="H388" s="75" t="s">
        <v>129</v>
      </c>
      <c r="I388" s="324" t="s">
        <v>128</v>
      </c>
      <c r="J388" s="320" t="s">
        <v>326</v>
      </c>
      <c r="K388" s="320" t="s">
        <v>327</v>
      </c>
      <c r="L388" s="73" t="s">
        <v>129</v>
      </c>
      <c r="M388" s="320" t="s">
        <v>22</v>
      </c>
      <c r="N388" s="215">
        <v>42226</v>
      </c>
      <c r="O388" s="215">
        <v>42249</v>
      </c>
      <c r="P388" s="215">
        <v>42614</v>
      </c>
      <c r="Q388" s="29">
        <v>20000</v>
      </c>
      <c r="R388" s="30">
        <v>0.75</v>
      </c>
      <c r="S388" s="29" t="s">
        <v>230</v>
      </c>
      <c r="T388" s="29">
        <v>15000</v>
      </c>
    </row>
    <row r="389" spans="2:20" s="128" customFormat="1" ht="90" customHeight="1" x14ac:dyDescent="0.25">
      <c r="B389" s="431"/>
      <c r="C389" s="418"/>
      <c r="D389" s="416"/>
      <c r="E389" s="343"/>
      <c r="F389" s="320" t="s">
        <v>1488</v>
      </c>
      <c r="G389" s="93" t="s">
        <v>2070</v>
      </c>
      <c r="H389" s="75" t="s">
        <v>2587</v>
      </c>
      <c r="I389" s="324" t="s">
        <v>152</v>
      </c>
      <c r="J389" s="320" t="s">
        <v>326</v>
      </c>
      <c r="K389" s="320" t="s">
        <v>327</v>
      </c>
      <c r="L389" s="73" t="s">
        <v>2587</v>
      </c>
      <c r="M389" s="320" t="s">
        <v>19</v>
      </c>
      <c r="N389" s="215">
        <v>42272</v>
      </c>
      <c r="O389" s="215">
        <v>42304</v>
      </c>
      <c r="P389" s="215">
        <v>42669</v>
      </c>
      <c r="Q389" s="32">
        <v>16000</v>
      </c>
      <c r="R389" s="30">
        <v>0.75</v>
      </c>
      <c r="S389" s="29" t="s">
        <v>230</v>
      </c>
      <c r="T389" s="32">
        <v>12000</v>
      </c>
    </row>
    <row r="390" spans="2:20" s="128" customFormat="1" ht="90" customHeight="1" x14ac:dyDescent="0.25">
      <c r="B390" s="431"/>
      <c r="C390" s="418"/>
      <c r="D390" s="416"/>
      <c r="E390" s="343"/>
      <c r="F390" s="320" t="s">
        <v>1488</v>
      </c>
      <c r="G390" s="93" t="s">
        <v>1923</v>
      </c>
      <c r="H390" s="75" t="s">
        <v>2588</v>
      </c>
      <c r="I390" s="324" t="s">
        <v>145</v>
      </c>
      <c r="J390" s="320" t="s">
        <v>326</v>
      </c>
      <c r="K390" s="320" t="s">
        <v>327</v>
      </c>
      <c r="L390" s="73" t="s">
        <v>2588</v>
      </c>
      <c r="M390" s="320" t="s">
        <v>22</v>
      </c>
      <c r="N390" s="215">
        <v>42226</v>
      </c>
      <c r="O390" s="215">
        <v>42258</v>
      </c>
      <c r="P390" s="215">
        <v>42623</v>
      </c>
      <c r="Q390" s="29">
        <v>20000</v>
      </c>
      <c r="R390" s="30">
        <v>0.75</v>
      </c>
      <c r="S390" s="29" t="s">
        <v>230</v>
      </c>
      <c r="T390" s="29">
        <v>15000</v>
      </c>
    </row>
    <row r="391" spans="2:20" s="128" customFormat="1" ht="90" customHeight="1" x14ac:dyDescent="0.25">
      <c r="B391" s="431"/>
      <c r="C391" s="418"/>
      <c r="D391" s="416"/>
      <c r="E391" s="343"/>
      <c r="F391" s="320" t="s">
        <v>1488</v>
      </c>
      <c r="G391" s="93" t="s">
        <v>1924</v>
      </c>
      <c r="H391" s="75" t="s">
        <v>129</v>
      </c>
      <c r="I391" s="324" t="s">
        <v>170</v>
      </c>
      <c r="J391" s="320" t="s">
        <v>326</v>
      </c>
      <c r="K391" s="320" t="s">
        <v>327</v>
      </c>
      <c r="L391" s="73" t="s">
        <v>129</v>
      </c>
      <c r="M391" s="320" t="s">
        <v>19</v>
      </c>
      <c r="N391" s="215">
        <v>42226</v>
      </c>
      <c r="O391" s="215">
        <v>42242</v>
      </c>
      <c r="P391" s="215">
        <v>42607</v>
      </c>
      <c r="Q391" s="29">
        <v>20000</v>
      </c>
      <c r="R391" s="30">
        <v>0.75</v>
      </c>
      <c r="S391" s="29" t="s">
        <v>230</v>
      </c>
      <c r="T391" s="29">
        <v>15000</v>
      </c>
    </row>
    <row r="392" spans="2:20" s="128" customFormat="1" ht="90" customHeight="1" x14ac:dyDescent="0.25">
      <c r="B392" s="431"/>
      <c r="C392" s="418"/>
      <c r="D392" s="416"/>
      <c r="E392" s="343"/>
      <c r="F392" s="320" t="s">
        <v>1488</v>
      </c>
      <c r="G392" s="93" t="s">
        <v>1925</v>
      </c>
      <c r="H392" s="75" t="s">
        <v>136</v>
      </c>
      <c r="I392" s="324" t="s">
        <v>135</v>
      </c>
      <c r="J392" s="320" t="s">
        <v>326</v>
      </c>
      <c r="K392" s="320" t="s">
        <v>327</v>
      </c>
      <c r="L392" s="73" t="s">
        <v>136</v>
      </c>
      <c r="M392" s="320" t="s">
        <v>13</v>
      </c>
      <c r="N392" s="215">
        <v>42226</v>
      </c>
      <c r="O392" s="215">
        <v>42263</v>
      </c>
      <c r="P392" s="215">
        <v>42628</v>
      </c>
      <c r="Q392" s="29">
        <v>20000</v>
      </c>
      <c r="R392" s="30">
        <v>0.75</v>
      </c>
      <c r="S392" s="29" t="s">
        <v>230</v>
      </c>
      <c r="T392" s="29">
        <v>15000</v>
      </c>
    </row>
    <row r="393" spans="2:20" s="128" customFormat="1" ht="90" customHeight="1" x14ac:dyDescent="0.25">
      <c r="B393" s="431"/>
      <c r="C393" s="418"/>
      <c r="D393" s="416"/>
      <c r="E393" s="343"/>
      <c r="F393" s="320" t="s">
        <v>1488</v>
      </c>
      <c r="G393" s="36" t="s">
        <v>2071</v>
      </c>
      <c r="H393" s="75" t="s">
        <v>174</v>
      </c>
      <c r="I393" s="324" t="s">
        <v>173</v>
      </c>
      <c r="J393" s="320" t="s">
        <v>326</v>
      </c>
      <c r="K393" s="320" t="s">
        <v>327</v>
      </c>
      <c r="L393" s="73" t="s">
        <v>174</v>
      </c>
      <c r="M393" s="320" t="s">
        <v>13</v>
      </c>
      <c r="N393" s="215">
        <v>42226</v>
      </c>
      <c r="O393" s="215">
        <v>42270</v>
      </c>
      <c r="P393" s="215">
        <v>42635</v>
      </c>
      <c r="Q393" s="29">
        <v>19900</v>
      </c>
      <c r="R393" s="30">
        <v>0.75</v>
      </c>
      <c r="S393" s="29" t="s">
        <v>230</v>
      </c>
      <c r="T393" s="29">
        <v>14925</v>
      </c>
    </row>
    <row r="394" spans="2:20" s="128" customFormat="1" ht="90" customHeight="1" x14ac:dyDescent="0.25">
      <c r="B394" s="431"/>
      <c r="C394" s="418"/>
      <c r="D394" s="416"/>
      <c r="E394" s="343"/>
      <c r="F394" s="320" t="s">
        <v>1488</v>
      </c>
      <c r="G394" s="93" t="s">
        <v>1926</v>
      </c>
      <c r="H394" s="75" t="s">
        <v>180</v>
      </c>
      <c r="I394" s="324" t="s">
        <v>179</v>
      </c>
      <c r="J394" s="320" t="s">
        <v>326</v>
      </c>
      <c r="K394" s="320" t="s">
        <v>327</v>
      </c>
      <c r="L394" s="73" t="s">
        <v>180</v>
      </c>
      <c r="M394" s="320" t="s">
        <v>1</v>
      </c>
      <c r="N394" s="215">
        <v>42226</v>
      </c>
      <c r="O394" s="215">
        <v>42238</v>
      </c>
      <c r="P394" s="215">
        <v>42603</v>
      </c>
      <c r="Q394" s="29">
        <v>19950</v>
      </c>
      <c r="R394" s="30">
        <v>0.75</v>
      </c>
      <c r="S394" s="29" t="s">
        <v>230</v>
      </c>
      <c r="T394" s="29">
        <v>14962.5</v>
      </c>
    </row>
    <row r="395" spans="2:20" s="128" customFormat="1" ht="90" customHeight="1" x14ac:dyDescent="0.25">
      <c r="B395" s="431"/>
      <c r="C395" s="418"/>
      <c r="D395" s="416"/>
      <c r="E395" s="343"/>
      <c r="F395" s="320" t="s">
        <v>1488</v>
      </c>
      <c r="G395" s="93" t="s">
        <v>2072</v>
      </c>
      <c r="H395" s="75" t="s">
        <v>141</v>
      </c>
      <c r="I395" s="324" t="s">
        <v>140</v>
      </c>
      <c r="J395" s="320" t="s">
        <v>326</v>
      </c>
      <c r="K395" s="320" t="s">
        <v>327</v>
      </c>
      <c r="L395" s="73" t="s">
        <v>141</v>
      </c>
      <c r="M395" s="320" t="s">
        <v>1</v>
      </c>
      <c r="N395" s="215">
        <v>42226</v>
      </c>
      <c r="O395" s="215">
        <v>42255</v>
      </c>
      <c r="P395" s="215">
        <v>42620</v>
      </c>
      <c r="Q395" s="29">
        <v>20000</v>
      </c>
      <c r="R395" s="30">
        <v>0.75</v>
      </c>
      <c r="S395" s="29" t="s">
        <v>230</v>
      </c>
      <c r="T395" s="29">
        <v>15000</v>
      </c>
    </row>
    <row r="396" spans="2:20" s="128" customFormat="1" ht="90" customHeight="1" x14ac:dyDescent="0.25">
      <c r="B396" s="431"/>
      <c r="C396" s="418"/>
      <c r="D396" s="416"/>
      <c r="E396" s="343"/>
      <c r="F396" s="320" t="s">
        <v>1488</v>
      </c>
      <c r="G396" s="93" t="s">
        <v>2073</v>
      </c>
      <c r="H396" s="75" t="s">
        <v>154</v>
      </c>
      <c r="I396" s="324" t="s">
        <v>153</v>
      </c>
      <c r="J396" s="320" t="s">
        <v>326</v>
      </c>
      <c r="K396" s="320" t="s">
        <v>327</v>
      </c>
      <c r="L396" s="73" t="s">
        <v>154</v>
      </c>
      <c r="M396" s="320" t="s">
        <v>13</v>
      </c>
      <c r="N396" s="215">
        <v>42226</v>
      </c>
      <c r="O396" s="215">
        <v>42236</v>
      </c>
      <c r="P396" s="215">
        <v>42601</v>
      </c>
      <c r="Q396" s="29">
        <v>18345</v>
      </c>
      <c r="R396" s="30">
        <v>0.75</v>
      </c>
      <c r="S396" s="29" t="s">
        <v>230</v>
      </c>
      <c r="T396" s="29">
        <v>13758.75</v>
      </c>
    </row>
    <row r="397" spans="2:20" s="128" customFormat="1" ht="90" customHeight="1" x14ac:dyDescent="0.25">
      <c r="B397" s="431"/>
      <c r="C397" s="418"/>
      <c r="D397" s="416"/>
      <c r="E397" s="343"/>
      <c r="F397" s="320" t="s">
        <v>1488</v>
      </c>
      <c r="G397" s="93" t="s">
        <v>2074</v>
      </c>
      <c r="H397" s="75" t="s">
        <v>63</v>
      </c>
      <c r="I397" s="324" t="s">
        <v>161</v>
      </c>
      <c r="J397" s="320" t="s">
        <v>326</v>
      </c>
      <c r="K397" s="320" t="s">
        <v>327</v>
      </c>
      <c r="L397" s="75" t="s">
        <v>63</v>
      </c>
      <c r="M397" s="320" t="s">
        <v>19</v>
      </c>
      <c r="N397" s="215">
        <v>42226</v>
      </c>
      <c r="O397" s="215">
        <v>42241</v>
      </c>
      <c r="P397" s="215">
        <v>42606</v>
      </c>
      <c r="Q397" s="29">
        <v>20000</v>
      </c>
      <c r="R397" s="30">
        <v>0.75</v>
      </c>
      <c r="S397" s="29" t="s">
        <v>230</v>
      </c>
      <c r="T397" s="29">
        <v>15000</v>
      </c>
    </row>
    <row r="398" spans="2:20" s="128" customFormat="1" ht="90" customHeight="1" x14ac:dyDescent="0.25">
      <c r="B398" s="431"/>
      <c r="C398" s="418"/>
      <c r="D398" s="416"/>
      <c r="E398" s="343"/>
      <c r="F398" s="320" t="s">
        <v>1488</v>
      </c>
      <c r="G398" s="93" t="s">
        <v>1927</v>
      </c>
      <c r="H398" s="75" t="s">
        <v>219</v>
      </c>
      <c r="I398" s="324" t="s">
        <v>220</v>
      </c>
      <c r="J398" s="320" t="s">
        <v>326</v>
      </c>
      <c r="K398" s="320" t="s">
        <v>327</v>
      </c>
      <c r="L398" s="73" t="s">
        <v>219</v>
      </c>
      <c r="M398" s="320" t="s">
        <v>1</v>
      </c>
      <c r="N398" s="215">
        <v>42349</v>
      </c>
      <c r="O398" s="215">
        <v>42376</v>
      </c>
      <c r="P398" s="215">
        <v>42741</v>
      </c>
      <c r="Q398" s="29">
        <v>9500</v>
      </c>
      <c r="R398" s="30">
        <v>0.75</v>
      </c>
      <c r="S398" s="29" t="s">
        <v>230</v>
      </c>
      <c r="T398" s="29">
        <v>7125</v>
      </c>
    </row>
    <row r="399" spans="2:20" s="128" customFormat="1" ht="90" customHeight="1" x14ac:dyDescent="0.25">
      <c r="B399" s="431"/>
      <c r="C399" s="418"/>
      <c r="D399" s="416"/>
      <c r="E399" s="343"/>
      <c r="F399" s="320" t="s">
        <v>1488</v>
      </c>
      <c r="G399" s="93" t="s">
        <v>2075</v>
      </c>
      <c r="H399" s="75" t="s">
        <v>2589</v>
      </c>
      <c r="I399" s="324" t="s">
        <v>178</v>
      </c>
      <c r="J399" s="320" t="s">
        <v>326</v>
      </c>
      <c r="K399" s="320" t="s">
        <v>327</v>
      </c>
      <c r="L399" s="75" t="s">
        <v>2589</v>
      </c>
      <c r="M399" s="320" t="s">
        <v>22</v>
      </c>
      <c r="N399" s="215">
        <v>42305</v>
      </c>
      <c r="O399" s="215">
        <v>42340</v>
      </c>
      <c r="P399" s="215">
        <v>42705</v>
      </c>
      <c r="Q399" s="29">
        <v>20000</v>
      </c>
      <c r="R399" s="30">
        <v>0.75</v>
      </c>
      <c r="S399" s="29" t="s">
        <v>230</v>
      </c>
      <c r="T399" s="29">
        <v>15000</v>
      </c>
    </row>
    <row r="400" spans="2:20" s="128" customFormat="1" ht="90" customHeight="1" x14ac:dyDescent="0.25">
      <c r="B400" s="431"/>
      <c r="C400" s="418"/>
      <c r="D400" s="416"/>
      <c r="E400" s="343"/>
      <c r="F400" s="320" t="s">
        <v>1488</v>
      </c>
      <c r="G400" s="93" t="s">
        <v>2076</v>
      </c>
      <c r="H400" s="75" t="s">
        <v>176</v>
      </c>
      <c r="I400" s="324" t="s">
        <v>175</v>
      </c>
      <c r="J400" s="320" t="s">
        <v>326</v>
      </c>
      <c r="K400" s="320" t="s">
        <v>327</v>
      </c>
      <c r="L400" s="73" t="s">
        <v>176</v>
      </c>
      <c r="M400" s="320" t="s">
        <v>29</v>
      </c>
      <c r="N400" s="215">
        <v>42305</v>
      </c>
      <c r="O400" s="215">
        <v>42313</v>
      </c>
      <c r="P400" s="215">
        <v>42678</v>
      </c>
      <c r="Q400" s="29">
        <v>19450</v>
      </c>
      <c r="R400" s="30">
        <v>0.75</v>
      </c>
      <c r="S400" s="29" t="s">
        <v>230</v>
      </c>
      <c r="T400" s="29">
        <v>14587.5</v>
      </c>
    </row>
    <row r="401" spans="2:20" s="128" customFormat="1" ht="90" customHeight="1" x14ac:dyDescent="0.25">
      <c r="B401" s="431"/>
      <c r="C401" s="418"/>
      <c r="D401" s="416"/>
      <c r="E401" s="343"/>
      <c r="F401" s="320" t="s">
        <v>1488</v>
      </c>
      <c r="G401" s="93" t="s">
        <v>2077</v>
      </c>
      <c r="H401" s="75" t="s">
        <v>2590</v>
      </c>
      <c r="I401" s="324" t="s">
        <v>177</v>
      </c>
      <c r="J401" s="320" t="s">
        <v>326</v>
      </c>
      <c r="K401" s="320" t="s">
        <v>327</v>
      </c>
      <c r="L401" s="75" t="s">
        <v>2590</v>
      </c>
      <c r="M401" s="320" t="s">
        <v>27</v>
      </c>
      <c r="N401" s="215">
        <v>42305</v>
      </c>
      <c r="O401" s="215">
        <v>42348</v>
      </c>
      <c r="P401" s="215">
        <v>42713</v>
      </c>
      <c r="Q401" s="29">
        <v>19500</v>
      </c>
      <c r="R401" s="30">
        <v>0.75</v>
      </c>
      <c r="S401" s="29" t="s">
        <v>230</v>
      </c>
      <c r="T401" s="29">
        <v>14625</v>
      </c>
    </row>
    <row r="402" spans="2:20" s="128" customFormat="1" ht="90" customHeight="1" x14ac:dyDescent="0.25">
      <c r="B402" s="431"/>
      <c r="C402" s="418"/>
      <c r="D402" s="416"/>
      <c r="E402" s="343"/>
      <c r="F402" s="320" t="s">
        <v>1488</v>
      </c>
      <c r="G402" s="93" t="s">
        <v>2042</v>
      </c>
      <c r="H402" s="75" t="s">
        <v>2557</v>
      </c>
      <c r="I402" s="324" t="s">
        <v>147</v>
      </c>
      <c r="J402" s="320" t="s">
        <v>326</v>
      </c>
      <c r="K402" s="320" t="s">
        <v>327</v>
      </c>
      <c r="L402" s="75" t="s">
        <v>2557</v>
      </c>
      <c r="M402" s="320" t="s">
        <v>13</v>
      </c>
      <c r="N402" s="215">
        <v>42305</v>
      </c>
      <c r="O402" s="215">
        <v>42325</v>
      </c>
      <c r="P402" s="215">
        <v>42690</v>
      </c>
      <c r="Q402" s="29">
        <v>20000</v>
      </c>
      <c r="R402" s="30">
        <v>0.75</v>
      </c>
      <c r="S402" s="29" t="s">
        <v>230</v>
      </c>
      <c r="T402" s="29">
        <v>15000</v>
      </c>
    </row>
    <row r="403" spans="2:20" s="128" customFormat="1" ht="90" customHeight="1" x14ac:dyDescent="0.25">
      <c r="B403" s="431"/>
      <c r="C403" s="418"/>
      <c r="D403" s="416"/>
      <c r="E403" s="343"/>
      <c r="F403" s="320" t="s">
        <v>1488</v>
      </c>
      <c r="G403" s="93" t="s">
        <v>1928</v>
      </c>
      <c r="H403" s="75" t="s">
        <v>139</v>
      </c>
      <c r="I403" s="324" t="s">
        <v>138</v>
      </c>
      <c r="J403" s="320" t="s">
        <v>326</v>
      </c>
      <c r="K403" s="320" t="s">
        <v>327</v>
      </c>
      <c r="L403" s="73" t="s">
        <v>139</v>
      </c>
      <c r="M403" s="320" t="s">
        <v>22</v>
      </c>
      <c r="N403" s="215">
        <v>42305</v>
      </c>
      <c r="O403" s="215">
        <v>42314</v>
      </c>
      <c r="P403" s="215">
        <v>42682</v>
      </c>
      <c r="Q403" s="29">
        <v>18047.7</v>
      </c>
      <c r="R403" s="30">
        <v>0.75</v>
      </c>
      <c r="S403" s="29" t="s">
        <v>230</v>
      </c>
      <c r="T403" s="29">
        <v>13535.78</v>
      </c>
    </row>
    <row r="404" spans="2:20" s="128" customFormat="1" ht="90" customHeight="1" x14ac:dyDescent="0.25">
      <c r="B404" s="431"/>
      <c r="C404" s="418"/>
      <c r="D404" s="416"/>
      <c r="E404" s="343"/>
      <c r="F404" s="320" t="s">
        <v>1489</v>
      </c>
      <c r="G404" s="93" t="s">
        <v>1929</v>
      </c>
      <c r="H404" s="75" t="s">
        <v>238</v>
      </c>
      <c r="I404" s="324" t="s">
        <v>239</v>
      </c>
      <c r="J404" s="320" t="s">
        <v>326</v>
      </c>
      <c r="K404" s="320" t="s">
        <v>327</v>
      </c>
      <c r="L404" s="73" t="s">
        <v>238</v>
      </c>
      <c r="M404" s="320" t="s">
        <v>1</v>
      </c>
      <c r="N404" s="215">
        <v>42410</v>
      </c>
      <c r="O404" s="215">
        <v>42229</v>
      </c>
      <c r="P404" s="215">
        <v>42959</v>
      </c>
      <c r="Q404" s="29">
        <v>317953.40000000002</v>
      </c>
      <c r="R404" s="30">
        <v>0.44999999999999996</v>
      </c>
      <c r="S404" s="29" t="s">
        <v>230</v>
      </c>
      <c r="T404" s="29">
        <v>143079.03</v>
      </c>
    </row>
    <row r="405" spans="2:20" s="128" customFormat="1" ht="90" customHeight="1" x14ac:dyDescent="0.25">
      <c r="B405" s="431"/>
      <c r="C405" s="418"/>
      <c r="D405" s="416"/>
      <c r="E405" s="343"/>
      <c r="F405" s="320" t="s">
        <v>1489</v>
      </c>
      <c r="G405" s="93" t="s">
        <v>1069</v>
      </c>
      <c r="H405" s="75" t="s">
        <v>240</v>
      </c>
      <c r="I405" s="324" t="s">
        <v>241</v>
      </c>
      <c r="J405" s="320" t="s">
        <v>326</v>
      </c>
      <c r="K405" s="320" t="s">
        <v>327</v>
      </c>
      <c r="L405" s="73" t="s">
        <v>240</v>
      </c>
      <c r="M405" s="320" t="s">
        <v>22</v>
      </c>
      <c r="N405" s="215">
        <v>42426</v>
      </c>
      <c r="O405" s="215">
        <v>42370</v>
      </c>
      <c r="P405" s="215">
        <v>43100</v>
      </c>
      <c r="Q405" s="29">
        <v>132948.15</v>
      </c>
      <c r="R405" s="30">
        <v>0.45</v>
      </c>
      <c r="S405" s="29" t="s">
        <v>230</v>
      </c>
      <c r="T405" s="29">
        <v>59826.67</v>
      </c>
    </row>
    <row r="406" spans="2:20" s="128" customFormat="1" ht="90" customHeight="1" x14ac:dyDescent="0.25">
      <c r="B406" s="431"/>
      <c r="C406" s="418"/>
      <c r="D406" s="416"/>
      <c r="E406" s="343"/>
      <c r="F406" s="320" t="s">
        <v>1488</v>
      </c>
      <c r="G406" s="93" t="s">
        <v>1930</v>
      </c>
      <c r="H406" s="75" t="s">
        <v>127</v>
      </c>
      <c r="I406" s="324" t="s">
        <v>126</v>
      </c>
      <c r="J406" s="320" t="s">
        <v>326</v>
      </c>
      <c r="K406" s="320" t="s">
        <v>327</v>
      </c>
      <c r="L406" s="73" t="s">
        <v>127</v>
      </c>
      <c r="M406" s="320" t="s">
        <v>22</v>
      </c>
      <c r="N406" s="215">
        <v>42305</v>
      </c>
      <c r="O406" s="215">
        <v>42315</v>
      </c>
      <c r="P406" s="215">
        <v>42680</v>
      </c>
      <c r="Q406" s="29">
        <v>20000</v>
      </c>
      <c r="R406" s="30">
        <v>0.75</v>
      </c>
      <c r="S406" s="29" t="s">
        <v>230</v>
      </c>
      <c r="T406" s="29">
        <v>15000</v>
      </c>
    </row>
    <row r="407" spans="2:20" s="128" customFormat="1" ht="85.5" customHeight="1" x14ac:dyDescent="0.25">
      <c r="B407" s="431"/>
      <c r="C407" s="418"/>
      <c r="D407" s="416"/>
      <c r="E407" s="343"/>
      <c r="F407" s="320" t="s">
        <v>1488</v>
      </c>
      <c r="G407" s="93" t="s">
        <v>2078</v>
      </c>
      <c r="H407" s="75" t="s">
        <v>125</v>
      </c>
      <c r="I407" s="324" t="s">
        <v>124</v>
      </c>
      <c r="J407" s="320" t="s">
        <v>326</v>
      </c>
      <c r="K407" s="320" t="s">
        <v>327</v>
      </c>
      <c r="L407" s="73" t="s">
        <v>125</v>
      </c>
      <c r="M407" s="320" t="s">
        <v>22</v>
      </c>
      <c r="N407" s="215">
        <v>42305</v>
      </c>
      <c r="O407" s="215">
        <v>42342</v>
      </c>
      <c r="P407" s="215">
        <v>42707</v>
      </c>
      <c r="Q407" s="29">
        <v>20000</v>
      </c>
      <c r="R407" s="30">
        <v>0.75</v>
      </c>
      <c r="S407" s="29" t="s">
        <v>230</v>
      </c>
      <c r="T407" s="29">
        <v>15000</v>
      </c>
    </row>
    <row r="408" spans="2:20" s="128" customFormat="1" ht="70.5" customHeight="1" x14ac:dyDescent="0.25">
      <c r="B408" s="431"/>
      <c r="C408" s="418"/>
      <c r="D408" s="416"/>
      <c r="E408" s="343"/>
      <c r="F408" s="320" t="s">
        <v>1488</v>
      </c>
      <c r="G408" s="93" t="s">
        <v>2079</v>
      </c>
      <c r="H408" s="75" t="s">
        <v>123</v>
      </c>
      <c r="I408" s="324" t="s">
        <v>122</v>
      </c>
      <c r="J408" s="320" t="s">
        <v>326</v>
      </c>
      <c r="K408" s="320" t="s">
        <v>327</v>
      </c>
      <c r="L408" s="73" t="s">
        <v>123</v>
      </c>
      <c r="M408" s="320" t="s">
        <v>7</v>
      </c>
      <c r="N408" s="215">
        <v>42305</v>
      </c>
      <c r="O408" s="215">
        <v>42312</v>
      </c>
      <c r="P408" s="215">
        <v>42677</v>
      </c>
      <c r="Q408" s="29">
        <v>19459</v>
      </c>
      <c r="R408" s="30">
        <v>0.75</v>
      </c>
      <c r="S408" s="29" t="s">
        <v>230</v>
      </c>
      <c r="T408" s="29">
        <v>14594.25</v>
      </c>
    </row>
    <row r="409" spans="2:20" s="128" customFormat="1" ht="63.75" customHeight="1" x14ac:dyDescent="0.25">
      <c r="B409" s="431"/>
      <c r="C409" s="418"/>
      <c r="D409" s="416"/>
      <c r="E409" s="343"/>
      <c r="F409" s="320" t="s">
        <v>1488</v>
      </c>
      <c r="G409" s="93" t="s">
        <v>1931</v>
      </c>
      <c r="H409" s="75" t="s">
        <v>2589</v>
      </c>
      <c r="I409" s="324" t="s">
        <v>121</v>
      </c>
      <c r="J409" s="320" t="s">
        <v>326</v>
      </c>
      <c r="K409" s="320" t="s">
        <v>327</v>
      </c>
      <c r="L409" s="75" t="s">
        <v>2589</v>
      </c>
      <c r="M409" s="320" t="s">
        <v>1</v>
      </c>
      <c r="N409" s="215">
        <v>42305</v>
      </c>
      <c r="O409" s="215">
        <v>42303</v>
      </c>
      <c r="P409" s="215">
        <v>42682</v>
      </c>
      <c r="Q409" s="29">
        <v>19900</v>
      </c>
      <c r="R409" s="30">
        <v>0.75</v>
      </c>
      <c r="S409" s="29" t="s">
        <v>230</v>
      </c>
      <c r="T409" s="29">
        <v>14925</v>
      </c>
    </row>
    <row r="410" spans="2:20" s="128" customFormat="1" ht="68.25" customHeight="1" x14ac:dyDescent="0.25">
      <c r="B410" s="431"/>
      <c r="C410" s="418"/>
      <c r="D410" s="416"/>
      <c r="E410" s="343"/>
      <c r="F410" s="320" t="s">
        <v>1488</v>
      </c>
      <c r="G410" s="93" t="s">
        <v>2080</v>
      </c>
      <c r="H410" s="75" t="s">
        <v>2589</v>
      </c>
      <c r="I410" s="324" t="s">
        <v>120</v>
      </c>
      <c r="J410" s="320" t="s">
        <v>326</v>
      </c>
      <c r="K410" s="320" t="s">
        <v>327</v>
      </c>
      <c r="L410" s="75" t="s">
        <v>2589</v>
      </c>
      <c r="M410" s="320" t="s">
        <v>13</v>
      </c>
      <c r="N410" s="215">
        <v>42305</v>
      </c>
      <c r="O410" s="215">
        <v>42303</v>
      </c>
      <c r="P410" s="215">
        <v>42671</v>
      </c>
      <c r="Q410" s="29">
        <v>19900</v>
      </c>
      <c r="R410" s="30">
        <v>0.75</v>
      </c>
      <c r="S410" s="29" t="s">
        <v>230</v>
      </c>
      <c r="T410" s="29">
        <v>14925</v>
      </c>
    </row>
    <row r="411" spans="2:20" s="128" customFormat="1" ht="70.5" customHeight="1" x14ac:dyDescent="0.25">
      <c r="B411" s="431"/>
      <c r="C411" s="418"/>
      <c r="D411" s="416"/>
      <c r="E411" s="343"/>
      <c r="F411" s="320" t="s">
        <v>1488</v>
      </c>
      <c r="G411" s="93" t="s">
        <v>2081</v>
      </c>
      <c r="H411" s="75" t="s">
        <v>2589</v>
      </c>
      <c r="I411" s="324" t="s">
        <v>119</v>
      </c>
      <c r="J411" s="320" t="s">
        <v>326</v>
      </c>
      <c r="K411" s="320" t="s">
        <v>327</v>
      </c>
      <c r="L411" s="75" t="s">
        <v>2589</v>
      </c>
      <c r="M411" s="320" t="s">
        <v>22</v>
      </c>
      <c r="N411" s="215">
        <v>42305</v>
      </c>
      <c r="O411" s="215">
        <v>42335</v>
      </c>
      <c r="P411" s="215">
        <v>42700</v>
      </c>
      <c r="Q411" s="29">
        <v>20000</v>
      </c>
      <c r="R411" s="30">
        <v>0.75</v>
      </c>
      <c r="S411" s="29" t="s">
        <v>230</v>
      </c>
      <c r="T411" s="29">
        <v>15000</v>
      </c>
    </row>
    <row r="412" spans="2:20" s="11" customFormat="1" ht="65.25" customHeight="1" x14ac:dyDescent="0.25">
      <c r="B412" s="431"/>
      <c r="C412" s="418"/>
      <c r="D412" s="416"/>
      <c r="E412" s="343"/>
      <c r="F412" s="320" t="s">
        <v>1488</v>
      </c>
      <c r="G412" s="93" t="s">
        <v>2082</v>
      </c>
      <c r="H412" s="75" t="s">
        <v>118</v>
      </c>
      <c r="I412" s="324" t="s">
        <v>117</v>
      </c>
      <c r="J412" s="320" t="s">
        <v>326</v>
      </c>
      <c r="K412" s="320" t="s">
        <v>327</v>
      </c>
      <c r="L412" s="73" t="s">
        <v>118</v>
      </c>
      <c r="M412" s="320" t="s">
        <v>27</v>
      </c>
      <c r="N412" s="215">
        <v>42305</v>
      </c>
      <c r="O412" s="215">
        <v>42334</v>
      </c>
      <c r="P412" s="215">
        <v>42699</v>
      </c>
      <c r="Q412" s="29">
        <v>17500</v>
      </c>
      <c r="R412" s="30">
        <v>0.75</v>
      </c>
      <c r="S412" s="29" t="s">
        <v>230</v>
      </c>
      <c r="T412" s="29">
        <v>13125</v>
      </c>
    </row>
    <row r="413" spans="2:20" s="11" customFormat="1" ht="69" customHeight="1" x14ac:dyDescent="0.25">
      <c r="B413" s="431"/>
      <c r="C413" s="418"/>
      <c r="D413" s="416"/>
      <c r="E413" s="343"/>
      <c r="F413" s="320" t="s">
        <v>1488</v>
      </c>
      <c r="G413" s="93" t="s">
        <v>2083</v>
      </c>
      <c r="H413" s="75" t="s">
        <v>116</v>
      </c>
      <c r="I413" s="324" t="s">
        <v>115</v>
      </c>
      <c r="J413" s="320" t="s">
        <v>326</v>
      </c>
      <c r="K413" s="320" t="s">
        <v>327</v>
      </c>
      <c r="L413" s="73" t="s">
        <v>116</v>
      </c>
      <c r="M413" s="320" t="s">
        <v>22</v>
      </c>
      <c r="N413" s="215">
        <v>42305</v>
      </c>
      <c r="O413" s="215">
        <v>42325</v>
      </c>
      <c r="P413" s="215">
        <v>42690</v>
      </c>
      <c r="Q413" s="29">
        <v>20000</v>
      </c>
      <c r="R413" s="30">
        <v>0.75</v>
      </c>
      <c r="S413" s="29" t="s">
        <v>230</v>
      </c>
      <c r="T413" s="29">
        <v>15000</v>
      </c>
    </row>
    <row r="414" spans="2:20" s="11" customFormat="1" ht="80.25" customHeight="1" x14ac:dyDescent="0.25">
      <c r="B414" s="431"/>
      <c r="C414" s="418"/>
      <c r="D414" s="416"/>
      <c r="E414" s="343"/>
      <c r="F414" s="320" t="s">
        <v>1488</v>
      </c>
      <c r="G414" s="93" t="s">
        <v>1932</v>
      </c>
      <c r="H414" s="75" t="s">
        <v>2591</v>
      </c>
      <c r="I414" s="324" t="s">
        <v>114</v>
      </c>
      <c r="J414" s="320" t="s">
        <v>326</v>
      </c>
      <c r="K414" s="320" t="s">
        <v>327</v>
      </c>
      <c r="L414" s="75" t="s">
        <v>2591</v>
      </c>
      <c r="M414" s="320" t="s">
        <v>1</v>
      </c>
      <c r="N414" s="215">
        <v>42305</v>
      </c>
      <c r="O414" s="215">
        <v>42322</v>
      </c>
      <c r="P414" s="215">
        <v>42687</v>
      </c>
      <c r="Q414" s="29">
        <v>18000</v>
      </c>
      <c r="R414" s="30">
        <v>0.75</v>
      </c>
      <c r="S414" s="29" t="s">
        <v>230</v>
      </c>
      <c r="T414" s="29">
        <v>13500</v>
      </c>
    </row>
    <row r="415" spans="2:20" s="11" customFormat="1" ht="76.5" customHeight="1" x14ac:dyDescent="0.25">
      <c r="B415" s="431"/>
      <c r="C415" s="418"/>
      <c r="D415" s="416"/>
      <c r="E415" s="343"/>
      <c r="F415" s="320" t="s">
        <v>1488</v>
      </c>
      <c r="G415" s="93" t="s">
        <v>1933</v>
      </c>
      <c r="H415" s="75" t="s">
        <v>113</v>
      </c>
      <c r="I415" s="324" t="s">
        <v>112</v>
      </c>
      <c r="J415" s="320" t="s">
        <v>326</v>
      </c>
      <c r="K415" s="320" t="s">
        <v>327</v>
      </c>
      <c r="L415" s="73" t="s">
        <v>113</v>
      </c>
      <c r="M415" s="320" t="s">
        <v>13</v>
      </c>
      <c r="N415" s="215">
        <v>42305</v>
      </c>
      <c r="O415" s="215">
        <v>42335</v>
      </c>
      <c r="P415" s="215">
        <v>42755</v>
      </c>
      <c r="Q415" s="29">
        <v>17550</v>
      </c>
      <c r="R415" s="30">
        <v>0.75</v>
      </c>
      <c r="S415" s="29" t="s">
        <v>230</v>
      </c>
      <c r="T415" s="29">
        <v>13162.5</v>
      </c>
    </row>
    <row r="416" spans="2:20" s="11" customFormat="1" ht="75.75" customHeight="1" x14ac:dyDescent="0.25">
      <c r="B416" s="431"/>
      <c r="C416" s="418"/>
      <c r="D416" s="416"/>
      <c r="E416" s="343"/>
      <c r="F416" s="320" t="s">
        <v>1488</v>
      </c>
      <c r="G416" s="93" t="s">
        <v>1934</v>
      </c>
      <c r="H416" s="75" t="s">
        <v>2592</v>
      </c>
      <c r="I416" s="324" t="s">
        <v>111</v>
      </c>
      <c r="J416" s="320" t="s">
        <v>326</v>
      </c>
      <c r="K416" s="320" t="s">
        <v>327</v>
      </c>
      <c r="L416" s="75" t="s">
        <v>2592</v>
      </c>
      <c r="M416" s="320" t="s">
        <v>15</v>
      </c>
      <c r="N416" s="215">
        <v>42305</v>
      </c>
      <c r="O416" s="215">
        <v>42346</v>
      </c>
      <c r="P416" s="215">
        <v>42711</v>
      </c>
      <c r="Q416" s="29">
        <v>20000</v>
      </c>
      <c r="R416" s="30">
        <v>0.75</v>
      </c>
      <c r="S416" s="29" t="s">
        <v>230</v>
      </c>
      <c r="T416" s="29">
        <v>15000</v>
      </c>
    </row>
    <row r="417" spans="2:20" s="11" customFormat="1" ht="39" customHeight="1" x14ac:dyDescent="0.25">
      <c r="B417" s="431"/>
      <c r="C417" s="418"/>
      <c r="D417" s="416"/>
      <c r="E417" s="343"/>
      <c r="F417" s="320" t="s">
        <v>1488</v>
      </c>
      <c r="G417" s="93" t="s">
        <v>1078</v>
      </c>
      <c r="H417" s="75" t="s">
        <v>2589</v>
      </c>
      <c r="I417" s="324" t="s">
        <v>110</v>
      </c>
      <c r="J417" s="320" t="s">
        <v>326</v>
      </c>
      <c r="K417" s="320" t="s">
        <v>327</v>
      </c>
      <c r="L417" s="75" t="s">
        <v>2589</v>
      </c>
      <c r="M417" s="320" t="s">
        <v>22</v>
      </c>
      <c r="N417" s="215">
        <v>42305</v>
      </c>
      <c r="O417" s="215">
        <v>42303</v>
      </c>
      <c r="P417" s="215">
        <v>42682</v>
      </c>
      <c r="Q417" s="29">
        <v>19900</v>
      </c>
      <c r="R417" s="30">
        <v>0.75</v>
      </c>
      <c r="S417" s="29" t="s">
        <v>230</v>
      </c>
      <c r="T417" s="29">
        <v>14925</v>
      </c>
    </row>
    <row r="418" spans="2:20" s="11" customFormat="1" ht="42" customHeight="1" x14ac:dyDescent="0.25">
      <c r="B418" s="431"/>
      <c r="C418" s="418"/>
      <c r="D418" s="416"/>
      <c r="E418" s="343"/>
      <c r="F418" s="320" t="s">
        <v>1488</v>
      </c>
      <c r="G418" s="93" t="s">
        <v>2084</v>
      </c>
      <c r="H418" s="75" t="s">
        <v>109</v>
      </c>
      <c r="I418" s="324" t="s">
        <v>108</v>
      </c>
      <c r="J418" s="320" t="s">
        <v>326</v>
      </c>
      <c r="K418" s="320" t="s">
        <v>327</v>
      </c>
      <c r="L418" s="73" t="s">
        <v>109</v>
      </c>
      <c r="M418" s="320" t="s">
        <v>15</v>
      </c>
      <c r="N418" s="215">
        <v>42305</v>
      </c>
      <c r="O418" s="215">
        <v>42340</v>
      </c>
      <c r="P418" s="215">
        <v>42705</v>
      </c>
      <c r="Q418" s="29">
        <v>19975</v>
      </c>
      <c r="R418" s="30">
        <v>0.75</v>
      </c>
      <c r="S418" s="29" t="s">
        <v>230</v>
      </c>
      <c r="T418" s="29">
        <v>14981.25</v>
      </c>
    </row>
    <row r="419" spans="2:20" s="11" customFormat="1" ht="75" customHeight="1" x14ac:dyDescent="0.25">
      <c r="B419" s="431"/>
      <c r="C419" s="418"/>
      <c r="D419" s="416"/>
      <c r="E419" s="343"/>
      <c r="F419" s="320" t="s">
        <v>1488</v>
      </c>
      <c r="G419" s="93" t="s">
        <v>1935</v>
      </c>
      <c r="H419" s="75" t="s">
        <v>107</v>
      </c>
      <c r="I419" s="324" t="s">
        <v>106</v>
      </c>
      <c r="J419" s="320" t="s">
        <v>326</v>
      </c>
      <c r="K419" s="320" t="s">
        <v>327</v>
      </c>
      <c r="L419" s="73" t="s">
        <v>107</v>
      </c>
      <c r="M419" s="320" t="s">
        <v>22</v>
      </c>
      <c r="N419" s="215">
        <v>42305</v>
      </c>
      <c r="O419" s="215">
        <v>42292</v>
      </c>
      <c r="P419" s="215">
        <v>42685</v>
      </c>
      <c r="Q419" s="29">
        <v>19897.5</v>
      </c>
      <c r="R419" s="30">
        <v>0.75</v>
      </c>
      <c r="S419" s="29" t="s">
        <v>230</v>
      </c>
      <c r="T419" s="29">
        <v>14923.13</v>
      </c>
    </row>
    <row r="420" spans="2:20" s="11" customFormat="1" ht="46.5" customHeight="1" x14ac:dyDescent="0.25">
      <c r="B420" s="431"/>
      <c r="C420" s="418"/>
      <c r="D420" s="416"/>
      <c r="E420" s="343"/>
      <c r="F420" s="320" t="s">
        <v>1488</v>
      </c>
      <c r="G420" s="93" t="s">
        <v>1936</v>
      </c>
      <c r="H420" s="75" t="s">
        <v>105</v>
      </c>
      <c r="I420" s="324" t="s">
        <v>104</v>
      </c>
      <c r="J420" s="320" t="s">
        <v>326</v>
      </c>
      <c r="K420" s="320" t="s">
        <v>327</v>
      </c>
      <c r="L420" s="73" t="s">
        <v>105</v>
      </c>
      <c r="M420" s="320" t="s">
        <v>29</v>
      </c>
      <c r="N420" s="215">
        <v>42305</v>
      </c>
      <c r="O420" s="215">
        <v>42346</v>
      </c>
      <c r="P420" s="215">
        <v>42711</v>
      </c>
      <c r="Q420" s="29">
        <v>19975</v>
      </c>
      <c r="R420" s="30">
        <v>0.75</v>
      </c>
      <c r="S420" s="29" t="s">
        <v>230</v>
      </c>
      <c r="T420" s="29">
        <v>14981.25</v>
      </c>
    </row>
    <row r="421" spans="2:20" s="11" customFormat="1" ht="57.75" customHeight="1" x14ac:dyDescent="0.25">
      <c r="B421" s="431"/>
      <c r="C421" s="418"/>
      <c r="D421" s="416"/>
      <c r="E421" s="343"/>
      <c r="F421" s="320" t="s">
        <v>1488</v>
      </c>
      <c r="G421" s="93" t="s">
        <v>2085</v>
      </c>
      <c r="H421" s="75" t="s">
        <v>103</v>
      </c>
      <c r="I421" s="324" t="s">
        <v>102</v>
      </c>
      <c r="J421" s="320" t="s">
        <v>326</v>
      </c>
      <c r="K421" s="320" t="s">
        <v>327</v>
      </c>
      <c r="L421" s="73" t="s">
        <v>103</v>
      </c>
      <c r="M421" s="320" t="s">
        <v>13</v>
      </c>
      <c r="N421" s="215">
        <v>42305</v>
      </c>
      <c r="O421" s="215">
        <v>42332</v>
      </c>
      <c r="P421" s="215">
        <v>42697</v>
      </c>
      <c r="Q421" s="29">
        <v>19990</v>
      </c>
      <c r="R421" s="30">
        <v>0.75</v>
      </c>
      <c r="S421" s="29" t="s">
        <v>230</v>
      </c>
      <c r="T421" s="29">
        <v>14992.5</v>
      </c>
    </row>
    <row r="422" spans="2:20" s="11" customFormat="1" ht="47.25" customHeight="1" x14ac:dyDescent="0.25">
      <c r="B422" s="431"/>
      <c r="C422" s="418"/>
      <c r="D422" s="416"/>
      <c r="E422" s="343"/>
      <c r="F422" s="320" t="s">
        <v>1488</v>
      </c>
      <c r="G422" s="93" t="s">
        <v>1937</v>
      </c>
      <c r="H422" s="75" t="s">
        <v>2593</v>
      </c>
      <c r="I422" s="324" t="s">
        <v>100</v>
      </c>
      <c r="J422" s="320" t="s">
        <v>326</v>
      </c>
      <c r="K422" s="320" t="s">
        <v>327</v>
      </c>
      <c r="L422" s="73" t="s">
        <v>101</v>
      </c>
      <c r="M422" s="320" t="s">
        <v>99</v>
      </c>
      <c r="N422" s="215">
        <v>42305</v>
      </c>
      <c r="O422" s="215">
        <v>42348</v>
      </c>
      <c r="P422" s="215">
        <v>42713</v>
      </c>
      <c r="Q422" s="29">
        <v>19990</v>
      </c>
      <c r="R422" s="30">
        <v>0.75</v>
      </c>
      <c r="S422" s="29" t="s">
        <v>230</v>
      </c>
      <c r="T422" s="29">
        <v>14992.5</v>
      </c>
    </row>
    <row r="423" spans="2:20" s="11" customFormat="1" ht="96.75" customHeight="1" x14ac:dyDescent="0.25">
      <c r="B423" s="431"/>
      <c r="C423" s="418"/>
      <c r="D423" s="416"/>
      <c r="E423" s="343"/>
      <c r="F423" s="320" t="s">
        <v>1488</v>
      </c>
      <c r="G423" s="93" t="s">
        <v>2086</v>
      </c>
      <c r="H423" s="75" t="s">
        <v>98</v>
      </c>
      <c r="I423" s="324" t="s">
        <v>97</v>
      </c>
      <c r="J423" s="320" t="s">
        <v>326</v>
      </c>
      <c r="K423" s="320" t="s">
        <v>327</v>
      </c>
      <c r="L423" s="73" t="s">
        <v>98</v>
      </c>
      <c r="M423" s="320" t="s">
        <v>19</v>
      </c>
      <c r="N423" s="215">
        <v>42305</v>
      </c>
      <c r="O423" s="215">
        <v>42346</v>
      </c>
      <c r="P423" s="215">
        <v>42711</v>
      </c>
      <c r="Q423" s="29">
        <v>19975</v>
      </c>
      <c r="R423" s="30">
        <v>0.75</v>
      </c>
      <c r="S423" s="29" t="s">
        <v>230</v>
      </c>
      <c r="T423" s="29">
        <v>14981.25</v>
      </c>
    </row>
    <row r="424" spans="2:20" s="11" customFormat="1" ht="47.25" customHeight="1" x14ac:dyDescent="0.25">
      <c r="B424" s="431"/>
      <c r="C424" s="418"/>
      <c r="D424" s="416"/>
      <c r="E424" s="343"/>
      <c r="F424" s="320" t="s">
        <v>1488</v>
      </c>
      <c r="G424" s="93" t="s">
        <v>1938</v>
      </c>
      <c r="H424" s="75" t="s">
        <v>96</v>
      </c>
      <c r="I424" s="324" t="s">
        <v>95</v>
      </c>
      <c r="J424" s="320" t="s">
        <v>326</v>
      </c>
      <c r="K424" s="320" t="s">
        <v>327</v>
      </c>
      <c r="L424" s="73" t="s">
        <v>96</v>
      </c>
      <c r="M424" s="320" t="s">
        <v>22</v>
      </c>
      <c r="N424" s="215">
        <v>42305</v>
      </c>
      <c r="O424" s="215">
        <v>42318</v>
      </c>
      <c r="P424" s="215">
        <v>42683</v>
      </c>
      <c r="Q424" s="29">
        <v>19975</v>
      </c>
      <c r="R424" s="30">
        <v>0.75</v>
      </c>
      <c r="S424" s="29" t="s">
        <v>230</v>
      </c>
      <c r="T424" s="29">
        <v>14981.25</v>
      </c>
    </row>
    <row r="425" spans="2:20" s="11" customFormat="1" ht="47.25" customHeight="1" x14ac:dyDescent="0.25">
      <c r="B425" s="431"/>
      <c r="C425" s="418"/>
      <c r="D425" s="416"/>
      <c r="E425" s="343"/>
      <c r="F425" s="320" t="s">
        <v>1488</v>
      </c>
      <c r="G425" s="93" t="s">
        <v>1939</v>
      </c>
      <c r="H425" s="75" t="s">
        <v>94</v>
      </c>
      <c r="I425" s="324" t="s">
        <v>93</v>
      </c>
      <c r="J425" s="320" t="s">
        <v>326</v>
      </c>
      <c r="K425" s="320" t="s">
        <v>327</v>
      </c>
      <c r="L425" s="73" t="s">
        <v>94</v>
      </c>
      <c r="M425" s="320" t="s">
        <v>1</v>
      </c>
      <c r="N425" s="215">
        <v>42305</v>
      </c>
      <c r="O425" s="215">
        <v>42335</v>
      </c>
      <c r="P425" s="215">
        <v>42700</v>
      </c>
      <c r="Q425" s="29">
        <v>19680</v>
      </c>
      <c r="R425" s="30">
        <v>0.75</v>
      </c>
      <c r="S425" s="29" t="s">
        <v>230</v>
      </c>
      <c r="T425" s="29">
        <v>14760</v>
      </c>
    </row>
    <row r="426" spans="2:20" s="11" customFormat="1" ht="62.25" customHeight="1" x14ac:dyDescent="0.25">
      <c r="B426" s="431"/>
      <c r="C426" s="418"/>
      <c r="D426" s="416"/>
      <c r="E426" s="343"/>
      <c r="F426" s="320" t="s">
        <v>1488</v>
      </c>
      <c r="G426" s="93" t="s">
        <v>1940</v>
      </c>
      <c r="H426" s="75" t="s">
        <v>92</v>
      </c>
      <c r="I426" s="324" t="s">
        <v>91</v>
      </c>
      <c r="J426" s="320" t="s">
        <v>326</v>
      </c>
      <c r="K426" s="320" t="s">
        <v>327</v>
      </c>
      <c r="L426" s="73" t="s">
        <v>92</v>
      </c>
      <c r="M426" s="320" t="s">
        <v>19</v>
      </c>
      <c r="N426" s="215">
        <v>42305</v>
      </c>
      <c r="O426" s="215">
        <v>42320</v>
      </c>
      <c r="P426" s="215">
        <v>42716</v>
      </c>
      <c r="Q426" s="29">
        <v>19650.75</v>
      </c>
      <c r="R426" s="30">
        <v>0.75</v>
      </c>
      <c r="S426" s="29" t="s">
        <v>230</v>
      </c>
      <c r="T426" s="29">
        <v>14738.06</v>
      </c>
    </row>
    <row r="427" spans="2:20" s="11" customFormat="1" ht="78" customHeight="1" x14ac:dyDescent="0.25">
      <c r="B427" s="431"/>
      <c r="C427" s="418"/>
      <c r="D427" s="416"/>
      <c r="E427" s="343"/>
      <c r="F427" s="320" t="s">
        <v>1488</v>
      </c>
      <c r="G427" s="93" t="s">
        <v>1941</v>
      </c>
      <c r="H427" s="75" t="s">
        <v>90</v>
      </c>
      <c r="I427" s="324" t="s">
        <v>89</v>
      </c>
      <c r="J427" s="320" t="s">
        <v>326</v>
      </c>
      <c r="K427" s="320" t="s">
        <v>327</v>
      </c>
      <c r="L427" s="73" t="s">
        <v>90</v>
      </c>
      <c r="M427" s="320" t="s">
        <v>22</v>
      </c>
      <c r="N427" s="215">
        <v>42305</v>
      </c>
      <c r="O427" s="215">
        <v>42320</v>
      </c>
      <c r="P427" s="215">
        <v>42685</v>
      </c>
      <c r="Q427" s="29">
        <v>19900</v>
      </c>
      <c r="R427" s="30">
        <v>0.75</v>
      </c>
      <c r="S427" s="29" t="s">
        <v>230</v>
      </c>
      <c r="T427" s="29">
        <v>14925</v>
      </c>
    </row>
    <row r="428" spans="2:20" s="11" customFormat="1" ht="102" customHeight="1" x14ac:dyDescent="0.25">
      <c r="B428" s="431"/>
      <c r="C428" s="418"/>
      <c r="D428" s="416"/>
      <c r="E428" s="343"/>
      <c r="F428" s="320" t="s">
        <v>1467</v>
      </c>
      <c r="G428" s="93" t="s">
        <v>1058</v>
      </c>
      <c r="H428" s="75" t="s">
        <v>3386</v>
      </c>
      <c r="I428" s="324" t="s">
        <v>88</v>
      </c>
      <c r="J428" s="320" t="s">
        <v>326</v>
      </c>
      <c r="K428" s="320" t="s">
        <v>327</v>
      </c>
      <c r="L428" s="73" t="s">
        <v>3386</v>
      </c>
      <c r="M428" s="328" t="s">
        <v>311</v>
      </c>
      <c r="N428" s="215">
        <v>42281</v>
      </c>
      <c r="O428" s="215">
        <v>42278</v>
      </c>
      <c r="P428" s="215">
        <v>44196</v>
      </c>
      <c r="Q428" s="29">
        <v>4000000</v>
      </c>
      <c r="R428" s="30">
        <v>0.5</v>
      </c>
      <c r="S428" s="29" t="s">
        <v>230</v>
      </c>
      <c r="T428" s="29">
        <v>2000000</v>
      </c>
    </row>
    <row r="429" spans="2:20" s="11" customFormat="1" ht="114" customHeight="1" x14ac:dyDescent="0.25">
      <c r="B429" s="431"/>
      <c r="C429" s="418"/>
      <c r="D429" s="416"/>
      <c r="E429" s="343"/>
      <c r="F429" s="320" t="s">
        <v>1490</v>
      </c>
      <c r="G429" s="93" t="s">
        <v>1058</v>
      </c>
      <c r="H429" s="75" t="s">
        <v>3392</v>
      </c>
      <c r="I429" s="324" t="s">
        <v>87</v>
      </c>
      <c r="J429" s="320" t="s">
        <v>326</v>
      </c>
      <c r="K429" s="320" t="s">
        <v>327</v>
      </c>
      <c r="L429" s="73" t="s">
        <v>3392</v>
      </c>
      <c r="M429" s="328" t="s">
        <v>311</v>
      </c>
      <c r="N429" s="215">
        <v>42281</v>
      </c>
      <c r="O429" s="215">
        <v>42278</v>
      </c>
      <c r="P429" s="215">
        <v>44196</v>
      </c>
      <c r="Q429" s="29">
        <v>1000000</v>
      </c>
      <c r="R429" s="30">
        <v>0.5</v>
      </c>
      <c r="S429" s="29" t="s">
        <v>230</v>
      </c>
      <c r="T429" s="29">
        <v>500000</v>
      </c>
    </row>
    <row r="430" spans="2:20" s="11" customFormat="1" ht="64.5" customHeight="1" x14ac:dyDescent="0.25">
      <c r="B430" s="431"/>
      <c r="C430" s="418"/>
      <c r="D430" s="416"/>
      <c r="E430" s="343"/>
      <c r="F430" s="320" t="s">
        <v>1488</v>
      </c>
      <c r="G430" s="93" t="s">
        <v>2087</v>
      </c>
      <c r="H430" s="75" t="s">
        <v>221</v>
      </c>
      <c r="I430" s="324" t="s">
        <v>222</v>
      </c>
      <c r="J430" s="320" t="s">
        <v>326</v>
      </c>
      <c r="K430" s="320" t="s">
        <v>327</v>
      </c>
      <c r="L430" s="73" t="s">
        <v>221</v>
      </c>
      <c r="M430" s="320" t="s">
        <v>15</v>
      </c>
      <c r="N430" s="215">
        <v>42373</v>
      </c>
      <c r="O430" s="215">
        <v>42396</v>
      </c>
      <c r="P430" s="215">
        <v>42761</v>
      </c>
      <c r="Q430" s="29">
        <v>19500</v>
      </c>
      <c r="R430" s="30">
        <v>0.75</v>
      </c>
      <c r="S430" s="29" t="s">
        <v>230</v>
      </c>
      <c r="T430" s="29">
        <v>14625</v>
      </c>
    </row>
    <row r="431" spans="2:20" s="11" customFormat="1" ht="90" customHeight="1" x14ac:dyDescent="0.25">
      <c r="B431" s="431"/>
      <c r="C431" s="418"/>
      <c r="D431" s="416"/>
      <c r="E431" s="343"/>
      <c r="F431" s="320" t="s">
        <v>1488</v>
      </c>
      <c r="G431" s="93" t="s">
        <v>2040</v>
      </c>
      <c r="H431" s="75" t="s">
        <v>2594</v>
      </c>
      <c r="I431" s="324" t="s">
        <v>218</v>
      </c>
      <c r="J431" s="320" t="s">
        <v>326</v>
      </c>
      <c r="K431" s="320" t="s">
        <v>327</v>
      </c>
      <c r="L431" s="75" t="s">
        <v>2594</v>
      </c>
      <c r="M431" s="320" t="s">
        <v>29</v>
      </c>
      <c r="N431" s="215">
        <v>42373</v>
      </c>
      <c r="O431" s="215">
        <v>42404</v>
      </c>
      <c r="P431" s="215">
        <v>42769</v>
      </c>
      <c r="Q431" s="29">
        <v>19750</v>
      </c>
      <c r="R431" s="30">
        <v>0.75</v>
      </c>
      <c r="S431" s="29" t="s">
        <v>230</v>
      </c>
      <c r="T431" s="29">
        <v>14812.5</v>
      </c>
    </row>
    <row r="432" spans="2:20" s="11" customFormat="1" ht="88.5" customHeight="1" x14ac:dyDescent="0.25">
      <c r="B432" s="431"/>
      <c r="C432" s="418"/>
      <c r="D432" s="416"/>
      <c r="E432" s="343"/>
      <c r="F432" s="320" t="s">
        <v>1489</v>
      </c>
      <c r="G432" s="93" t="s">
        <v>1023</v>
      </c>
      <c r="H432" s="75" t="s">
        <v>244</v>
      </c>
      <c r="I432" s="324" t="s">
        <v>245</v>
      </c>
      <c r="J432" s="320" t="s">
        <v>326</v>
      </c>
      <c r="K432" s="320" t="s">
        <v>327</v>
      </c>
      <c r="L432" s="73" t="s">
        <v>244</v>
      </c>
      <c r="M432" s="320" t="s">
        <v>10</v>
      </c>
      <c r="N432" s="215">
        <v>42410</v>
      </c>
      <c r="O432" s="215">
        <v>42379</v>
      </c>
      <c r="P432" s="215">
        <v>42886</v>
      </c>
      <c r="Q432" s="29">
        <v>45100</v>
      </c>
      <c r="R432" s="30">
        <v>0.45</v>
      </c>
      <c r="S432" s="29" t="s">
        <v>230</v>
      </c>
      <c r="T432" s="29">
        <v>20295</v>
      </c>
    </row>
    <row r="433" spans="2:20" s="11" customFormat="1" ht="38.25" customHeight="1" x14ac:dyDescent="0.25">
      <c r="B433" s="431"/>
      <c r="C433" s="418"/>
      <c r="D433" s="416"/>
      <c r="E433" s="343"/>
      <c r="F433" s="320" t="s">
        <v>1489</v>
      </c>
      <c r="G433" s="93" t="s">
        <v>2088</v>
      </c>
      <c r="H433" s="75" t="s">
        <v>242</v>
      </c>
      <c r="I433" s="324" t="s">
        <v>243</v>
      </c>
      <c r="J433" s="320" t="s">
        <v>326</v>
      </c>
      <c r="K433" s="320" t="s">
        <v>327</v>
      </c>
      <c r="L433" s="73" t="s">
        <v>242</v>
      </c>
      <c r="M433" s="320" t="s">
        <v>13</v>
      </c>
      <c r="N433" s="215">
        <v>42410</v>
      </c>
      <c r="O433" s="215">
        <v>42370</v>
      </c>
      <c r="P433" s="215">
        <v>43465</v>
      </c>
      <c r="Q433" s="29">
        <v>352912.06</v>
      </c>
      <c r="R433" s="30">
        <v>0.45000000850070127</v>
      </c>
      <c r="S433" s="29" t="s">
        <v>230</v>
      </c>
      <c r="T433" s="29">
        <v>158810.43</v>
      </c>
    </row>
    <row r="434" spans="2:20" s="11" customFormat="1" ht="44.25" customHeight="1" x14ac:dyDescent="0.25">
      <c r="B434" s="431"/>
      <c r="C434" s="418"/>
      <c r="D434" s="416"/>
      <c r="E434" s="343"/>
      <c r="F434" s="320" t="s">
        <v>1491</v>
      </c>
      <c r="G434" s="93" t="s">
        <v>1075</v>
      </c>
      <c r="H434" s="75" t="s">
        <v>246</v>
      </c>
      <c r="I434" s="324" t="s">
        <v>247</v>
      </c>
      <c r="J434" s="320" t="s">
        <v>326</v>
      </c>
      <c r="K434" s="320" t="s">
        <v>327</v>
      </c>
      <c r="L434" s="73" t="s">
        <v>246</v>
      </c>
      <c r="M434" s="328" t="s">
        <v>4</v>
      </c>
      <c r="N434" s="215">
        <v>42446</v>
      </c>
      <c r="O434" s="215">
        <v>42430</v>
      </c>
      <c r="P434" s="215">
        <v>43524</v>
      </c>
      <c r="Q434" s="29">
        <v>156239.85999999999</v>
      </c>
      <c r="R434" s="30">
        <v>0.69999998719916934</v>
      </c>
      <c r="S434" s="29" t="s">
        <v>230</v>
      </c>
      <c r="T434" s="29">
        <v>109367.9</v>
      </c>
    </row>
    <row r="435" spans="2:20" s="11" customFormat="1" ht="141.75" customHeight="1" x14ac:dyDescent="0.25">
      <c r="B435" s="431"/>
      <c r="C435" s="418"/>
      <c r="D435" s="416"/>
      <c r="E435" s="343"/>
      <c r="F435" s="320" t="s">
        <v>1492</v>
      </c>
      <c r="G435" s="93" t="s">
        <v>2089</v>
      </c>
      <c r="H435" s="75" t="s">
        <v>279</v>
      </c>
      <c r="I435" s="324" t="s">
        <v>280</v>
      </c>
      <c r="J435" s="320" t="s">
        <v>326</v>
      </c>
      <c r="K435" s="320" t="s">
        <v>327</v>
      </c>
      <c r="L435" s="73" t="s">
        <v>279</v>
      </c>
      <c r="M435" s="328" t="s">
        <v>10</v>
      </c>
      <c r="N435" s="215">
        <v>42451</v>
      </c>
      <c r="O435" s="215">
        <v>42278</v>
      </c>
      <c r="P435" s="215">
        <v>42735</v>
      </c>
      <c r="Q435" s="32">
        <v>273582.73</v>
      </c>
      <c r="R435" s="30">
        <v>0.73</v>
      </c>
      <c r="S435" s="29" t="s">
        <v>230</v>
      </c>
      <c r="T435" s="32">
        <v>199939.72</v>
      </c>
    </row>
    <row r="436" spans="2:20" s="11" customFormat="1" ht="100" x14ac:dyDescent="0.25">
      <c r="B436" s="431"/>
      <c r="C436" s="418"/>
      <c r="D436" s="416"/>
      <c r="E436" s="343"/>
      <c r="F436" s="320" t="s">
        <v>1493</v>
      </c>
      <c r="G436" s="93" t="s">
        <v>2090</v>
      </c>
      <c r="H436" s="75" t="s">
        <v>3932</v>
      </c>
      <c r="I436" s="324" t="s">
        <v>237</v>
      </c>
      <c r="J436" s="320" t="s">
        <v>326</v>
      </c>
      <c r="K436" s="320" t="s">
        <v>327</v>
      </c>
      <c r="L436" s="73" t="s">
        <v>1191</v>
      </c>
      <c r="M436" s="320" t="s">
        <v>311</v>
      </c>
      <c r="N436" s="215">
        <v>42429</v>
      </c>
      <c r="O436" s="215">
        <v>42401</v>
      </c>
      <c r="P436" s="215">
        <v>43220</v>
      </c>
      <c r="Q436" s="29">
        <v>213476.68</v>
      </c>
      <c r="R436" s="30">
        <v>0.8</v>
      </c>
      <c r="S436" s="29" t="s">
        <v>230</v>
      </c>
      <c r="T436" s="29">
        <v>170781.34</v>
      </c>
    </row>
    <row r="437" spans="2:20" s="11" customFormat="1" ht="64.5" customHeight="1" x14ac:dyDescent="0.25">
      <c r="B437" s="431"/>
      <c r="C437" s="418"/>
      <c r="D437" s="416"/>
      <c r="E437" s="343"/>
      <c r="F437" s="320" t="s">
        <v>1492</v>
      </c>
      <c r="G437" s="93" t="s">
        <v>2091</v>
      </c>
      <c r="H437" s="75" t="s">
        <v>277</v>
      </c>
      <c r="I437" s="324" t="s">
        <v>278</v>
      </c>
      <c r="J437" s="320" t="s">
        <v>326</v>
      </c>
      <c r="K437" s="320" t="s">
        <v>327</v>
      </c>
      <c r="L437" s="73" t="s">
        <v>277</v>
      </c>
      <c r="M437" s="328" t="s">
        <v>13</v>
      </c>
      <c r="N437" s="215">
        <v>42451</v>
      </c>
      <c r="O437" s="215">
        <v>42522</v>
      </c>
      <c r="P437" s="215">
        <v>42642</v>
      </c>
      <c r="Q437" s="29">
        <v>282810.78999999998</v>
      </c>
      <c r="R437" s="30">
        <v>0.7</v>
      </c>
      <c r="S437" s="29" t="s">
        <v>230</v>
      </c>
      <c r="T437" s="29">
        <v>206764.52</v>
      </c>
    </row>
    <row r="438" spans="2:20" s="11" customFormat="1" ht="72" customHeight="1" x14ac:dyDescent="0.25">
      <c r="B438" s="431"/>
      <c r="C438" s="418"/>
      <c r="D438" s="416"/>
      <c r="E438" s="343"/>
      <c r="F438" s="320" t="s">
        <v>1492</v>
      </c>
      <c r="G438" s="93" t="s">
        <v>1942</v>
      </c>
      <c r="H438" s="75" t="s">
        <v>281</v>
      </c>
      <c r="I438" s="324" t="s">
        <v>282</v>
      </c>
      <c r="J438" s="320" t="s">
        <v>326</v>
      </c>
      <c r="K438" s="320" t="s">
        <v>327</v>
      </c>
      <c r="L438" s="73" t="s">
        <v>281</v>
      </c>
      <c r="M438" s="324" t="s">
        <v>55</v>
      </c>
      <c r="N438" s="215">
        <v>42451</v>
      </c>
      <c r="O438" s="215">
        <v>42278</v>
      </c>
      <c r="P438" s="215">
        <v>42931</v>
      </c>
      <c r="Q438" s="29">
        <v>3800761.08</v>
      </c>
      <c r="R438" s="30">
        <v>0.7</v>
      </c>
      <c r="S438" s="29" t="s">
        <v>230</v>
      </c>
      <c r="T438" s="29">
        <v>2660532.7599999998</v>
      </c>
    </row>
    <row r="439" spans="2:20" s="11" customFormat="1" ht="123.75" customHeight="1" x14ac:dyDescent="0.25">
      <c r="B439" s="431"/>
      <c r="C439" s="418"/>
      <c r="D439" s="416"/>
      <c r="E439" s="343"/>
      <c r="F439" s="320" t="s">
        <v>1493</v>
      </c>
      <c r="G439" s="93" t="s">
        <v>986</v>
      </c>
      <c r="H439" s="75" t="s">
        <v>4114</v>
      </c>
      <c r="I439" s="324" t="s">
        <v>488</v>
      </c>
      <c r="J439" s="320" t="s">
        <v>326</v>
      </c>
      <c r="K439" s="320" t="s">
        <v>327</v>
      </c>
      <c r="L439" s="73" t="s">
        <v>4115</v>
      </c>
      <c r="M439" s="320" t="s">
        <v>311</v>
      </c>
      <c r="N439" s="215">
        <v>42520</v>
      </c>
      <c r="O439" s="215">
        <v>42370</v>
      </c>
      <c r="P439" s="215">
        <v>43100</v>
      </c>
      <c r="Q439" s="29">
        <v>340159.91</v>
      </c>
      <c r="R439" s="30">
        <v>0.8</v>
      </c>
      <c r="S439" s="29" t="s">
        <v>230</v>
      </c>
      <c r="T439" s="29">
        <v>272127.92</v>
      </c>
    </row>
    <row r="440" spans="2:20" s="11" customFormat="1" ht="69.75" customHeight="1" x14ac:dyDescent="0.25">
      <c r="B440" s="431"/>
      <c r="C440" s="418"/>
      <c r="D440" s="416"/>
      <c r="E440" s="343"/>
      <c r="F440" s="320" t="s">
        <v>1492</v>
      </c>
      <c r="G440" s="93" t="s">
        <v>2057</v>
      </c>
      <c r="H440" s="75" t="s">
        <v>2595</v>
      </c>
      <c r="I440" s="324" t="s">
        <v>283</v>
      </c>
      <c r="J440" s="320" t="s">
        <v>326</v>
      </c>
      <c r="K440" s="320" t="s">
        <v>327</v>
      </c>
      <c r="L440" s="75" t="s">
        <v>2595</v>
      </c>
      <c r="M440" s="328" t="s">
        <v>7</v>
      </c>
      <c r="N440" s="215">
        <v>42451</v>
      </c>
      <c r="O440" s="215">
        <v>42278</v>
      </c>
      <c r="P440" s="215">
        <v>43008</v>
      </c>
      <c r="Q440" s="29">
        <v>1092996.98</v>
      </c>
      <c r="R440" s="30">
        <v>0.7</v>
      </c>
      <c r="S440" s="29" t="s">
        <v>230</v>
      </c>
      <c r="T440" s="29">
        <v>765097.89</v>
      </c>
    </row>
    <row r="441" spans="2:20" s="11" customFormat="1" ht="64.5" customHeight="1" x14ac:dyDescent="0.25">
      <c r="B441" s="431"/>
      <c r="C441" s="418"/>
      <c r="D441" s="416"/>
      <c r="E441" s="343"/>
      <c r="F441" s="320" t="s">
        <v>1494</v>
      </c>
      <c r="G441" s="93" t="s">
        <v>1887</v>
      </c>
      <c r="H441" s="75" t="s">
        <v>356</v>
      </c>
      <c r="I441" s="324" t="s">
        <v>1206</v>
      </c>
      <c r="J441" s="320" t="s">
        <v>326</v>
      </c>
      <c r="K441" s="320" t="s">
        <v>327</v>
      </c>
      <c r="L441" s="73" t="s">
        <v>356</v>
      </c>
      <c r="M441" s="328" t="s">
        <v>311</v>
      </c>
      <c r="N441" s="215">
        <v>42479</v>
      </c>
      <c r="O441" s="215">
        <v>42491</v>
      </c>
      <c r="P441" s="215">
        <v>43462</v>
      </c>
      <c r="Q441" s="29">
        <v>42320.65</v>
      </c>
      <c r="R441" s="30">
        <v>0.53190676419194882</v>
      </c>
      <c r="S441" s="29" t="s">
        <v>230</v>
      </c>
      <c r="T441" s="29">
        <v>22510.639999999999</v>
      </c>
    </row>
    <row r="442" spans="2:20" s="11" customFormat="1" ht="66.75" customHeight="1" x14ac:dyDescent="0.25">
      <c r="B442" s="431"/>
      <c r="C442" s="418"/>
      <c r="D442" s="416"/>
      <c r="E442" s="343"/>
      <c r="F442" s="320" t="s">
        <v>1489</v>
      </c>
      <c r="G442" s="36" t="s">
        <v>1943</v>
      </c>
      <c r="H442" s="75" t="s">
        <v>284</v>
      </c>
      <c r="I442" s="324" t="s">
        <v>285</v>
      </c>
      <c r="J442" s="320" t="s">
        <v>326</v>
      </c>
      <c r="K442" s="320" t="s">
        <v>327</v>
      </c>
      <c r="L442" s="73" t="s">
        <v>284</v>
      </c>
      <c r="M442" s="302" t="s">
        <v>2374</v>
      </c>
      <c r="N442" s="215">
        <v>42410</v>
      </c>
      <c r="O442" s="215">
        <v>42278</v>
      </c>
      <c r="P442" s="215">
        <v>43008</v>
      </c>
      <c r="Q442" s="29">
        <v>15175</v>
      </c>
      <c r="R442" s="30">
        <v>0.45</v>
      </c>
      <c r="S442" s="29" t="s">
        <v>230</v>
      </c>
      <c r="T442" s="29">
        <v>6828.75</v>
      </c>
    </row>
    <row r="443" spans="2:20" s="11" customFormat="1" ht="84" customHeight="1" x14ac:dyDescent="0.25">
      <c r="B443" s="431"/>
      <c r="C443" s="418"/>
      <c r="D443" s="416"/>
      <c r="E443" s="343"/>
      <c r="F443" s="320" t="s">
        <v>1495</v>
      </c>
      <c r="G443" s="36" t="s">
        <v>1944</v>
      </c>
      <c r="H443" s="75" t="s">
        <v>1621</v>
      </c>
      <c r="I443" s="324" t="s">
        <v>1622</v>
      </c>
      <c r="J443" s="320" t="s">
        <v>326</v>
      </c>
      <c r="K443" s="320" t="s">
        <v>327</v>
      </c>
      <c r="L443" s="73" t="s">
        <v>1623</v>
      </c>
      <c r="M443" s="302" t="s">
        <v>311</v>
      </c>
      <c r="N443" s="215">
        <v>42509</v>
      </c>
      <c r="O443" s="215">
        <v>42401</v>
      </c>
      <c r="P443" s="215">
        <v>43281</v>
      </c>
      <c r="Q443" s="29">
        <v>124915.51</v>
      </c>
      <c r="R443" s="30">
        <v>0.7</v>
      </c>
      <c r="S443" s="29" t="s">
        <v>230</v>
      </c>
      <c r="T443" s="29">
        <v>87440.86</v>
      </c>
    </row>
    <row r="444" spans="2:20" s="11" customFormat="1" ht="144" customHeight="1" x14ac:dyDescent="0.25">
      <c r="B444" s="431"/>
      <c r="C444" s="418"/>
      <c r="D444" s="416"/>
      <c r="E444" s="343"/>
      <c r="F444" s="320" t="s">
        <v>1495</v>
      </c>
      <c r="G444" s="93" t="s">
        <v>986</v>
      </c>
      <c r="H444" s="75" t="s">
        <v>3933</v>
      </c>
      <c r="I444" s="324" t="s">
        <v>353</v>
      </c>
      <c r="J444" s="320" t="s">
        <v>326</v>
      </c>
      <c r="K444" s="320" t="s">
        <v>327</v>
      </c>
      <c r="L444" s="73" t="s">
        <v>1192</v>
      </c>
      <c r="M444" s="328" t="s">
        <v>311</v>
      </c>
      <c r="N444" s="215">
        <v>42509</v>
      </c>
      <c r="O444" s="215">
        <v>42461</v>
      </c>
      <c r="P444" s="215">
        <v>43190</v>
      </c>
      <c r="Q444" s="29">
        <v>481336.78</v>
      </c>
      <c r="R444" s="30">
        <v>0.70000001437897064</v>
      </c>
      <c r="S444" s="29" t="s">
        <v>230</v>
      </c>
      <c r="T444" s="29">
        <v>336935.75</v>
      </c>
    </row>
    <row r="445" spans="2:20" s="11" customFormat="1" ht="116.25" customHeight="1" x14ac:dyDescent="0.25">
      <c r="B445" s="431"/>
      <c r="C445" s="418"/>
      <c r="D445" s="416"/>
      <c r="E445" s="343"/>
      <c r="F445" s="320" t="s">
        <v>1495</v>
      </c>
      <c r="G445" s="93" t="s">
        <v>1888</v>
      </c>
      <c r="H445" s="75" t="s">
        <v>354</v>
      </c>
      <c r="I445" s="324" t="s">
        <v>355</v>
      </c>
      <c r="J445" s="320" t="s">
        <v>326</v>
      </c>
      <c r="K445" s="320" t="s">
        <v>327</v>
      </c>
      <c r="L445" s="73" t="s">
        <v>1193</v>
      </c>
      <c r="M445" s="328" t="s">
        <v>311</v>
      </c>
      <c r="N445" s="215">
        <v>42509</v>
      </c>
      <c r="O445" s="215">
        <v>42644</v>
      </c>
      <c r="P445" s="215">
        <v>43738</v>
      </c>
      <c r="Q445" s="29">
        <v>257719.6</v>
      </c>
      <c r="R445" s="30">
        <v>0.7</v>
      </c>
      <c r="S445" s="29" t="s">
        <v>230</v>
      </c>
      <c r="T445" s="29">
        <v>180403.72</v>
      </c>
    </row>
    <row r="446" spans="2:20" s="11" customFormat="1" ht="57" customHeight="1" x14ac:dyDescent="0.25">
      <c r="B446" s="431"/>
      <c r="C446" s="418"/>
      <c r="D446" s="416"/>
      <c r="E446" s="343"/>
      <c r="F446" s="320" t="s">
        <v>1496</v>
      </c>
      <c r="G446" s="93" t="s">
        <v>1945</v>
      </c>
      <c r="H446" s="75" t="s">
        <v>552</v>
      </c>
      <c r="I446" s="324" t="s">
        <v>553</v>
      </c>
      <c r="J446" s="320" t="s">
        <v>326</v>
      </c>
      <c r="K446" s="320" t="s">
        <v>327</v>
      </c>
      <c r="L446" s="73" t="s">
        <v>552</v>
      </c>
      <c r="M446" s="328" t="s">
        <v>15</v>
      </c>
      <c r="N446" s="215">
        <v>42621</v>
      </c>
      <c r="O446" s="215">
        <v>42422</v>
      </c>
      <c r="P446" s="215">
        <v>43100</v>
      </c>
      <c r="Q446" s="29">
        <v>250604.94</v>
      </c>
      <c r="R446" s="30">
        <v>0.6</v>
      </c>
      <c r="S446" s="29" t="s">
        <v>230</v>
      </c>
      <c r="T446" s="29">
        <v>150362.96</v>
      </c>
    </row>
    <row r="447" spans="2:20" s="11" customFormat="1" ht="49.5" customHeight="1" x14ac:dyDescent="0.25">
      <c r="B447" s="431"/>
      <c r="C447" s="418"/>
      <c r="D447" s="416"/>
      <c r="E447" s="343"/>
      <c r="F447" s="320" t="s">
        <v>1496</v>
      </c>
      <c r="G447" s="93" t="s">
        <v>1946</v>
      </c>
      <c r="H447" s="75" t="s">
        <v>554</v>
      </c>
      <c r="I447" s="324" t="s">
        <v>555</v>
      </c>
      <c r="J447" s="320" t="s">
        <v>326</v>
      </c>
      <c r="K447" s="320" t="s">
        <v>327</v>
      </c>
      <c r="L447" s="73" t="s">
        <v>554</v>
      </c>
      <c r="M447" s="328" t="s">
        <v>4</v>
      </c>
      <c r="N447" s="215">
        <v>42621</v>
      </c>
      <c r="O447" s="215">
        <v>42433</v>
      </c>
      <c r="P447" s="215">
        <v>43159</v>
      </c>
      <c r="Q447" s="29">
        <v>1724406.1</v>
      </c>
      <c r="R447" s="30">
        <v>0.6</v>
      </c>
      <c r="S447" s="29" t="s">
        <v>230</v>
      </c>
      <c r="T447" s="29">
        <v>1034643.66</v>
      </c>
    </row>
    <row r="448" spans="2:20" s="11" customFormat="1" ht="70.5" customHeight="1" x14ac:dyDescent="0.25">
      <c r="B448" s="431"/>
      <c r="C448" s="418"/>
      <c r="D448" s="416"/>
      <c r="E448" s="343"/>
      <c r="F448" s="320" t="s">
        <v>1496</v>
      </c>
      <c r="G448" s="93" t="s">
        <v>2035</v>
      </c>
      <c r="H448" s="75" t="s">
        <v>503</v>
      </c>
      <c r="I448" s="324" t="s">
        <v>504</v>
      </c>
      <c r="J448" s="320" t="s">
        <v>326</v>
      </c>
      <c r="K448" s="320" t="s">
        <v>327</v>
      </c>
      <c r="L448" s="73" t="s">
        <v>4116</v>
      </c>
      <c r="M448" s="328" t="s">
        <v>13</v>
      </c>
      <c r="N448" s="215">
        <v>42598</v>
      </c>
      <c r="O448" s="215">
        <v>42614</v>
      </c>
      <c r="P448" s="215">
        <v>43708</v>
      </c>
      <c r="Q448" s="29">
        <v>766622.3</v>
      </c>
      <c r="R448" s="30">
        <v>0.6</v>
      </c>
      <c r="S448" s="29" t="s">
        <v>230</v>
      </c>
      <c r="T448" s="29">
        <v>459973.38</v>
      </c>
    </row>
    <row r="449" spans="2:20" s="11" customFormat="1" ht="37.5" x14ac:dyDescent="0.25">
      <c r="B449" s="431"/>
      <c r="C449" s="418"/>
      <c r="D449" s="416"/>
      <c r="E449" s="343"/>
      <c r="F449" s="320" t="s">
        <v>1496</v>
      </c>
      <c r="G449" s="93" t="s">
        <v>1947</v>
      </c>
      <c r="H449" s="75" t="s">
        <v>866</v>
      </c>
      <c r="I449" s="324" t="s">
        <v>867</v>
      </c>
      <c r="J449" s="320" t="s">
        <v>326</v>
      </c>
      <c r="K449" s="320" t="s">
        <v>327</v>
      </c>
      <c r="L449" s="73" t="s">
        <v>866</v>
      </c>
      <c r="M449" s="328" t="s">
        <v>29</v>
      </c>
      <c r="N449" s="215">
        <v>42865</v>
      </c>
      <c r="O449" s="215">
        <v>42458</v>
      </c>
      <c r="P449" s="215">
        <v>43546</v>
      </c>
      <c r="Q449" s="29">
        <v>890107.4</v>
      </c>
      <c r="R449" s="30">
        <v>0.6</v>
      </c>
      <c r="S449" s="29" t="s">
        <v>230</v>
      </c>
      <c r="T449" s="29">
        <v>534064.43999999994</v>
      </c>
    </row>
    <row r="450" spans="2:20" s="11" customFormat="1" ht="48" customHeight="1" x14ac:dyDescent="0.25">
      <c r="B450" s="431"/>
      <c r="C450" s="418"/>
      <c r="D450" s="416"/>
      <c r="E450" s="343"/>
      <c r="F450" s="320" t="s">
        <v>1496</v>
      </c>
      <c r="G450" s="93" t="s">
        <v>1948</v>
      </c>
      <c r="H450" s="75" t="s">
        <v>556</v>
      </c>
      <c r="I450" s="324" t="s">
        <v>557</v>
      </c>
      <c r="J450" s="320" t="s">
        <v>326</v>
      </c>
      <c r="K450" s="320" t="s">
        <v>327</v>
      </c>
      <c r="L450" s="73" t="s">
        <v>556</v>
      </c>
      <c r="M450" s="328" t="s">
        <v>181</v>
      </c>
      <c r="N450" s="215">
        <v>42642</v>
      </c>
      <c r="O450" s="215">
        <v>42705</v>
      </c>
      <c r="P450" s="215">
        <v>43524</v>
      </c>
      <c r="Q450" s="29">
        <v>279042.86</v>
      </c>
      <c r="R450" s="30">
        <v>0.7</v>
      </c>
      <c r="S450" s="29" t="s">
        <v>230</v>
      </c>
      <c r="T450" s="29">
        <v>195330</v>
      </c>
    </row>
    <row r="451" spans="2:20" s="11" customFormat="1" ht="81" customHeight="1" x14ac:dyDescent="0.25">
      <c r="B451" s="431"/>
      <c r="C451" s="418"/>
      <c r="D451" s="416"/>
      <c r="E451" s="343"/>
      <c r="F451" s="320" t="s">
        <v>1496</v>
      </c>
      <c r="G451" s="93" t="s">
        <v>1103</v>
      </c>
      <c r="H451" s="75" t="s">
        <v>1254</v>
      </c>
      <c r="I451" s="324" t="s">
        <v>1255</v>
      </c>
      <c r="J451" s="320" t="s">
        <v>326</v>
      </c>
      <c r="K451" s="320" t="s">
        <v>327</v>
      </c>
      <c r="L451" s="73"/>
      <c r="M451" s="328" t="s">
        <v>29</v>
      </c>
      <c r="N451" s="215">
        <v>43012</v>
      </c>
      <c r="O451" s="215">
        <v>42887</v>
      </c>
      <c r="P451" s="215">
        <v>43799</v>
      </c>
      <c r="Q451" s="29">
        <v>1349584.38</v>
      </c>
      <c r="R451" s="30">
        <v>0.5</v>
      </c>
      <c r="S451" s="29" t="s">
        <v>230</v>
      </c>
      <c r="T451" s="29">
        <v>674792.19</v>
      </c>
    </row>
    <row r="452" spans="2:20" s="11" customFormat="1" ht="79.5" customHeight="1" x14ac:dyDescent="0.25">
      <c r="B452" s="431"/>
      <c r="C452" s="418"/>
      <c r="D452" s="416"/>
      <c r="E452" s="343"/>
      <c r="F452" s="320" t="s">
        <v>1496</v>
      </c>
      <c r="G452" s="93" t="s">
        <v>2092</v>
      </c>
      <c r="H452" s="75" t="s">
        <v>550</v>
      </c>
      <c r="I452" s="324" t="s">
        <v>551</v>
      </c>
      <c r="J452" s="320" t="s">
        <v>326</v>
      </c>
      <c r="K452" s="320" t="s">
        <v>327</v>
      </c>
      <c r="L452" s="73" t="s">
        <v>550</v>
      </c>
      <c r="M452" s="328" t="s">
        <v>19</v>
      </c>
      <c r="N452" s="215">
        <v>42621</v>
      </c>
      <c r="O452" s="215">
        <v>42725</v>
      </c>
      <c r="P452" s="215">
        <v>43454</v>
      </c>
      <c r="Q452" s="29">
        <v>775188.5</v>
      </c>
      <c r="R452" s="30">
        <v>0.6</v>
      </c>
      <c r="S452" s="29" t="s">
        <v>230</v>
      </c>
      <c r="T452" s="32">
        <v>465113.1</v>
      </c>
    </row>
    <row r="453" spans="2:20" s="11" customFormat="1" ht="49.5" customHeight="1" x14ac:dyDescent="0.25">
      <c r="B453" s="431"/>
      <c r="C453" s="418"/>
      <c r="D453" s="416"/>
      <c r="E453" s="343"/>
      <c r="F453" s="320" t="s">
        <v>1496</v>
      </c>
      <c r="G453" s="93" t="s">
        <v>2079</v>
      </c>
      <c r="H453" s="75" t="s">
        <v>762</v>
      </c>
      <c r="I453" s="324" t="s">
        <v>763</v>
      </c>
      <c r="J453" s="320" t="s">
        <v>326</v>
      </c>
      <c r="K453" s="320" t="s">
        <v>327</v>
      </c>
      <c r="L453" s="73" t="s">
        <v>762</v>
      </c>
      <c r="M453" s="328" t="s">
        <v>7</v>
      </c>
      <c r="N453" s="215">
        <v>42775</v>
      </c>
      <c r="O453" s="215">
        <v>42461</v>
      </c>
      <c r="P453" s="215">
        <v>43190</v>
      </c>
      <c r="Q453" s="29">
        <v>530000</v>
      </c>
      <c r="R453" s="30">
        <v>0.5</v>
      </c>
      <c r="S453" s="29" t="s">
        <v>230</v>
      </c>
      <c r="T453" s="29">
        <v>265000</v>
      </c>
    </row>
    <row r="454" spans="2:20" s="11" customFormat="1" ht="86.25" customHeight="1" x14ac:dyDescent="0.25">
      <c r="B454" s="431"/>
      <c r="C454" s="418"/>
      <c r="D454" s="416"/>
      <c r="E454" s="343"/>
      <c r="F454" s="320" t="s">
        <v>1496</v>
      </c>
      <c r="G454" s="93" t="s">
        <v>2093</v>
      </c>
      <c r="H454" s="75" t="s">
        <v>720</v>
      </c>
      <c r="I454" s="324" t="s">
        <v>719</v>
      </c>
      <c r="J454" s="320" t="s">
        <v>326</v>
      </c>
      <c r="K454" s="320" t="s">
        <v>327</v>
      </c>
      <c r="L454" s="73" t="s">
        <v>720</v>
      </c>
      <c r="M454" s="328" t="s">
        <v>13</v>
      </c>
      <c r="N454" s="215">
        <v>42748</v>
      </c>
      <c r="O454" s="215">
        <v>42481</v>
      </c>
      <c r="P454" s="215">
        <v>42845</v>
      </c>
      <c r="Q454" s="29">
        <v>141230.81</v>
      </c>
      <c r="R454" s="30">
        <v>0.6</v>
      </c>
      <c r="S454" s="29" t="s">
        <v>230</v>
      </c>
      <c r="T454" s="29">
        <v>86638.1</v>
      </c>
    </row>
    <row r="455" spans="2:20" s="11" customFormat="1" ht="137.25" customHeight="1" x14ac:dyDescent="0.25">
      <c r="B455" s="431"/>
      <c r="C455" s="418"/>
      <c r="D455" s="416"/>
      <c r="E455" s="343"/>
      <c r="F455" s="320" t="s">
        <v>1496</v>
      </c>
      <c r="G455" s="93" t="s">
        <v>2094</v>
      </c>
      <c r="H455" s="75" t="s">
        <v>558</v>
      </c>
      <c r="I455" s="324" t="s">
        <v>559</v>
      </c>
      <c r="J455" s="320" t="s">
        <v>326</v>
      </c>
      <c r="K455" s="320" t="s">
        <v>327</v>
      </c>
      <c r="L455" s="73" t="s">
        <v>558</v>
      </c>
      <c r="M455" s="328" t="s">
        <v>1</v>
      </c>
      <c r="N455" s="215">
        <v>42621</v>
      </c>
      <c r="O455" s="215">
        <v>42461</v>
      </c>
      <c r="P455" s="215">
        <v>43190</v>
      </c>
      <c r="Q455" s="29">
        <v>2144368.4900000002</v>
      </c>
      <c r="R455" s="30">
        <v>0.62</v>
      </c>
      <c r="S455" s="29" t="s">
        <v>230</v>
      </c>
      <c r="T455" s="29">
        <v>1337227.8600000001</v>
      </c>
    </row>
    <row r="456" spans="2:20" s="11" customFormat="1" ht="40.5" customHeight="1" x14ac:dyDescent="0.25">
      <c r="B456" s="431"/>
      <c r="C456" s="418"/>
      <c r="D456" s="416"/>
      <c r="E456" s="343"/>
      <c r="F456" s="320" t="s">
        <v>1496</v>
      </c>
      <c r="G456" s="93" t="s">
        <v>987</v>
      </c>
      <c r="H456" s="75" t="s">
        <v>506</v>
      </c>
      <c r="I456" s="324" t="s">
        <v>507</v>
      </c>
      <c r="J456" s="320" t="s">
        <v>326</v>
      </c>
      <c r="K456" s="320" t="s">
        <v>327</v>
      </c>
      <c r="L456" s="73" t="s">
        <v>506</v>
      </c>
      <c r="M456" s="328" t="s">
        <v>99</v>
      </c>
      <c r="N456" s="215">
        <v>42598</v>
      </c>
      <c r="O456" s="215">
        <v>42676</v>
      </c>
      <c r="P456" s="215">
        <v>43770</v>
      </c>
      <c r="Q456" s="29">
        <v>7606374</v>
      </c>
      <c r="R456" s="30">
        <v>0.6</v>
      </c>
      <c r="S456" s="33" t="s">
        <v>628</v>
      </c>
      <c r="T456" s="29">
        <v>4563824.4000000004</v>
      </c>
    </row>
    <row r="457" spans="2:20" s="11" customFormat="1" ht="94.5" customHeight="1" x14ac:dyDescent="0.25">
      <c r="B457" s="431"/>
      <c r="C457" s="418"/>
      <c r="D457" s="416"/>
      <c r="E457" s="343"/>
      <c r="F457" s="320" t="s">
        <v>1496</v>
      </c>
      <c r="G457" s="93" t="s">
        <v>988</v>
      </c>
      <c r="H457" s="75" t="s">
        <v>508</v>
      </c>
      <c r="I457" s="324" t="s">
        <v>509</v>
      </c>
      <c r="J457" s="320" t="s">
        <v>326</v>
      </c>
      <c r="K457" s="320" t="s">
        <v>327</v>
      </c>
      <c r="L457" s="73" t="s">
        <v>508</v>
      </c>
      <c r="M457" s="328" t="s">
        <v>22</v>
      </c>
      <c r="N457" s="215">
        <v>42598</v>
      </c>
      <c r="O457" s="215">
        <v>42464</v>
      </c>
      <c r="P457" s="215">
        <v>43555</v>
      </c>
      <c r="Q457" s="29">
        <v>1616677.07</v>
      </c>
      <c r="R457" s="30">
        <v>0.50323101209436227</v>
      </c>
      <c r="S457" s="33" t="s">
        <v>628</v>
      </c>
      <c r="T457" s="29">
        <v>808338.54</v>
      </c>
    </row>
    <row r="458" spans="2:20" s="11" customFormat="1" ht="94.5" customHeight="1" x14ac:dyDescent="0.25">
      <c r="B458" s="431"/>
      <c r="C458" s="418"/>
      <c r="D458" s="416"/>
      <c r="E458" s="343"/>
      <c r="F458" s="320" t="s">
        <v>1496</v>
      </c>
      <c r="G458" s="93" t="s">
        <v>1106</v>
      </c>
      <c r="H458" s="75" t="s">
        <v>560</v>
      </c>
      <c r="I458" s="324" t="s">
        <v>561</v>
      </c>
      <c r="J458" s="320" t="s">
        <v>326</v>
      </c>
      <c r="K458" s="320" t="s">
        <v>327</v>
      </c>
      <c r="L458" s="73" t="s">
        <v>560</v>
      </c>
      <c r="M458" s="328" t="s">
        <v>29</v>
      </c>
      <c r="N458" s="215">
        <v>42621</v>
      </c>
      <c r="O458" s="215">
        <v>42553</v>
      </c>
      <c r="P458" s="215">
        <v>43373</v>
      </c>
      <c r="Q458" s="29">
        <v>864950.32</v>
      </c>
      <c r="R458" s="30">
        <v>0.6</v>
      </c>
      <c r="S458" s="29" t="s">
        <v>230</v>
      </c>
      <c r="T458" s="29">
        <v>518970.19</v>
      </c>
    </row>
    <row r="459" spans="2:20" s="11" customFormat="1" ht="112.5" customHeight="1" x14ac:dyDescent="0.25">
      <c r="B459" s="431"/>
      <c r="C459" s="418"/>
      <c r="D459" s="416"/>
      <c r="E459" s="343"/>
      <c r="F459" s="320" t="s">
        <v>1496</v>
      </c>
      <c r="G459" s="93" t="s">
        <v>1014</v>
      </c>
      <c r="H459" s="75" t="s">
        <v>3934</v>
      </c>
      <c r="I459" s="324" t="s">
        <v>505</v>
      </c>
      <c r="J459" s="320" t="s">
        <v>326</v>
      </c>
      <c r="K459" s="320" t="s">
        <v>327</v>
      </c>
      <c r="L459" s="73" t="s">
        <v>3934</v>
      </c>
      <c r="M459" s="328" t="s">
        <v>15</v>
      </c>
      <c r="N459" s="215">
        <v>42598</v>
      </c>
      <c r="O459" s="215">
        <v>42467</v>
      </c>
      <c r="P459" s="215">
        <v>43100</v>
      </c>
      <c r="Q459" s="29">
        <v>295655</v>
      </c>
      <c r="R459" s="30">
        <v>0.6</v>
      </c>
      <c r="S459" s="29" t="s">
        <v>230</v>
      </c>
      <c r="T459" s="29">
        <v>177393</v>
      </c>
    </row>
    <row r="460" spans="2:20" s="11" customFormat="1" ht="85.5" customHeight="1" x14ac:dyDescent="0.25">
      <c r="B460" s="431"/>
      <c r="C460" s="418"/>
      <c r="D460" s="416"/>
      <c r="E460" s="343"/>
      <c r="F460" s="320" t="s">
        <v>1496</v>
      </c>
      <c r="G460" s="93" t="s">
        <v>1949</v>
      </c>
      <c r="H460" s="75" t="s">
        <v>501</v>
      </c>
      <c r="I460" s="324" t="s">
        <v>502</v>
      </c>
      <c r="J460" s="320" t="s">
        <v>326</v>
      </c>
      <c r="K460" s="320" t="s">
        <v>327</v>
      </c>
      <c r="L460" s="73" t="s">
        <v>501</v>
      </c>
      <c r="M460" s="328" t="s">
        <v>22</v>
      </c>
      <c r="N460" s="215">
        <v>42598</v>
      </c>
      <c r="O460" s="215">
        <v>42614</v>
      </c>
      <c r="P460" s="215">
        <v>43343</v>
      </c>
      <c r="Q460" s="29">
        <v>659079.49</v>
      </c>
      <c r="R460" s="30">
        <v>0.5999999939309294</v>
      </c>
      <c r="S460" s="29" t="s">
        <v>230</v>
      </c>
      <c r="T460" s="29">
        <v>395447.69</v>
      </c>
    </row>
    <row r="461" spans="2:20" s="11" customFormat="1" ht="85.5" customHeight="1" x14ac:dyDescent="0.25">
      <c r="B461" s="431"/>
      <c r="C461" s="418"/>
      <c r="D461" s="416"/>
      <c r="E461" s="343"/>
      <c r="F461" s="320" t="s">
        <v>1496</v>
      </c>
      <c r="G461" s="93" t="s">
        <v>1950</v>
      </c>
      <c r="H461" s="75" t="s">
        <v>2596</v>
      </c>
      <c r="I461" s="324" t="s">
        <v>510</v>
      </c>
      <c r="J461" s="320" t="s">
        <v>326</v>
      </c>
      <c r="K461" s="320" t="s">
        <v>327</v>
      </c>
      <c r="L461" s="75" t="s">
        <v>2596</v>
      </c>
      <c r="M461" s="328" t="s">
        <v>29</v>
      </c>
      <c r="N461" s="215">
        <v>42598</v>
      </c>
      <c r="O461" s="215">
        <v>42468</v>
      </c>
      <c r="P461" s="215">
        <v>43562</v>
      </c>
      <c r="Q461" s="29">
        <v>1746105.76</v>
      </c>
      <c r="R461" s="30">
        <v>0.69999999885459407</v>
      </c>
      <c r="S461" s="29" t="s">
        <v>230</v>
      </c>
      <c r="T461" s="29">
        <v>1222274.03</v>
      </c>
    </row>
    <row r="462" spans="2:20" s="11" customFormat="1" ht="85.5" customHeight="1" x14ac:dyDescent="0.25">
      <c r="B462" s="431"/>
      <c r="C462" s="418"/>
      <c r="D462" s="416"/>
      <c r="E462" s="343"/>
      <c r="F462" s="320" t="s">
        <v>1497</v>
      </c>
      <c r="G462" s="146" t="s">
        <v>1104</v>
      </c>
      <c r="H462" s="161" t="s">
        <v>2597</v>
      </c>
      <c r="I462" s="200" t="s">
        <v>626</v>
      </c>
      <c r="J462" s="320" t="s">
        <v>326</v>
      </c>
      <c r="K462" s="320" t="s">
        <v>327</v>
      </c>
      <c r="L462" s="161" t="s">
        <v>2597</v>
      </c>
      <c r="M462" s="328" t="s">
        <v>13</v>
      </c>
      <c r="N462" s="215">
        <v>42683</v>
      </c>
      <c r="O462" s="215">
        <v>42500</v>
      </c>
      <c r="P462" s="215">
        <v>43100</v>
      </c>
      <c r="Q462" s="34">
        <v>77528.710000000006</v>
      </c>
      <c r="R462" s="30">
        <v>0.45000001280025881</v>
      </c>
      <c r="S462" s="29" t="s">
        <v>230</v>
      </c>
      <c r="T462" s="34">
        <v>34887.919999999998</v>
      </c>
    </row>
    <row r="463" spans="2:20" s="11" customFormat="1" ht="85.5" customHeight="1" x14ac:dyDescent="0.25">
      <c r="B463" s="431"/>
      <c r="C463" s="418"/>
      <c r="D463" s="416"/>
      <c r="E463" s="343"/>
      <c r="F463" s="320" t="s">
        <v>1497</v>
      </c>
      <c r="G463" s="93" t="s">
        <v>2098</v>
      </c>
      <c r="H463" s="161" t="s">
        <v>623</v>
      </c>
      <c r="I463" s="200" t="s">
        <v>625</v>
      </c>
      <c r="J463" s="320" t="s">
        <v>326</v>
      </c>
      <c r="K463" s="320" t="s">
        <v>327</v>
      </c>
      <c r="L463" s="207" t="s">
        <v>623</v>
      </c>
      <c r="M463" s="328" t="s">
        <v>1</v>
      </c>
      <c r="N463" s="215">
        <v>42683</v>
      </c>
      <c r="O463" s="215">
        <v>43199</v>
      </c>
      <c r="P463" s="215">
        <v>43928</v>
      </c>
      <c r="Q463" s="34">
        <v>259616.2</v>
      </c>
      <c r="R463" s="30">
        <v>0.44999999999999996</v>
      </c>
      <c r="S463" s="29" t="s">
        <v>230</v>
      </c>
      <c r="T463" s="34">
        <v>116827.29</v>
      </c>
    </row>
    <row r="464" spans="2:20" s="11" customFormat="1" ht="85.5" customHeight="1" x14ac:dyDescent="0.25">
      <c r="B464" s="431"/>
      <c r="C464" s="418"/>
      <c r="D464" s="416"/>
      <c r="E464" s="343"/>
      <c r="F464" s="320" t="s">
        <v>1497</v>
      </c>
      <c r="G464" s="146" t="s">
        <v>2095</v>
      </c>
      <c r="H464" s="161" t="s">
        <v>624</v>
      </c>
      <c r="I464" s="200" t="s">
        <v>627</v>
      </c>
      <c r="J464" s="320" t="s">
        <v>326</v>
      </c>
      <c r="K464" s="320" t="s">
        <v>327</v>
      </c>
      <c r="L464" s="207" t="s">
        <v>624</v>
      </c>
      <c r="M464" s="328" t="s">
        <v>15</v>
      </c>
      <c r="N464" s="215">
        <v>42697</v>
      </c>
      <c r="O464" s="215">
        <v>42736</v>
      </c>
      <c r="P464" s="215">
        <v>43830</v>
      </c>
      <c r="Q464" s="34">
        <v>194845</v>
      </c>
      <c r="R464" s="30">
        <v>0.45</v>
      </c>
      <c r="S464" s="29" t="s">
        <v>230</v>
      </c>
      <c r="T464" s="34">
        <v>87680.25</v>
      </c>
    </row>
    <row r="465" spans="2:20" s="11" customFormat="1" ht="166.5" customHeight="1" x14ac:dyDescent="0.25">
      <c r="B465" s="431"/>
      <c r="C465" s="418"/>
      <c r="D465" s="416"/>
      <c r="E465" s="343"/>
      <c r="F465" s="320" t="s">
        <v>1498</v>
      </c>
      <c r="G465" s="146" t="s">
        <v>1951</v>
      </c>
      <c r="H465" s="161" t="s">
        <v>2598</v>
      </c>
      <c r="I465" s="200" t="s">
        <v>621</v>
      </c>
      <c r="J465" s="320" t="s">
        <v>326</v>
      </c>
      <c r="K465" s="320" t="s">
        <v>327</v>
      </c>
      <c r="L465" s="207" t="s">
        <v>1194</v>
      </c>
      <c r="M465" s="328" t="s">
        <v>1</v>
      </c>
      <c r="N465" s="215">
        <v>42703</v>
      </c>
      <c r="O465" s="215">
        <v>42705</v>
      </c>
      <c r="P465" s="215">
        <v>42916</v>
      </c>
      <c r="Q465" s="29">
        <v>543540</v>
      </c>
      <c r="R465" s="30">
        <v>0.70000000615903601</v>
      </c>
      <c r="S465" s="29" t="s">
        <v>230</v>
      </c>
      <c r="T465" s="34">
        <v>380478</v>
      </c>
    </row>
    <row r="466" spans="2:20" s="11" customFormat="1" ht="135.75" customHeight="1" x14ac:dyDescent="0.25">
      <c r="B466" s="431"/>
      <c r="C466" s="418"/>
      <c r="D466" s="416"/>
      <c r="E466" s="343"/>
      <c r="F466" s="320" t="s">
        <v>1498</v>
      </c>
      <c r="G466" s="146" t="s">
        <v>1113</v>
      </c>
      <c r="H466" s="161" t="s">
        <v>923</v>
      </c>
      <c r="I466" s="200" t="s">
        <v>922</v>
      </c>
      <c r="J466" s="320" t="s">
        <v>326</v>
      </c>
      <c r="K466" s="320" t="s">
        <v>327</v>
      </c>
      <c r="L466" s="207" t="s">
        <v>1195</v>
      </c>
      <c r="M466" s="328" t="s">
        <v>19</v>
      </c>
      <c r="N466" s="215">
        <v>42888</v>
      </c>
      <c r="O466" s="215">
        <v>42644</v>
      </c>
      <c r="P466" s="215">
        <v>43008</v>
      </c>
      <c r="Q466" s="29">
        <v>1962330.03</v>
      </c>
      <c r="R466" s="30">
        <v>0.7</v>
      </c>
      <c r="S466" s="29" t="s">
        <v>230</v>
      </c>
      <c r="T466" s="34">
        <v>1373631.02</v>
      </c>
    </row>
    <row r="467" spans="2:20" s="11" customFormat="1" ht="134.25" customHeight="1" x14ac:dyDescent="0.25">
      <c r="B467" s="431"/>
      <c r="C467" s="418"/>
      <c r="D467" s="416"/>
      <c r="E467" s="343"/>
      <c r="F467" s="320" t="s">
        <v>1498</v>
      </c>
      <c r="G467" s="146" t="s">
        <v>1952</v>
      </c>
      <c r="H467" s="161" t="s">
        <v>615</v>
      </c>
      <c r="I467" s="200" t="s">
        <v>618</v>
      </c>
      <c r="J467" s="320" t="s">
        <v>326</v>
      </c>
      <c r="K467" s="320" t="s">
        <v>327</v>
      </c>
      <c r="L467" s="207" t="s">
        <v>2899</v>
      </c>
      <c r="M467" s="328" t="s">
        <v>1</v>
      </c>
      <c r="N467" s="215">
        <v>42703</v>
      </c>
      <c r="O467" s="215">
        <v>42675</v>
      </c>
      <c r="P467" s="215">
        <v>43039</v>
      </c>
      <c r="Q467" s="29">
        <v>256744.55</v>
      </c>
      <c r="R467" s="30">
        <v>0.70000000615903601</v>
      </c>
      <c r="S467" s="29" t="s">
        <v>230</v>
      </c>
      <c r="T467" s="34">
        <v>179721.19</v>
      </c>
    </row>
    <row r="468" spans="2:20" s="11" customFormat="1" ht="87.75" customHeight="1" x14ac:dyDescent="0.25">
      <c r="B468" s="431"/>
      <c r="C468" s="418"/>
      <c r="D468" s="416"/>
      <c r="E468" s="343"/>
      <c r="F468" s="320" t="s">
        <v>1498</v>
      </c>
      <c r="G468" s="146" t="s">
        <v>1111</v>
      </c>
      <c r="H468" s="161" t="s">
        <v>617</v>
      </c>
      <c r="I468" s="200" t="s">
        <v>620</v>
      </c>
      <c r="J468" s="320" t="s">
        <v>326</v>
      </c>
      <c r="K468" s="320" t="s">
        <v>327</v>
      </c>
      <c r="L468" s="207" t="s">
        <v>1196</v>
      </c>
      <c r="M468" s="324" t="s">
        <v>55</v>
      </c>
      <c r="N468" s="215">
        <v>42703</v>
      </c>
      <c r="O468" s="215">
        <v>42675</v>
      </c>
      <c r="P468" s="215">
        <v>43033</v>
      </c>
      <c r="Q468" s="29">
        <v>1595117.5</v>
      </c>
      <c r="R468" s="30">
        <v>0.6</v>
      </c>
      <c r="S468" s="29" t="s">
        <v>230</v>
      </c>
      <c r="T468" s="34">
        <v>957070.5</v>
      </c>
    </row>
    <row r="469" spans="2:20" s="11" customFormat="1" ht="133.5" customHeight="1" x14ac:dyDescent="0.25">
      <c r="B469" s="431"/>
      <c r="C469" s="418"/>
      <c r="D469" s="416"/>
      <c r="E469" s="343"/>
      <c r="F469" s="320" t="s">
        <v>1498</v>
      </c>
      <c r="G469" s="146" t="s">
        <v>1062</v>
      </c>
      <c r="H469" s="161" t="s">
        <v>616</v>
      </c>
      <c r="I469" s="200" t="s">
        <v>619</v>
      </c>
      <c r="J469" s="320" t="s">
        <v>326</v>
      </c>
      <c r="K469" s="320" t="s">
        <v>327</v>
      </c>
      <c r="L469" s="207" t="s">
        <v>2900</v>
      </c>
      <c r="M469" s="328" t="s">
        <v>29</v>
      </c>
      <c r="N469" s="215">
        <v>42703</v>
      </c>
      <c r="O469" s="215">
        <v>42720</v>
      </c>
      <c r="P469" s="215">
        <v>43084</v>
      </c>
      <c r="Q469" s="29">
        <v>319921.78000000003</v>
      </c>
      <c r="R469" s="30">
        <v>0.70000000615903601</v>
      </c>
      <c r="S469" s="29" t="s">
        <v>230</v>
      </c>
      <c r="T469" s="34">
        <v>223945.25</v>
      </c>
    </row>
    <row r="470" spans="2:20" s="11" customFormat="1" ht="133.5" customHeight="1" x14ac:dyDescent="0.25">
      <c r="B470" s="431"/>
      <c r="C470" s="418"/>
      <c r="D470" s="416"/>
      <c r="E470" s="343"/>
      <c r="F470" s="320" t="s">
        <v>1498</v>
      </c>
      <c r="G470" s="146" t="s">
        <v>1953</v>
      </c>
      <c r="H470" s="161" t="s">
        <v>2607</v>
      </c>
      <c r="I470" s="200" t="s">
        <v>622</v>
      </c>
      <c r="J470" s="320" t="s">
        <v>326</v>
      </c>
      <c r="K470" s="320" t="s">
        <v>327</v>
      </c>
      <c r="L470" s="207" t="s">
        <v>2901</v>
      </c>
      <c r="M470" s="328" t="s">
        <v>29</v>
      </c>
      <c r="N470" s="215">
        <v>42703</v>
      </c>
      <c r="O470" s="215">
        <v>42705</v>
      </c>
      <c r="P470" s="215">
        <v>43069</v>
      </c>
      <c r="Q470" s="32">
        <v>2225395.7400000002</v>
      </c>
      <c r="R470" s="30">
        <v>0.70000000615903601</v>
      </c>
      <c r="S470" s="29" t="s">
        <v>230</v>
      </c>
      <c r="T470" s="126">
        <v>1557777.02</v>
      </c>
    </row>
    <row r="471" spans="2:20" s="11" customFormat="1" ht="133.5" customHeight="1" x14ac:dyDescent="0.25">
      <c r="B471" s="431"/>
      <c r="C471" s="418"/>
      <c r="D471" s="416"/>
      <c r="E471" s="343"/>
      <c r="F471" s="320" t="s">
        <v>1499</v>
      </c>
      <c r="G471" s="138" t="s">
        <v>1954</v>
      </c>
      <c r="H471" s="161" t="s">
        <v>924</v>
      </c>
      <c r="I471" s="200" t="s">
        <v>925</v>
      </c>
      <c r="J471" s="320" t="s">
        <v>326</v>
      </c>
      <c r="K471" s="320" t="s">
        <v>327</v>
      </c>
      <c r="L471" s="207" t="s">
        <v>3393</v>
      </c>
      <c r="M471" s="328" t="s">
        <v>22</v>
      </c>
      <c r="N471" s="215">
        <v>42914</v>
      </c>
      <c r="O471" s="215">
        <v>42823</v>
      </c>
      <c r="P471" s="215">
        <v>43736</v>
      </c>
      <c r="Q471" s="29">
        <v>134856.91</v>
      </c>
      <c r="R471" s="30">
        <v>0.6</v>
      </c>
      <c r="S471" s="29" t="s">
        <v>230</v>
      </c>
      <c r="T471" s="34">
        <v>80914.149999999994</v>
      </c>
    </row>
    <row r="472" spans="2:20" s="11" customFormat="1" ht="133.5" customHeight="1" x14ac:dyDescent="0.25">
      <c r="B472" s="431"/>
      <c r="C472" s="418"/>
      <c r="D472" s="416"/>
      <c r="E472" s="343"/>
      <c r="F472" s="320" t="s">
        <v>1499</v>
      </c>
      <c r="G472" s="146" t="s">
        <v>1955</v>
      </c>
      <c r="H472" s="161" t="s">
        <v>861</v>
      </c>
      <c r="I472" s="200" t="s">
        <v>860</v>
      </c>
      <c r="J472" s="320" t="s">
        <v>326</v>
      </c>
      <c r="K472" s="320" t="s">
        <v>327</v>
      </c>
      <c r="L472" s="207" t="s">
        <v>862</v>
      </c>
      <c r="M472" s="328" t="s">
        <v>1</v>
      </c>
      <c r="N472" s="215">
        <v>42831</v>
      </c>
      <c r="O472" s="215">
        <v>42779</v>
      </c>
      <c r="P472" s="215">
        <v>43509</v>
      </c>
      <c r="Q472" s="29">
        <v>10115800</v>
      </c>
      <c r="R472" s="30">
        <v>0.6</v>
      </c>
      <c r="S472" s="29" t="s">
        <v>230</v>
      </c>
      <c r="T472" s="34">
        <v>6069480</v>
      </c>
    </row>
    <row r="473" spans="2:20" s="11" customFormat="1" ht="133.5" customHeight="1" x14ac:dyDescent="0.25">
      <c r="B473" s="431"/>
      <c r="C473" s="418"/>
      <c r="D473" s="416"/>
      <c r="E473" s="343"/>
      <c r="F473" s="320" t="s">
        <v>1499</v>
      </c>
      <c r="G473" s="146" t="s">
        <v>1956</v>
      </c>
      <c r="H473" s="161" t="s">
        <v>1161</v>
      </c>
      <c r="I473" s="200" t="s">
        <v>1162</v>
      </c>
      <c r="J473" s="320" t="s">
        <v>326</v>
      </c>
      <c r="K473" s="320" t="s">
        <v>327</v>
      </c>
      <c r="L473" s="207" t="s">
        <v>1197</v>
      </c>
      <c r="M473" s="328" t="s">
        <v>1</v>
      </c>
      <c r="N473" s="215">
        <v>42970</v>
      </c>
      <c r="O473" s="215">
        <v>42644</v>
      </c>
      <c r="P473" s="215">
        <v>43039</v>
      </c>
      <c r="Q473" s="29">
        <v>1304746.02</v>
      </c>
      <c r="R473" s="30">
        <v>0.6</v>
      </c>
      <c r="S473" s="29" t="s">
        <v>230</v>
      </c>
      <c r="T473" s="34">
        <v>782847.61</v>
      </c>
    </row>
    <row r="474" spans="2:20" s="11" customFormat="1" ht="133.5" customHeight="1" x14ac:dyDescent="0.25">
      <c r="B474" s="431"/>
      <c r="C474" s="418"/>
      <c r="D474" s="416"/>
      <c r="E474" s="343"/>
      <c r="F474" s="320" t="s">
        <v>1499</v>
      </c>
      <c r="G474" s="146" t="s">
        <v>1957</v>
      </c>
      <c r="H474" s="161" t="s">
        <v>2599</v>
      </c>
      <c r="I474" s="200" t="s">
        <v>1575</v>
      </c>
      <c r="J474" s="320" t="s">
        <v>326</v>
      </c>
      <c r="K474" s="320" t="s">
        <v>327</v>
      </c>
      <c r="L474" s="207" t="s">
        <v>2902</v>
      </c>
      <c r="M474" s="328" t="s">
        <v>19</v>
      </c>
      <c r="N474" s="215">
        <v>43216</v>
      </c>
      <c r="O474" s="215">
        <v>42865</v>
      </c>
      <c r="P474" s="215">
        <v>43960</v>
      </c>
      <c r="Q474" s="29">
        <v>183158.22</v>
      </c>
      <c r="R474" s="30">
        <v>0.6</v>
      </c>
      <c r="S474" s="29" t="s">
        <v>230</v>
      </c>
      <c r="T474" s="34">
        <v>109894.93</v>
      </c>
    </row>
    <row r="475" spans="2:20" s="11" customFormat="1" ht="133.5" customHeight="1" x14ac:dyDescent="0.25">
      <c r="B475" s="431"/>
      <c r="C475" s="418"/>
      <c r="D475" s="416"/>
      <c r="E475" s="343"/>
      <c r="F475" s="320" t="s">
        <v>1499</v>
      </c>
      <c r="G475" s="146" t="s">
        <v>1958</v>
      </c>
      <c r="H475" s="161" t="s">
        <v>1252</v>
      </c>
      <c r="I475" s="200" t="s">
        <v>1253</v>
      </c>
      <c r="J475" s="320" t="s">
        <v>326</v>
      </c>
      <c r="K475" s="320" t="s">
        <v>327</v>
      </c>
      <c r="L475" s="207" t="s">
        <v>2608</v>
      </c>
      <c r="M475" s="328" t="s">
        <v>19</v>
      </c>
      <c r="N475" s="215">
        <v>43012</v>
      </c>
      <c r="O475" s="215">
        <v>42761</v>
      </c>
      <c r="P475" s="215">
        <v>43490</v>
      </c>
      <c r="Q475" s="29">
        <v>4580190.46</v>
      </c>
      <c r="R475" s="30">
        <v>0.5</v>
      </c>
      <c r="S475" s="29" t="s">
        <v>230</v>
      </c>
      <c r="T475" s="34">
        <v>2290095.23</v>
      </c>
    </row>
    <row r="476" spans="2:20" s="11" customFormat="1" ht="133.5" customHeight="1" x14ac:dyDescent="0.25">
      <c r="B476" s="431"/>
      <c r="C476" s="418"/>
      <c r="D476" s="416"/>
      <c r="E476" s="343"/>
      <c r="F476" s="320" t="s">
        <v>1363</v>
      </c>
      <c r="G476" s="146" t="s">
        <v>2096</v>
      </c>
      <c r="H476" s="161" t="s">
        <v>1163</v>
      </c>
      <c r="I476" s="200" t="s">
        <v>1164</v>
      </c>
      <c r="J476" s="320" t="s">
        <v>326</v>
      </c>
      <c r="K476" s="320" t="s">
        <v>327</v>
      </c>
      <c r="L476" s="207" t="s">
        <v>1198</v>
      </c>
      <c r="M476" s="328" t="s">
        <v>13</v>
      </c>
      <c r="N476" s="215">
        <v>42948</v>
      </c>
      <c r="O476" s="215">
        <v>42670</v>
      </c>
      <c r="P476" s="215">
        <v>43399</v>
      </c>
      <c r="Q476" s="29">
        <v>367479.39</v>
      </c>
      <c r="R476" s="30">
        <v>0.45</v>
      </c>
      <c r="S476" s="29" t="s">
        <v>230</v>
      </c>
      <c r="T476" s="34">
        <v>165365.73000000001</v>
      </c>
    </row>
    <row r="477" spans="2:20" s="11" customFormat="1" ht="133.5" customHeight="1" x14ac:dyDescent="0.25">
      <c r="B477" s="431"/>
      <c r="C477" s="418"/>
      <c r="D477" s="416"/>
      <c r="E477" s="343"/>
      <c r="F477" s="320" t="s">
        <v>1363</v>
      </c>
      <c r="G477" s="146" t="s">
        <v>1893</v>
      </c>
      <c r="H477" s="161" t="s">
        <v>2600</v>
      </c>
      <c r="I477" s="200" t="s">
        <v>1348</v>
      </c>
      <c r="J477" s="320" t="s">
        <v>326</v>
      </c>
      <c r="K477" s="320" t="s">
        <v>327</v>
      </c>
      <c r="L477" s="207" t="s">
        <v>1364</v>
      </c>
      <c r="M477" s="328" t="s">
        <v>13</v>
      </c>
      <c r="N477" s="215">
        <v>43119</v>
      </c>
      <c r="O477" s="215">
        <v>43191</v>
      </c>
      <c r="P477" s="215">
        <v>43920</v>
      </c>
      <c r="Q477" s="29">
        <v>181579.8</v>
      </c>
      <c r="R477" s="30">
        <v>0.45</v>
      </c>
      <c r="S477" s="29" t="s">
        <v>230</v>
      </c>
      <c r="T477" s="34">
        <v>81710.91</v>
      </c>
    </row>
    <row r="478" spans="2:20" s="11" customFormat="1" ht="133.5" customHeight="1" x14ac:dyDescent="0.25">
      <c r="B478" s="431"/>
      <c r="C478" s="418"/>
      <c r="D478" s="416"/>
      <c r="E478" s="343"/>
      <c r="F478" s="320" t="s">
        <v>1363</v>
      </c>
      <c r="G478" s="146" t="s">
        <v>2132</v>
      </c>
      <c r="H478" s="161" t="s">
        <v>2133</v>
      </c>
      <c r="I478" s="200" t="s">
        <v>2131</v>
      </c>
      <c r="J478" s="320" t="s">
        <v>326</v>
      </c>
      <c r="K478" s="320" t="s">
        <v>327</v>
      </c>
      <c r="L478" s="207" t="s">
        <v>2903</v>
      </c>
      <c r="M478" s="328" t="s">
        <v>13</v>
      </c>
      <c r="N478" s="215">
        <v>42948</v>
      </c>
      <c r="O478" s="215">
        <v>43019</v>
      </c>
      <c r="P478" s="215">
        <v>43981</v>
      </c>
      <c r="Q478" s="29">
        <v>382917.5</v>
      </c>
      <c r="R478" s="30">
        <v>0.45</v>
      </c>
      <c r="S478" s="29" t="s">
        <v>230</v>
      </c>
      <c r="T478" s="34">
        <v>172312.88</v>
      </c>
    </row>
    <row r="479" spans="2:20" s="11" customFormat="1" ht="133.5" customHeight="1" x14ac:dyDescent="0.25">
      <c r="B479" s="431"/>
      <c r="C479" s="418"/>
      <c r="D479" s="416"/>
      <c r="E479" s="343"/>
      <c r="F479" s="320" t="s">
        <v>1500</v>
      </c>
      <c r="G479" s="146" t="s">
        <v>986</v>
      </c>
      <c r="H479" s="161" t="s">
        <v>4117</v>
      </c>
      <c r="I479" s="200" t="s">
        <v>1165</v>
      </c>
      <c r="J479" s="320" t="s">
        <v>326</v>
      </c>
      <c r="K479" s="320" t="s">
        <v>327</v>
      </c>
      <c r="L479" s="207" t="s">
        <v>1199</v>
      </c>
      <c r="M479" s="328" t="s">
        <v>311</v>
      </c>
      <c r="N479" s="215">
        <v>42949</v>
      </c>
      <c r="O479" s="215">
        <v>43009</v>
      </c>
      <c r="P479" s="215">
        <v>43921</v>
      </c>
      <c r="Q479" s="29">
        <v>618484.27</v>
      </c>
      <c r="R479" s="30">
        <v>0.7</v>
      </c>
      <c r="S479" s="29" t="s">
        <v>230</v>
      </c>
      <c r="T479" s="34">
        <v>432938.99</v>
      </c>
    </row>
    <row r="480" spans="2:20" s="11" customFormat="1" ht="133.5" customHeight="1" x14ac:dyDescent="0.25">
      <c r="B480" s="431"/>
      <c r="C480" s="418"/>
      <c r="D480" s="416"/>
      <c r="E480" s="343"/>
      <c r="F480" s="320" t="s">
        <v>1332</v>
      </c>
      <c r="G480" s="146" t="s">
        <v>1900</v>
      </c>
      <c r="H480" s="161" t="s">
        <v>1365</v>
      </c>
      <c r="I480" s="200" t="s">
        <v>1349</v>
      </c>
      <c r="J480" s="320" t="s">
        <v>326</v>
      </c>
      <c r="K480" s="320" t="s">
        <v>327</v>
      </c>
      <c r="L480" s="207" t="s">
        <v>2904</v>
      </c>
      <c r="M480" s="328" t="s">
        <v>13</v>
      </c>
      <c r="N480" s="215">
        <v>43108</v>
      </c>
      <c r="O480" s="215">
        <v>43116</v>
      </c>
      <c r="P480" s="215">
        <v>43845</v>
      </c>
      <c r="Q480" s="29">
        <v>687754.87</v>
      </c>
      <c r="R480" s="30">
        <v>0.5</v>
      </c>
      <c r="S480" s="29" t="s">
        <v>230</v>
      </c>
      <c r="T480" s="34">
        <v>343877.44</v>
      </c>
    </row>
    <row r="481" spans="2:20" s="11" customFormat="1" ht="181.5" customHeight="1" x14ac:dyDescent="0.25">
      <c r="B481" s="431"/>
      <c r="C481" s="418"/>
      <c r="D481" s="416"/>
      <c r="E481" s="343"/>
      <c r="F481" s="320" t="s">
        <v>1332</v>
      </c>
      <c r="G481" s="146" t="s">
        <v>1899</v>
      </c>
      <c r="H481" s="161" t="s">
        <v>1366</v>
      </c>
      <c r="I481" s="200" t="s">
        <v>1350</v>
      </c>
      <c r="J481" s="320" t="s">
        <v>326</v>
      </c>
      <c r="K481" s="320" t="s">
        <v>327</v>
      </c>
      <c r="L481" s="207" t="s">
        <v>1367</v>
      </c>
      <c r="M481" s="328" t="s">
        <v>22</v>
      </c>
      <c r="N481" s="215">
        <v>43108</v>
      </c>
      <c r="O481" s="215">
        <v>43024</v>
      </c>
      <c r="P481" s="215">
        <v>43933</v>
      </c>
      <c r="Q481" s="29">
        <v>348125</v>
      </c>
      <c r="R481" s="30">
        <v>0.5</v>
      </c>
      <c r="S481" s="29" t="s">
        <v>230</v>
      </c>
      <c r="T481" s="34">
        <v>174062.5</v>
      </c>
    </row>
    <row r="482" spans="2:20" s="11" customFormat="1" ht="160.5" customHeight="1" x14ac:dyDescent="0.25">
      <c r="B482" s="431"/>
      <c r="C482" s="418"/>
      <c r="D482" s="416"/>
      <c r="E482" s="343"/>
      <c r="F482" s="320" t="s">
        <v>1263</v>
      </c>
      <c r="G482" s="93" t="s">
        <v>1900</v>
      </c>
      <c r="H482" s="73" t="s">
        <v>1264</v>
      </c>
      <c r="I482" s="302" t="s">
        <v>1265</v>
      </c>
      <c r="J482" s="320" t="s">
        <v>326</v>
      </c>
      <c r="K482" s="320" t="s">
        <v>327</v>
      </c>
      <c r="L482" s="73" t="s">
        <v>2905</v>
      </c>
      <c r="M482" s="302" t="s">
        <v>13</v>
      </c>
      <c r="N482" s="215">
        <v>43059</v>
      </c>
      <c r="O482" s="215">
        <v>43052</v>
      </c>
      <c r="P482" s="215">
        <v>44147</v>
      </c>
      <c r="Q482" s="29">
        <v>141339.24</v>
      </c>
      <c r="R482" s="30">
        <v>0.45</v>
      </c>
      <c r="S482" s="29" t="s">
        <v>230</v>
      </c>
      <c r="T482" s="34">
        <v>63602.66</v>
      </c>
    </row>
    <row r="483" spans="2:20" s="11" customFormat="1" ht="160.5" customHeight="1" x14ac:dyDescent="0.25">
      <c r="B483" s="431"/>
      <c r="C483" s="418"/>
      <c r="D483" s="416"/>
      <c r="E483" s="343"/>
      <c r="F483" s="320" t="s">
        <v>1332</v>
      </c>
      <c r="G483" s="93" t="s">
        <v>1107</v>
      </c>
      <c r="H483" s="73" t="s">
        <v>1368</v>
      </c>
      <c r="I483" s="302" t="s">
        <v>1351</v>
      </c>
      <c r="J483" s="320" t="s">
        <v>326</v>
      </c>
      <c r="K483" s="320" t="s">
        <v>327</v>
      </c>
      <c r="L483" s="73" t="s">
        <v>1370</v>
      </c>
      <c r="M483" s="302" t="s">
        <v>15</v>
      </c>
      <c r="N483" s="215">
        <v>43108</v>
      </c>
      <c r="O483" s="215">
        <v>43070</v>
      </c>
      <c r="P483" s="215">
        <v>44165</v>
      </c>
      <c r="Q483" s="29">
        <v>489127.58</v>
      </c>
      <c r="R483" s="30">
        <v>0.6</v>
      </c>
      <c r="S483" s="29" t="s">
        <v>230</v>
      </c>
      <c r="T483" s="34">
        <v>293476.55</v>
      </c>
    </row>
    <row r="484" spans="2:20" s="11" customFormat="1" ht="160.5" customHeight="1" x14ac:dyDescent="0.25">
      <c r="B484" s="431"/>
      <c r="C484" s="418"/>
      <c r="D484" s="416"/>
      <c r="E484" s="343"/>
      <c r="F484" s="320" t="s">
        <v>1332</v>
      </c>
      <c r="G484" s="93" t="s">
        <v>2059</v>
      </c>
      <c r="H484" s="73" t="s">
        <v>2609</v>
      </c>
      <c r="I484" s="302" t="s">
        <v>1352</v>
      </c>
      <c r="J484" s="320" t="s">
        <v>326</v>
      </c>
      <c r="K484" s="320" t="s">
        <v>327</v>
      </c>
      <c r="L484" s="73" t="s">
        <v>2906</v>
      </c>
      <c r="M484" s="302" t="s">
        <v>1</v>
      </c>
      <c r="N484" s="215">
        <v>43108</v>
      </c>
      <c r="O484" s="215">
        <v>43221</v>
      </c>
      <c r="P484" s="215">
        <v>44316</v>
      </c>
      <c r="Q484" s="29">
        <v>3846053.16</v>
      </c>
      <c r="R484" s="30">
        <v>0.6</v>
      </c>
      <c r="S484" s="29" t="s">
        <v>230</v>
      </c>
      <c r="T484" s="34">
        <v>2307631.9</v>
      </c>
    </row>
    <row r="485" spans="2:20" s="11" customFormat="1" ht="160.5" customHeight="1" x14ac:dyDescent="0.25">
      <c r="B485" s="431"/>
      <c r="C485" s="418"/>
      <c r="D485" s="416"/>
      <c r="E485" s="343"/>
      <c r="F485" s="320" t="s">
        <v>1332</v>
      </c>
      <c r="G485" s="93" t="s">
        <v>1959</v>
      </c>
      <c r="H485" s="73" t="s">
        <v>1717</v>
      </c>
      <c r="I485" s="302" t="s">
        <v>1718</v>
      </c>
      <c r="J485" s="320" t="s">
        <v>326</v>
      </c>
      <c r="K485" s="320" t="s">
        <v>327</v>
      </c>
      <c r="L485" s="73" t="s">
        <v>1719</v>
      </c>
      <c r="M485" s="302" t="s">
        <v>13</v>
      </c>
      <c r="N485" s="215">
        <v>43299</v>
      </c>
      <c r="O485" s="215">
        <v>43073</v>
      </c>
      <c r="P485" s="215">
        <v>44167</v>
      </c>
      <c r="Q485" s="29">
        <v>3508036.3</v>
      </c>
      <c r="R485" s="30">
        <v>0.5</v>
      </c>
      <c r="S485" s="29" t="s">
        <v>230</v>
      </c>
      <c r="T485" s="34">
        <v>1754018.15</v>
      </c>
    </row>
    <row r="486" spans="2:20" s="11" customFormat="1" ht="87.75" customHeight="1" x14ac:dyDescent="0.25">
      <c r="B486" s="431"/>
      <c r="C486" s="418"/>
      <c r="D486" s="416"/>
      <c r="E486" s="343"/>
      <c r="F486" s="320" t="s">
        <v>1332</v>
      </c>
      <c r="G486" s="93" t="s">
        <v>2097</v>
      </c>
      <c r="H486" s="73" t="s">
        <v>1369</v>
      </c>
      <c r="I486" s="302" t="s">
        <v>1353</v>
      </c>
      <c r="J486" s="320" t="s">
        <v>326</v>
      </c>
      <c r="K486" s="320" t="s">
        <v>327</v>
      </c>
      <c r="L486" s="73" t="s">
        <v>1371</v>
      </c>
      <c r="M486" s="302" t="s">
        <v>55</v>
      </c>
      <c r="N486" s="215">
        <v>43108</v>
      </c>
      <c r="O486" s="215">
        <v>43160</v>
      </c>
      <c r="P486" s="215">
        <v>43889</v>
      </c>
      <c r="Q486" s="29">
        <v>657306.46</v>
      </c>
      <c r="R486" s="30">
        <v>0.6</v>
      </c>
      <c r="S486" s="29" t="s">
        <v>230</v>
      </c>
      <c r="T486" s="34">
        <v>394383.88</v>
      </c>
    </row>
    <row r="487" spans="2:20" s="11" customFormat="1" ht="153" customHeight="1" x14ac:dyDescent="0.25">
      <c r="B487" s="431"/>
      <c r="C487" s="418"/>
      <c r="D487" s="416"/>
      <c r="E487" s="343"/>
      <c r="F487" s="320" t="s">
        <v>1332</v>
      </c>
      <c r="G487" s="93" t="s">
        <v>1960</v>
      </c>
      <c r="H487" s="73" t="s">
        <v>2610</v>
      </c>
      <c r="I487" s="302" t="s">
        <v>1354</v>
      </c>
      <c r="J487" s="320" t="s">
        <v>326</v>
      </c>
      <c r="K487" s="320" t="s">
        <v>327</v>
      </c>
      <c r="L487" s="73" t="s">
        <v>1372</v>
      </c>
      <c r="M487" s="302" t="s">
        <v>15</v>
      </c>
      <c r="N487" s="215">
        <v>43108</v>
      </c>
      <c r="O487" s="215">
        <v>42916</v>
      </c>
      <c r="P487" s="215">
        <v>43645</v>
      </c>
      <c r="Q487" s="29">
        <v>635451.30000000005</v>
      </c>
      <c r="R487" s="30">
        <v>0.5</v>
      </c>
      <c r="S487" s="29" t="s">
        <v>230</v>
      </c>
      <c r="T487" s="34">
        <v>317725.65000000002</v>
      </c>
    </row>
    <row r="488" spans="2:20" s="11" customFormat="1" ht="153" customHeight="1" x14ac:dyDescent="0.25">
      <c r="B488" s="431"/>
      <c r="C488" s="418"/>
      <c r="D488" s="416"/>
      <c r="E488" s="343"/>
      <c r="F488" s="320" t="s">
        <v>2761</v>
      </c>
      <c r="G488" s="93" t="s">
        <v>2788</v>
      </c>
      <c r="H488" s="73" t="s">
        <v>2789</v>
      </c>
      <c r="I488" s="302" t="s">
        <v>2787</v>
      </c>
      <c r="J488" s="320" t="s">
        <v>326</v>
      </c>
      <c r="K488" s="320" t="s">
        <v>327</v>
      </c>
      <c r="L488" s="73" t="s">
        <v>2790</v>
      </c>
      <c r="M488" s="302" t="s">
        <v>1</v>
      </c>
      <c r="N488" s="215">
        <v>43845</v>
      </c>
      <c r="O488" s="215">
        <v>42948</v>
      </c>
      <c r="P488" s="215">
        <v>44012</v>
      </c>
      <c r="Q488" s="29">
        <v>44706250</v>
      </c>
      <c r="R488" s="30">
        <v>7.0699999999999999E-2</v>
      </c>
      <c r="S488" s="29" t="s">
        <v>230</v>
      </c>
      <c r="T488" s="34">
        <v>3162687.5</v>
      </c>
    </row>
    <row r="489" spans="2:20" s="11" customFormat="1" ht="153" customHeight="1" x14ac:dyDescent="0.25">
      <c r="B489" s="431"/>
      <c r="C489" s="418"/>
      <c r="D489" s="416"/>
      <c r="E489" s="343"/>
      <c r="F489" s="320" t="s">
        <v>1263</v>
      </c>
      <c r="G489" s="93" t="s">
        <v>1892</v>
      </c>
      <c r="H489" s="73" t="s">
        <v>1266</v>
      </c>
      <c r="I489" s="302" t="s">
        <v>1267</v>
      </c>
      <c r="J489" s="320" t="s">
        <v>326</v>
      </c>
      <c r="K489" s="320" t="s">
        <v>327</v>
      </c>
      <c r="L489" s="73" t="s">
        <v>2907</v>
      </c>
      <c r="M489" s="302" t="s">
        <v>13</v>
      </c>
      <c r="N489" s="215">
        <v>43059</v>
      </c>
      <c r="O489" s="215">
        <v>43191</v>
      </c>
      <c r="P489" s="215">
        <v>44104</v>
      </c>
      <c r="Q489" s="29">
        <v>136002.5</v>
      </c>
      <c r="R489" s="30">
        <v>0.45</v>
      </c>
      <c r="S489" s="29" t="s">
        <v>230</v>
      </c>
      <c r="T489" s="34">
        <v>61201.13</v>
      </c>
    </row>
    <row r="490" spans="2:20" s="11" customFormat="1" ht="153" customHeight="1" x14ac:dyDescent="0.25">
      <c r="B490" s="431"/>
      <c r="C490" s="418"/>
      <c r="D490" s="416"/>
      <c r="E490" s="343"/>
      <c r="F490" s="320" t="s">
        <v>1263</v>
      </c>
      <c r="G490" s="93" t="s">
        <v>1903</v>
      </c>
      <c r="H490" s="73" t="s">
        <v>2611</v>
      </c>
      <c r="I490" s="302" t="s">
        <v>1268</v>
      </c>
      <c r="J490" s="320" t="s">
        <v>326</v>
      </c>
      <c r="K490" s="320" t="s">
        <v>327</v>
      </c>
      <c r="L490" s="73" t="s">
        <v>2908</v>
      </c>
      <c r="M490" s="302" t="s">
        <v>13</v>
      </c>
      <c r="N490" s="215">
        <v>43059</v>
      </c>
      <c r="O490" s="215">
        <v>43082</v>
      </c>
      <c r="P490" s="215">
        <v>43994</v>
      </c>
      <c r="Q490" s="29">
        <v>202758.58</v>
      </c>
      <c r="R490" s="30">
        <v>0.45</v>
      </c>
      <c r="S490" s="29" t="s">
        <v>230</v>
      </c>
      <c r="T490" s="34">
        <v>91241.36</v>
      </c>
    </row>
    <row r="491" spans="2:20" s="11" customFormat="1" ht="153" customHeight="1" x14ac:dyDescent="0.25">
      <c r="B491" s="431"/>
      <c r="C491" s="418"/>
      <c r="D491" s="416"/>
      <c r="E491" s="343"/>
      <c r="F491" s="320" t="s">
        <v>1263</v>
      </c>
      <c r="G491" s="93" t="s">
        <v>1373</v>
      </c>
      <c r="H491" s="73" t="s">
        <v>2909</v>
      </c>
      <c r="I491" s="302" t="s">
        <v>1355</v>
      </c>
      <c r="J491" s="320" t="s">
        <v>326</v>
      </c>
      <c r="K491" s="320" t="s">
        <v>327</v>
      </c>
      <c r="L491" s="73" t="s">
        <v>2910</v>
      </c>
      <c r="M491" s="302" t="s">
        <v>7</v>
      </c>
      <c r="N491" s="215">
        <v>43108</v>
      </c>
      <c r="O491" s="215">
        <v>42977</v>
      </c>
      <c r="P491" s="215">
        <v>44072</v>
      </c>
      <c r="Q491" s="29">
        <v>196776.4</v>
      </c>
      <c r="R491" s="30">
        <v>0.45</v>
      </c>
      <c r="S491" s="29" t="s">
        <v>230</v>
      </c>
      <c r="T491" s="34">
        <v>88549.38</v>
      </c>
    </row>
    <row r="492" spans="2:20" s="11" customFormat="1" ht="153" customHeight="1" x14ac:dyDescent="0.25">
      <c r="B492" s="431"/>
      <c r="C492" s="418"/>
      <c r="D492" s="416"/>
      <c r="E492" s="343"/>
      <c r="F492" s="320" t="s">
        <v>1263</v>
      </c>
      <c r="G492" s="93" t="s">
        <v>1103</v>
      </c>
      <c r="H492" s="73" t="s">
        <v>1374</v>
      </c>
      <c r="I492" s="302" t="s">
        <v>1356</v>
      </c>
      <c r="J492" s="320" t="s">
        <v>326</v>
      </c>
      <c r="K492" s="320" t="s">
        <v>327</v>
      </c>
      <c r="L492" s="73" t="s">
        <v>1376</v>
      </c>
      <c r="M492" s="302" t="s">
        <v>29</v>
      </c>
      <c r="N492" s="215">
        <v>43108</v>
      </c>
      <c r="O492" s="215">
        <v>43160</v>
      </c>
      <c r="P492" s="215">
        <v>43889</v>
      </c>
      <c r="Q492" s="29">
        <v>287423.06</v>
      </c>
      <c r="R492" s="30">
        <v>0.45</v>
      </c>
      <c r="S492" s="29" t="s">
        <v>230</v>
      </c>
      <c r="T492" s="34">
        <v>129340.38</v>
      </c>
    </row>
    <row r="493" spans="2:20" s="11" customFormat="1" ht="153" customHeight="1" x14ac:dyDescent="0.25">
      <c r="B493" s="431"/>
      <c r="C493" s="418"/>
      <c r="D493" s="416"/>
      <c r="E493" s="343"/>
      <c r="F493" s="320" t="s">
        <v>1263</v>
      </c>
      <c r="G493" s="93" t="s">
        <v>2073</v>
      </c>
      <c r="H493" s="73" t="s">
        <v>1375</v>
      </c>
      <c r="I493" s="302" t="s">
        <v>1357</v>
      </c>
      <c r="J493" s="320" t="s">
        <v>326</v>
      </c>
      <c r="K493" s="320" t="s">
        <v>327</v>
      </c>
      <c r="L493" s="73" t="s">
        <v>4118</v>
      </c>
      <c r="M493" s="302" t="s">
        <v>13</v>
      </c>
      <c r="N493" s="215">
        <v>43108</v>
      </c>
      <c r="O493" s="215">
        <v>43164</v>
      </c>
      <c r="P493" s="215">
        <v>43893</v>
      </c>
      <c r="Q493" s="29">
        <v>150651.09</v>
      </c>
      <c r="R493" s="30">
        <v>0.45</v>
      </c>
      <c r="S493" s="29" t="s">
        <v>230</v>
      </c>
      <c r="T493" s="34">
        <v>67792.990000000005</v>
      </c>
    </row>
    <row r="494" spans="2:20" s="11" customFormat="1" ht="81" customHeight="1" x14ac:dyDescent="0.25">
      <c r="B494" s="431"/>
      <c r="C494" s="418"/>
      <c r="D494" s="416"/>
      <c r="E494" s="343"/>
      <c r="F494" s="320" t="s">
        <v>1501</v>
      </c>
      <c r="G494" s="146" t="s">
        <v>1058</v>
      </c>
      <c r="H494" s="161" t="s">
        <v>3386</v>
      </c>
      <c r="I494" s="200" t="s">
        <v>1225</v>
      </c>
      <c r="J494" s="320" t="s">
        <v>326</v>
      </c>
      <c r="K494" s="320" t="s">
        <v>327</v>
      </c>
      <c r="L494" s="207" t="s">
        <v>3386</v>
      </c>
      <c r="M494" s="328" t="s">
        <v>311</v>
      </c>
      <c r="N494" s="215">
        <v>42978</v>
      </c>
      <c r="O494" s="215">
        <v>42979</v>
      </c>
      <c r="P494" s="215">
        <v>44926</v>
      </c>
      <c r="Q494" s="29">
        <v>4000000</v>
      </c>
      <c r="R494" s="30">
        <v>0.5</v>
      </c>
      <c r="S494" s="29" t="s">
        <v>230</v>
      </c>
      <c r="T494" s="34">
        <v>2000000</v>
      </c>
    </row>
    <row r="495" spans="2:20" s="11" customFormat="1" ht="87.75" customHeight="1" x14ac:dyDescent="0.25">
      <c r="B495" s="431"/>
      <c r="C495" s="418"/>
      <c r="D495" s="416"/>
      <c r="E495" s="343"/>
      <c r="F495" s="320" t="s">
        <v>1377</v>
      </c>
      <c r="G495" s="146" t="s">
        <v>1906</v>
      </c>
      <c r="H495" s="161" t="s">
        <v>1378</v>
      </c>
      <c r="I495" s="200" t="s">
        <v>1358</v>
      </c>
      <c r="J495" s="320" t="s">
        <v>326</v>
      </c>
      <c r="K495" s="320" t="s">
        <v>327</v>
      </c>
      <c r="L495" s="207" t="s">
        <v>4119</v>
      </c>
      <c r="M495" s="328" t="s">
        <v>29</v>
      </c>
      <c r="N495" s="215">
        <v>43105</v>
      </c>
      <c r="O495" s="215">
        <v>43134</v>
      </c>
      <c r="P495" s="215">
        <v>43498</v>
      </c>
      <c r="Q495" s="29">
        <v>9990</v>
      </c>
      <c r="R495" s="30">
        <v>0.75</v>
      </c>
      <c r="S495" s="29" t="s">
        <v>230</v>
      </c>
      <c r="T495" s="34">
        <v>7492.5</v>
      </c>
    </row>
    <row r="496" spans="2:20" s="11" customFormat="1" ht="121.5" customHeight="1" x14ac:dyDescent="0.25">
      <c r="B496" s="431"/>
      <c r="C496" s="418"/>
      <c r="D496" s="416"/>
      <c r="E496" s="343"/>
      <c r="F496" s="320" t="s">
        <v>1377</v>
      </c>
      <c r="G496" s="146" t="s">
        <v>1961</v>
      </c>
      <c r="H496" s="161" t="s">
        <v>1379</v>
      </c>
      <c r="I496" s="200" t="s">
        <v>1359</v>
      </c>
      <c r="J496" s="320" t="s">
        <v>326</v>
      </c>
      <c r="K496" s="320" t="s">
        <v>327</v>
      </c>
      <c r="L496" s="207" t="s">
        <v>1382</v>
      </c>
      <c r="M496" s="328" t="s">
        <v>27</v>
      </c>
      <c r="N496" s="215">
        <v>43105</v>
      </c>
      <c r="O496" s="215">
        <v>43140</v>
      </c>
      <c r="P496" s="215">
        <v>43504</v>
      </c>
      <c r="Q496" s="29">
        <v>10000</v>
      </c>
      <c r="R496" s="30">
        <v>0.75</v>
      </c>
      <c r="S496" s="29" t="s">
        <v>230</v>
      </c>
      <c r="T496" s="34">
        <v>7500</v>
      </c>
    </row>
    <row r="497" spans="2:20" s="11" customFormat="1" ht="141" customHeight="1" x14ac:dyDescent="0.25">
      <c r="B497" s="431"/>
      <c r="C497" s="418"/>
      <c r="D497" s="416"/>
      <c r="E497" s="343"/>
      <c r="F497" s="320" t="s">
        <v>1377</v>
      </c>
      <c r="G497" s="146" t="s">
        <v>2099</v>
      </c>
      <c r="H497" s="161" t="s">
        <v>1380</v>
      </c>
      <c r="I497" s="200" t="s">
        <v>1360</v>
      </c>
      <c r="J497" s="320" t="s">
        <v>326</v>
      </c>
      <c r="K497" s="320" t="s">
        <v>327</v>
      </c>
      <c r="L497" s="207" t="s">
        <v>1383</v>
      </c>
      <c r="M497" s="328" t="s">
        <v>7</v>
      </c>
      <c r="N497" s="215">
        <v>43105</v>
      </c>
      <c r="O497" s="215">
        <v>43151</v>
      </c>
      <c r="P497" s="215">
        <v>43515</v>
      </c>
      <c r="Q497" s="29">
        <v>10000</v>
      </c>
      <c r="R497" s="30">
        <v>0.75</v>
      </c>
      <c r="S497" s="29" t="s">
        <v>230</v>
      </c>
      <c r="T497" s="34">
        <v>7500</v>
      </c>
    </row>
    <row r="498" spans="2:20" s="11" customFormat="1" ht="141" customHeight="1" x14ac:dyDescent="0.25">
      <c r="B498" s="431"/>
      <c r="C498" s="418"/>
      <c r="D498" s="416"/>
      <c r="E498" s="343"/>
      <c r="F498" s="320" t="s">
        <v>1377</v>
      </c>
      <c r="G498" s="146" t="s">
        <v>1962</v>
      </c>
      <c r="H498" s="161" t="s">
        <v>1381</v>
      </c>
      <c r="I498" s="200" t="s">
        <v>1361</v>
      </c>
      <c r="J498" s="320" t="s">
        <v>326</v>
      </c>
      <c r="K498" s="320" t="s">
        <v>327</v>
      </c>
      <c r="L498" s="207" t="s">
        <v>1384</v>
      </c>
      <c r="M498" s="328" t="s">
        <v>1</v>
      </c>
      <c r="N498" s="215">
        <v>43105</v>
      </c>
      <c r="O498" s="215">
        <v>43131</v>
      </c>
      <c r="P498" s="215">
        <v>43495</v>
      </c>
      <c r="Q498" s="29">
        <v>9900</v>
      </c>
      <c r="R498" s="30">
        <v>0.75</v>
      </c>
      <c r="S498" s="29" t="s">
        <v>230</v>
      </c>
      <c r="T498" s="34">
        <v>7425</v>
      </c>
    </row>
    <row r="499" spans="2:20" s="11" customFormat="1" ht="141" customHeight="1" x14ac:dyDescent="0.25">
      <c r="B499" s="431"/>
      <c r="C499" s="418"/>
      <c r="D499" s="416"/>
      <c r="E499" s="343"/>
      <c r="F499" s="320" t="s">
        <v>1377</v>
      </c>
      <c r="G499" s="146" t="s">
        <v>2052</v>
      </c>
      <c r="H499" s="161" t="s">
        <v>2911</v>
      </c>
      <c r="I499" s="200" t="s">
        <v>1362</v>
      </c>
      <c r="J499" s="320" t="s">
        <v>326</v>
      </c>
      <c r="K499" s="320" t="s">
        <v>327</v>
      </c>
      <c r="L499" s="207" t="s">
        <v>3394</v>
      </c>
      <c r="M499" s="328" t="s">
        <v>1</v>
      </c>
      <c r="N499" s="215">
        <v>43105</v>
      </c>
      <c r="O499" s="215">
        <v>43146</v>
      </c>
      <c r="P499" s="215">
        <v>43510</v>
      </c>
      <c r="Q499" s="29">
        <v>10000</v>
      </c>
      <c r="R499" s="30">
        <v>0.75</v>
      </c>
      <c r="S499" s="29" t="s">
        <v>230</v>
      </c>
      <c r="T499" s="34">
        <v>7500</v>
      </c>
    </row>
    <row r="500" spans="2:20" s="11" customFormat="1" ht="141" customHeight="1" x14ac:dyDescent="0.25">
      <c r="B500" s="431"/>
      <c r="C500" s="418"/>
      <c r="D500" s="417"/>
      <c r="E500" s="343"/>
      <c r="F500" s="320" t="s">
        <v>2761</v>
      </c>
      <c r="G500" s="146" t="s">
        <v>2763</v>
      </c>
      <c r="H500" s="161" t="s">
        <v>2762</v>
      </c>
      <c r="I500" s="200" t="s">
        <v>2764</v>
      </c>
      <c r="J500" s="320" t="s">
        <v>326</v>
      </c>
      <c r="K500" s="320" t="s">
        <v>327</v>
      </c>
      <c r="L500" s="207" t="s">
        <v>2765</v>
      </c>
      <c r="M500" s="328" t="s">
        <v>22</v>
      </c>
      <c r="N500" s="215">
        <v>43819</v>
      </c>
      <c r="O500" s="215">
        <v>43056</v>
      </c>
      <c r="P500" s="215">
        <v>44529</v>
      </c>
      <c r="Q500" s="29">
        <v>22361627.93</v>
      </c>
      <c r="R500" s="30">
        <v>0.16139999999999999</v>
      </c>
      <c r="S500" s="29" t="s">
        <v>230</v>
      </c>
      <c r="T500" s="34">
        <v>3609236.87</v>
      </c>
    </row>
    <row r="501" spans="2:20" s="11" customFormat="1" ht="141" customHeight="1" x14ac:dyDescent="0.25">
      <c r="B501" s="431"/>
      <c r="C501" s="418"/>
      <c r="D501" s="417"/>
      <c r="E501" s="343"/>
      <c r="F501" s="320" t="s">
        <v>2241</v>
      </c>
      <c r="G501" s="93" t="s">
        <v>2242</v>
      </c>
      <c r="H501" s="161" t="s">
        <v>2243</v>
      </c>
      <c r="I501" s="302" t="s">
        <v>2237</v>
      </c>
      <c r="J501" s="320" t="s">
        <v>326</v>
      </c>
      <c r="K501" s="320" t="s">
        <v>327</v>
      </c>
      <c r="L501" s="73" t="s">
        <v>2244</v>
      </c>
      <c r="M501" s="302" t="s">
        <v>13</v>
      </c>
      <c r="N501" s="215">
        <v>43508</v>
      </c>
      <c r="O501" s="215">
        <v>43374</v>
      </c>
      <c r="P501" s="215">
        <v>44104</v>
      </c>
      <c r="Q501" s="29">
        <v>29285</v>
      </c>
      <c r="R501" s="30">
        <v>0.45</v>
      </c>
      <c r="S501" s="29" t="s">
        <v>230</v>
      </c>
      <c r="T501" s="34">
        <v>13178.25</v>
      </c>
    </row>
    <row r="502" spans="2:20" s="11" customFormat="1" ht="141" customHeight="1" x14ac:dyDescent="0.25">
      <c r="B502" s="431"/>
      <c r="C502" s="418"/>
      <c r="D502" s="417"/>
      <c r="E502" s="343"/>
      <c r="F502" s="320" t="s">
        <v>2217</v>
      </c>
      <c r="G502" s="146" t="s">
        <v>2430</v>
      </c>
      <c r="H502" s="161" t="s">
        <v>2912</v>
      </c>
      <c r="I502" s="200" t="s">
        <v>2221</v>
      </c>
      <c r="J502" s="320" t="s">
        <v>326</v>
      </c>
      <c r="K502" s="320" t="s">
        <v>327</v>
      </c>
      <c r="L502" s="207" t="s">
        <v>2225</v>
      </c>
      <c r="M502" s="328" t="s">
        <v>15</v>
      </c>
      <c r="N502" s="215">
        <v>43460</v>
      </c>
      <c r="O502" s="215">
        <v>43501</v>
      </c>
      <c r="P502" s="215">
        <v>43865</v>
      </c>
      <c r="Q502" s="29">
        <v>6750</v>
      </c>
      <c r="R502" s="30">
        <v>0.74070000000000003</v>
      </c>
      <c r="S502" s="29" t="s">
        <v>230</v>
      </c>
      <c r="T502" s="34">
        <v>5000</v>
      </c>
    </row>
    <row r="503" spans="2:20" s="11" customFormat="1" ht="141" customHeight="1" x14ac:dyDescent="0.25">
      <c r="B503" s="431"/>
      <c r="C503" s="418"/>
      <c r="D503" s="417"/>
      <c r="E503" s="343"/>
      <c r="F503" s="320" t="s">
        <v>2217</v>
      </c>
      <c r="G503" s="146" t="s">
        <v>2218</v>
      </c>
      <c r="H503" s="161" t="s">
        <v>2228</v>
      </c>
      <c r="I503" s="200" t="s">
        <v>2222</v>
      </c>
      <c r="J503" s="320" t="s">
        <v>326</v>
      </c>
      <c r="K503" s="320" t="s">
        <v>327</v>
      </c>
      <c r="L503" s="207" t="s">
        <v>2225</v>
      </c>
      <c r="M503" s="328" t="s">
        <v>13</v>
      </c>
      <c r="N503" s="215">
        <v>43460</v>
      </c>
      <c r="O503" s="215">
        <v>43494</v>
      </c>
      <c r="P503" s="215">
        <v>43858</v>
      </c>
      <c r="Q503" s="29">
        <v>6750</v>
      </c>
      <c r="R503" s="30">
        <v>0.74070000000000003</v>
      </c>
      <c r="S503" s="29" t="s">
        <v>230</v>
      </c>
      <c r="T503" s="34">
        <v>5000</v>
      </c>
    </row>
    <row r="504" spans="2:20" s="11" customFormat="1" ht="141" customHeight="1" x14ac:dyDescent="0.25">
      <c r="B504" s="431"/>
      <c r="C504" s="418"/>
      <c r="D504" s="417"/>
      <c r="E504" s="343"/>
      <c r="F504" s="320" t="s">
        <v>2217</v>
      </c>
      <c r="G504" s="146" t="s">
        <v>2219</v>
      </c>
      <c r="H504" s="161" t="s">
        <v>2227</v>
      </c>
      <c r="I504" s="200" t="s">
        <v>2223</v>
      </c>
      <c r="J504" s="320" t="s">
        <v>326</v>
      </c>
      <c r="K504" s="320" t="s">
        <v>327</v>
      </c>
      <c r="L504" s="207" t="s">
        <v>2913</v>
      </c>
      <c r="M504" s="328" t="s">
        <v>29</v>
      </c>
      <c r="N504" s="215">
        <v>43460</v>
      </c>
      <c r="O504" s="215">
        <v>43510</v>
      </c>
      <c r="P504" s="215">
        <v>43874</v>
      </c>
      <c r="Q504" s="29">
        <v>6689</v>
      </c>
      <c r="R504" s="30">
        <v>0.74629999999999996</v>
      </c>
      <c r="S504" s="29" t="s">
        <v>230</v>
      </c>
      <c r="T504" s="34">
        <v>5000</v>
      </c>
    </row>
    <row r="505" spans="2:20" s="11" customFormat="1" ht="141" customHeight="1" x14ac:dyDescent="0.25">
      <c r="B505" s="431"/>
      <c r="C505" s="418"/>
      <c r="D505" s="417"/>
      <c r="E505" s="343"/>
      <c r="F505" s="328" t="s">
        <v>2502</v>
      </c>
      <c r="G505" s="146" t="s">
        <v>2090</v>
      </c>
      <c r="H505" s="161" t="s">
        <v>2503</v>
      </c>
      <c r="I505" s="200" t="s">
        <v>2504</v>
      </c>
      <c r="J505" s="320" t="s">
        <v>326</v>
      </c>
      <c r="K505" s="320" t="s">
        <v>327</v>
      </c>
      <c r="L505" s="207" t="s">
        <v>2506</v>
      </c>
      <c r="M505" s="328" t="s">
        <v>311</v>
      </c>
      <c r="N505" s="215">
        <v>43679</v>
      </c>
      <c r="O505" s="215">
        <v>43795</v>
      </c>
      <c r="P505" s="215">
        <v>44525</v>
      </c>
      <c r="Q505" s="29">
        <v>185508.38</v>
      </c>
      <c r="R505" s="30">
        <v>0.6</v>
      </c>
      <c r="S505" s="29" t="s">
        <v>230</v>
      </c>
      <c r="T505" s="34">
        <v>111305.03</v>
      </c>
    </row>
    <row r="506" spans="2:20" s="11" customFormat="1" ht="141" customHeight="1" x14ac:dyDescent="0.25">
      <c r="B506" s="431"/>
      <c r="C506" s="418"/>
      <c r="D506" s="417"/>
      <c r="E506" s="343"/>
      <c r="F506" s="328" t="s">
        <v>2502</v>
      </c>
      <c r="G506" s="146" t="s">
        <v>986</v>
      </c>
      <c r="H506" s="161" t="s">
        <v>3935</v>
      </c>
      <c r="I506" s="200" t="s">
        <v>2505</v>
      </c>
      <c r="J506" s="320" t="s">
        <v>326</v>
      </c>
      <c r="K506" s="320" t="s">
        <v>327</v>
      </c>
      <c r="L506" s="207" t="s">
        <v>3936</v>
      </c>
      <c r="M506" s="328" t="s">
        <v>311</v>
      </c>
      <c r="N506" s="215">
        <v>43679</v>
      </c>
      <c r="O506" s="215">
        <v>43770</v>
      </c>
      <c r="P506" s="215">
        <v>44500</v>
      </c>
      <c r="Q506" s="29">
        <v>563915.92000000004</v>
      </c>
      <c r="R506" s="30">
        <v>0.7</v>
      </c>
      <c r="S506" s="29" t="s">
        <v>230</v>
      </c>
      <c r="T506" s="34">
        <v>394741.15</v>
      </c>
    </row>
    <row r="507" spans="2:20" s="11" customFormat="1" ht="141" customHeight="1" x14ac:dyDescent="0.25">
      <c r="B507" s="431"/>
      <c r="C507" s="418"/>
      <c r="D507" s="417"/>
      <c r="E507" s="343"/>
      <c r="F507" s="320" t="s">
        <v>2217</v>
      </c>
      <c r="G507" s="146" t="s">
        <v>2220</v>
      </c>
      <c r="H507" s="161" t="s">
        <v>2226</v>
      </c>
      <c r="I507" s="200" t="s">
        <v>2224</v>
      </c>
      <c r="J507" s="320" t="s">
        <v>326</v>
      </c>
      <c r="K507" s="320" t="s">
        <v>327</v>
      </c>
      <c r="L507" s="207" t="s">
        <v>2914</v>
      </c>
      <c r="M507" s="328" t="s">
        <v>27</v>
      </c>
      <c r="N507" s="215">
        <v>43460</v>
      </c>
      <c r="O507" s="215">
        <v>43511</v>
      </c>
      <c r="P507" s="215">
        <v>43875</v>
      </c>
      <c r="Q507" s="29">
        <v>6700</v>
      </c>
      <c r="R507" s="30">
        <v>0.74629999999999996</v>
      </c>
      <c r="S507" s="29" t="s">
        <v>230</v>
      </c>
      <c r="T507" s="34">
        <v>5000</v>
      </c>
    </row>
    <row r="508" spans="2:20" s="11" customFormat="1" ht="141" customHeight="1" x14ac:dyDescent="0.25">
      <c r="B508" s="431"/>
      <c r="C508" s="418"/>
      <c r="D508" s="417"/>
      <c r="E508" s="343"/>
      <c r="F508" s="328" t="s">
        <v>2502</v>
      </c>
      <c r="G508" s="146" t="s">
        <v>1060</v>
      </c>
      <c r="H508" s="161" t="s">
        <v>2507</v>
      </c>
      <c r="I508" s="200" t="s">
        <v>2508</v>
      </c>
      <c r="J508" s="320" t="s">
        <v>326</v>
      </c>
      <c r="K508" s="320" t="s">
        <v>327</v>
      </c>
      <c r="L508" s="207" t="s">
        <v>2509</v>
      </c>
      <c r="M508" s="328" t="s">
        <v>311</v>
      </c>
      <c r="N508" s="215">
        <v>43679</v>
      </c>
      <c r="O508" s="215">
        <v>43719</v>
      </c>
      <c r="P508" s="215">
        <v>44449</v>
      </c>
      <c r="Q508" s="29">
        <v>249036.62</v>
      </c>
      <c r="R508" s="30">
        <v>0.6</v>
      </c>
      <c r="S508" s="29" t="s">
        <v>230</v>
      </c>
      <c r="T508" s="34">
        <v>149421.97</v>
      </c>
    </row>
    <row r="509" spans="2:20" s="11" customFormat="1" ht="141" customHeight="1" x14ac:dyDescent="0.25">
      <c r="B509" s="431"/>
      <c r="C509" s="418"/>
      <c r="D509" s="417"/>
      <c r="E509" s="343"/>
      <c r="F509" s="320" t="s">
        <v>2245</v>
      </c>
      <c r="G509" s="93" t="s">
        <v>2363</v>
      </c>
      <c r="H509" s="161" t="s">
        <v>2612</v>
      </c>
      <c r="I509" s="200" t="s">
        <v>2238</v>
      </c>
      <c r="J509" s="320" t="s">
        <v>326</v>
      </c>
      <c r="K509" s="320" t="s">
        <v>327</v>
      </c>
      <c r="L509" s="207" t="s">
        <v>2246</v>
      </c>
      <c r="M509" s="328" t="s">
        <v>22</v>
      </c>
      <c r="N509" s="215">
        <v>43515</v>
      </c>
      <c r="O509" s="215">
        <v>43539</v>
      </c>
      <c r="P509" s="215">
        <v>43904</v>
      </c>
      <c r="Q509" s="29">
        <v>3500</v>
      </c>
      <c r="R509" s="30">
        <v>0.71430000000000005</v>
      </c>
      <c r="S509" s="29" t="s">
        <v>230</v>
      </c>
      <c r="T509" s="34">
        <v>2500</v>
      </c>
    </row>
    <row r="510" spans="2:20" s="11" customFormat="1" ht="141" customHeight="1" x14ac:dyDescent="0.25">
      <c r="B510" s="431"/>
      <c r="C510" s="418"/>
      <c r="D510" s="417"/>
      <c r="E510" s="343"/>
      <c r="F510" s="320" t="s">
        <v>2245</v>
      </c>
      <c r="G510" s="93" t="s">
        <v>2364</v>
      </c>
      <c r="H510" s="161" t="s">
        <v>2613</v>
      </c>
      <c r="I510" s="200" t="s">
        <v>2239</v>
      </c>
      <c r="J510" s="320" t="s">
        <v>326</v>
      </c>
      <c r="K510" s="320" t="s">
        <v>327</v>
      </c>
      <c r="L510" s="207" t="s">
        <v>2246</v>
      </c>
      <c r="M510" s="328" t="s">
        <v>15</v>
      </c>
      <c r="N510" s="215">
        <v>43515</v>
      </c>
      <c r="O510" s="215">
        <v>43543</v>
      </c>
      <c r="P510" s="215">
        <v>43908</v>
      </c>
      <c r="Q510" s="29">
        <v>3350</v>
      </c>
      <c r="R510" s="30">
        <v>0.74629999999999996</v>
      </c>
      <c r="S510" s="29" t="s">
        <v>230</v>
      </c>
      <c r="T510" s="34">
        <v>2500</v>
      </c>
    </row>
    <row r="511" spans="2:20" s="11" customFormat="1" ht="141" customHeight="1" x14ac:dyDescent="0.25">
      <c r="B511" s="431"/>
      <c r="C511" s="418"/>
      <c r="D511" s="417"/>
      <c r="E511" s="343"/>
      <c r="F511" s="320" t="s">
        <v>2245</v>
      </c>
      <c r="G511" s="93" t="s">
        <v>2365</v>
      </c>
      <c r="H511" s="161" t="s">
        <v>2614</v>
      </c>
      <c r="I511" s="200" t="s">
        <v>2240</v>
      </c>
      <c r="J511" s="320" t="s">
        <v>326</v>
      </c>
      <c r="K511" s="320" t="s">
        <v>327</v>
      </c>
      <c r="L511" s="207" t="s">
        <v>2246</v>
      </c>
      <c r="M511" s="328" t="s">
        <v>13</v>
      </c>
      <c r="N511" s="215">
        <v>43515</v>
      </c>
      <c r="O511" s="215">
        <v>43544</v>
      </c>
      <c r="P511" s="215">
        <v>43909</v>
      </c>
      <c r="Q511" s="29">
        <v>3500</v>
      </c>
      <c r="R511" s="30">
        <v>0.71430000000000005</v>
      </c>
      <c r="S511" s="29" t="s">
        <v>230</v>
      </c>
      <c r="T511" s="34">
        <v>2500</v>
      </c>
    </row>
    <row r="512" spans="2:20" s="11" customFormat="1" ht="141" customHeight="1" x14ac:dyDescent="0.25">
      <c r="B512" s="431"/>
      <c r="C512" s="418"/>
      <c r="D512" s="417"/>
      <c r="E512" s="343"/>
      <c r="F512" s="320" t="s">
        <v>2480</v>
      </c>
      <c r="G512" s="93" t="s">
        <v>2481</v>
      </c>
      <c r="H512" s="161" t="s">
        <v>2489</v>
      </c>
      <c r="I512" s="200" t="s">
        <v>2475</v>
      </c>
      <c r="J512" s="320" t="s">
        <v>326</v>
      </c>
      <c r="K512" s="320" t="s">
        <v>327</v>
      </c>
      <c r="L512" s="207" t="s">
        <v>2915</v>
      </c>
      <c r="M512" s="328" t="s">
        <v>22</v>
      </c>
      <c r="N512" s="215">
        <v>43665</v>
      </c>
      <c r="O512" s="215">
        <v>43322</v>
      </c>
      <c r="P512" s="215">
        <v>43830</v>
      </c>
      <c r="Q512" s="29">
        <v>12625199.220000001</v>
      </c>
      <c r="R512" s="30">
        <v>0.2024</v>
      </c>
      <c r="S512" s="29" t="s">
        <v>230</v>
      </c>
      <c r="T512" s="34">
        <v>2555538.12</v>
      </c>
    </row>
    <row r="513" spans="2:20" s="11" customFormat="1" ht="141" customHeight="1" x14ac:dyDescent="0.25">
      <c r="B513" s="431"/>
      <c r="C513" s="418"/>
      <c r="D513" s="417"/>
      <c r="E513" s="343"/>
      <c r="F513" s="320" t="s">
        <v>2480</v>
      </c>
      <c r="G513" s="93" t="s">
        <v>2482</v>
      </c>
      <c r="H513" s="161" t="s">
        <v>2486</v>
      </c>
      <c r="I513" s="200" t="s">
        <v>2476</v>
      </c>
      <c r="J513" s="320" t="s">
        <v>326</v>
      </c>
      <c r="K513" s="320" t="s">
        <v>327</v>
      </c>
      <c r="L513" s="207" t="s">
        <v>2491</v>
      </c>
      <c r="M513" s="328" t="s">
        <v>22</v>
      </c>
      <c r="N513" s="215">
        <v>43665</v>
      </c>
      <c r="O513" s="215">
        <v>43638</v>
      </c>
      <c r="P513" s="215">
        <v>43944</v>
      </c>
      <c r="Q513" s="29">
        <v>510087.17</v>
      </c>
      <c r="R513" s="30">
        <v>0.2903</v>
      </c>
      <c r="S513" s="29" t="s">
        <v>230</v>
      </c>
      <c r="T513" s="34">
        <v>148089.82</v>
      </c>
    </row>
    <row r="514" spans="2:20" s="11" customFormat="1" ht="141" customHeight="1" x14ac:dyDescent="0.25">
      <c r="B514" s="431"/>
      <c r="C514" s="418"/>
      <c r="D514" s="417"/>
      <c r="E514" s="343"/>
      <c r="F514" s="320" t="s">
        <v>2480</v>
      </c>
      <c r="G514" s="93" t="s">
        <v>2483</v>
      </c>
      <c r="H514" s="161" t="s">
        <v>2490</v>
      </c>
      <c r="I514" s="200" t="s">
        <v>2477</v>
      </c>
      <c r="J514" s="320" t="s">
        <v>326</v>
      </c>
      <c r="K514" s="320" t="s">
        <v>327</v>
      </c>
      <c r="L514" s="207" t="s">
        <v>2916</v>
      </c>
      <c r="M514" s="328" t="s">
        <v>15</v>
      </c>
      <c r="N514" s="215">
        <v>43665</v>
      </c>
      <c r="O514" s="215">
        <v>43556</v>
      </c>
      <c r="P514" s="215">
        <v>44286</v>
      </c>
      <c r="Q514" s="29">
        <v>178113.31</v>
      </c>
      <c r="R514" s="30">
        <v>0.37930000000000003</v>
      </c>
      <c r="S514" s="29" t="s">
        <v>230</v>
      </c>
      <c r="T514" s="34">
        <v>53721.49</v>
      </c>
    </row>
    <row r="515" spans="2:20" s="11" customFormat="1" ht="141" customHeight="1" x14ac:dyDescent="0.25">
      <c r="B515" s="431"/>
      <c r="C515" s="418"/>
      <c r="D515" s="417"/>
      <c r="E515" s="343"/>
      <c r="F515" s="328" t="s">
        <v>2480</v>
      </c>
      <c r="G515" s="93" t="s">
        <v>1933</v>
      </c>
      <c r="H515" s="161" t="s">
        <v>2615</v>
      </c>
      <c r="I515" s="200" t="s">
        <v>2510</v>
      </c>
      <c r="J515" s="320" t="s">
        <v>326</v>
      </c>
      <c r="K515" s="320" t="s">
        <v>327</v>
      </c>
      <c r="L515" s="207" t="s">
        <v>2917</v>
      </c>
      <c r="M515" s="328" t="s">
        <v>13</v>
      </c>
      <c r="N515" s="215">
        <v>43682</v>
      </c>
      <c r="O515" s="215">
        <v>43650</v>
      </c>
      <c r="P515" s="215">
        <v>44117</v>
      </c>
      <c r="Q515" s="29">
        <v>1037081.75</v>
      </c>
      <c r="R515" s="30">
        <v>0.25390000000000001</v>
      </c>
      <c r="S515" s="29" t="s">
        <v>230</v>
      </c>
      <c r="T515" s="34">
        <v>207766.35</v>
      </c>
    </row>
    <row r="516" spans="2:20" s="11" customFormat="1" ht="141" customHeight="1" x14ac:dyDescent="0.25">
      <c r="B516" s="431"/>
      <c r="C516" s="418"/>
      <c r="D516" s="417"/>
      <c r="E516" s="343"/>
      <c r="F516" s="320" t="s">
        <v>2480</v>
      </c>
      <c r="G516" s="93" t="s">
        <v>2484</v>
      </c>
      <c r="H516" s="161" t="s">
        <v>2487</v>
      </c>
      <c r="I516" s="200" t="s">
        <v>2478</v>
      </c>
      <c r="J516" s="320" t="s">
        <v>326</v>
      </c>
      <c r="K516" s="320" t="s">
        <v>327</v>
      </c>
      <c r="L516" s="207" t="s">
        <v>2492</v>
      </c>
      <c r="M516" s="328" t="s">
        <v>30</v>
      </c>
      <c r="N516" s="215">
        <v>43665</v>
      </c>
      <c r="O516" s="215">
        <v>43709</v>
      </c>
      <c r="P516" s="215">
        <v>43922</v>
      </c>
      <c r="Q516" s="29">
        <v>266326.78999999998</v>
      </c>
      <c r="R516" s="30">
        <v>0.37930000000000003</v>
      </c>
      <c r="S516" s="29" t="s">
        <v>230</v>
      </c>
      <c r="T516" s="34">
        <v>78985.16</v>
      </c>
    </row>
    <row r="517" spans="2:20" s="11" customFormat="1" ht="141" customHeight="1" x14ac:dyDescent="0.25">
      <c r="B517" s="431"/>
      <c r="C517" s="418"/>
      <c r="D517" s="417"/>
      <c r="E517" s="343"/>
      <c r="F517" s="320" t="s">
        <v>2480</v>
      </c>
      <c r="G517" s="93" t="s">
        <v>2485</v>
      </c>
      <c r="H517" s="161" t="s">
        <v>2488</v>
      </c>
      <c r="I517" s="200" t="s">
        <v>2479</v>
      </c>
      <c r="J517" s="320" t="s">
        <v>326</v>
      </c>
      <c r="K517" s="320" t="s">
        <v>327</v>
      </c>
      <c r="L517" s="207" t="s">
        <v>2493</v>
      </c>
      <c r="M517" s="328" t="s">
        <v>29</v>
      </c>
      <c r="N517" s="215">
        <v>43665</v>
      </c>
      <c r="O517" s="215">
        <v>43551</v>
      </c>
      <c r="P517" s="215">
        <v>44281</v>
      </c>
      <c r="Q517" s="29">
        <v>226956.75</v>
      </c>
      <c r="R517" s="30">
        <v>0.37930000000000003</v>
      </c>
      <c r="S517" s="29" t="s">
        <v>230</v>
      </c>
      <c r="T517" s="34">
        <v>68547.03</v>
      </c>
    </row>
    <row r="518" spans="2:20" s="11" customFormat="1" ht="141" customHeight="1" x14ac:dyDescent="0.25">
      <c r="B518" s="431"/>
      <c r="C518" s="418"/>
      <c r="D518" s="417"/>
      <c r="E518" s="343"/>
      <c r="F518" s="328" t="s">
        <v>2480</v>
      </c>
      <c r="G518" s="93" t="s">
        <v>2542</v>
      </c>
      <c r="H518" s="161" t="s">
        <v>2511</v>
      </c>
      <c r="I518" s="200" t="s">
        <v>2512</v>
      </c>
      <c r="J518" s="320" t="s">
        <v>326</v>
      </c>
      <c r="K518" s="320" t="s">
        <v>327</v>
      </c>
      <c r="L518" s="207" t="s">
        <v>3395</v>
      </c>
      <c r="M518" s="328" t="s">
        <v>19</v>
      </c>
      <c r="N518" s="215">
        <v>43682</v>
      </c>
      <c r="O518" s="215">
        <v>43634</v>
      </c>
      <c r="P518" s="215">
        <v>44151</v>
      </c>
      <c r="Q518" s="29">
        <v>4711460.96</v>
      </c>
      <c r="R518" s="30">
        <v>0.25869999999999999</v>
      </c>
      <c r="S518" s="29" t="s">
        <v>230</v>
      </c>
      <c r="T518" s="34">
        <v>951503.07</v>
      </c>
    </row>
    <row r="519" spans="2:20" s="11" customFormat="1" ht="141" customHeight="1" x14ac:dyDescent="0.25">
      <c r="B519" s="431"/>
      <c r="C519" s="418"/>
      <c r="D519" s="417"/>
      <c r="E519" s="343"/>
      <c r="F519" s="328" t="s">
        <v>2654</v>
      </c>
      <c r="G519" s="93" t="s">
        <v>2655</v>
      </c>
      <c r="H519" s="161" t="s">
        <v>2658</v>
      </c>
      <c r="I519" s="200" t="s">
        <v>2651</v>
      </c>
      <c r="J519" s="320" t="s">
        <v>326</v>
      </c>
      <c r="K519" s="320" t="s">
        <v>327</v>
      </c>
      <c r="L519" s="207" t="s">
        <v>2661</v>
      </c>
      <c r="M519" s="328" t="s">
        <v>22</v>
      </c>
      <c r="N519" s="215">
        <v>43767</v>
      </c>
      <c r="O519" s="215">
        <v>43808</v>
      </c>
      <c r="P519" s="215">
        <v>44538</v>
      </c>
      <c r="Q519" s="29">
        <v>354059.46</v>
      </c>
      <c r="R519" s="30">
        <v>0.45</v>
      </c>
      <c r="S519" s="29" t="s">
        <v>230</v>
      </c>
      <c r="T519" s="34">
        <v>159326.76</v>
      </c>
    </row>
    <row r="520" spans="2:20" s="11" customFormat="1" ht="141" customHeight="1" x14ac:dyDescent="0.25">
      <c r="B520" s="431"/>
      <c r="C520" s="418"/>
      <c r="D520" s="417"/>
      <c r="E520" s="343"/>
      <c r="F520" s="328" t="s">
        <v>2654</v>
      </c>
      <c r="G520" s="93" t="s">
        <v>2656</v>
      </c>
      <c r="H520" s="161" t="s">
        <v>2659</v>
      </c>
      <c r="I520" s="200" t="s">
        <v>2652</v>
      </c>
      <c r="J520" s="320" t="s">
        <v>326</v>
      </c>
      <c r="K520" s="320" t="s">
        <v>327</v>
      </c>
      <c r="L520" s="207" t="s">
        <v>2662</v>
      </c>
      <c r="M520" s="328" t="s">
        <v>10</v>
      </c>
      <c r="N520" s="215">
        <v>43767</v>
      </c>
      <c r="O520" s="215">
        <v>43819</v>
      </c>
      <c r="P520" s="215">
        <v>44457</v>
      </c>
      <c r="Q520" s="29">
        <v>76990.63</v>
      </c>
      <c r="R520" s="30">
        <v>0.45</v>
      </c>
      <c r="S520" s="29" t="s">
        <v>230</v>
      </c>
      <c r="T520" s="34">
        <v>34645.78</v>
      </c>
    </row>
    <row r="521" spans="2:20" s="11" customFormat="1" ht="141" customHeight="1" x14ac:dyDescent="0.25">
      <c r="B521" s="431"/>
      <c r="C521" s="418"/>
      <c r="D521" s="417"/>
      <c r="E521" s="343"/>
      <c r="F521" s="130" t="s">
        <v>2654</v>
      </c>
      <c r="G521" s="94" t="s">
        <v>2657</v>
      </c>
      <c r="H521" s="233" t="s">
        <v>2660</v>
      </c>
      <c r="I521" s="234" t="s">
        <v>2653</v>
      </c>
      <c r="J521" s="321" t="s">
        <v>326</v>
      </c>
      <c r="K521" s="321" t="s">
        <v>327</v>
      </c>
      <c r="L521" s="235" t="s">
        <v>2663</v>
      </c>
      <c r="M521" s="130" t="s">
        <v>15</v>
      </c>
      <c r="N521" s="217">
        <v>43767</v>
      </c>
      <c r="O521" s="217">
        <v>43709</v>
      </c>
      <c r="P521" s="217">
        <v>44196</v>
      </c>
      <c r="Q521" s="41">
        <v>204930.16</v>
      </c>
      <c r="R521" s="42">
        <v>0.45</v>
      </c>
      <c r="S521" s="41" t="s">
        <v>230</v>
      </c>
      <c r="T521" s="236">
        <v>92218.57</v>
      </c>
    </row>
    <row r="522" spans="2:20" s="11" customFormat="1" ht="141" customHeight="1" x14ac:dyDescent="0.25">
      <c r="B522" s="431"/>
      <c r="C522" s="418"/>
      <c r="D522" s="417"/>
      <c r="E522" s="343"/>
      <c r="F522" s="130" t="s">
        <v>2847</v>
      </c>
      <c r="G522" s="94" t="s">
        <v>2959</v>
      </c>
      <c r="H522" s="233" t="s">
        <v>2960</v>
      </c>
      <c r="I522" s="234" t="s">
        <v>2954</v>
      </c>
      <c r="J522" s="321" t="s">
        <v>326</v>
      </c>
      <c r="K522" s="321" t="s">
        <v>327</v>
      </c>
      <c r="L522" s="235" t="s">
        <v>2961</v>
      </c>
      <c r="M522" s="130" t="s">
        <v>29</v>
      </c>
      <c r="N522" s="217">
        <v>43922</v>
      </c>
      <c r="O522" s="217">
        <v>44005</v>
      </c>
      <c r="P522" s="217">
        <v>44735</v>
      </c>
      <c r="Q522" s="41">
        <v>605385.44999999995</v>
      </c>
      <c r="R522" s="42">
        <v>0.58760000000000001</v>
      </c>
      <c r="S522" s="41" t="s">
        <v>230</v>
      </c>
      <c r="T522" s="236">
        <v>355735.07</v>
      </c>
    </row>
    <row r="523" spans="2:20" s="11" customFormat="1" ht="141" customHeight="1" x14ac:dyDescent="0.25">
      <c r="B523" s="431"/>
      <c r="C523" s="418"/>
      <c r="D523" s="417"/>
      <c r="E523" s="343"/>
      <c r="F523" s="130" t="s">
        <v>2847</v>
      </c>
      <c r="G523" s="94" t="s">
        <v>2918</v>
      </c>
      <c r="H523" s="233" t="s">
        <v>2919</v>
      </c>
      <c r="I523" s="234" t="s">
        <v>2822</v>
      </c>
      <c r="J523" s="321" t="s">
        <v>326</v>
      </c>
      <c r="K523" s="321" t="s">
        <v>327</v>
      </c>
      <c r="L523" s="235" t="s">
        <v>2920</v>
      </c>
      <c r="M523" s="130" t="s">
        <v>29</v>
      </c>
      <c r="N523" s="217">
        <v>43903</v>
      </c>
      <c r="O523" s="217">
        <v>43983</v>
      </c>
      <c r="P523" s="217">
        <v>44621</v>
      </c>
      <c r="Q523" s="41">
        <v>1170468.3899999999</v>
      </c>
      <c r="R523" s="42">
        <v>0.55000000000000004</v>
      </c>
      <c r="S523" s="41" t="s">
        <v>230</v>
      </c>
      <c r="T523" s="236">
        <v>643757.62</v>
      </c>
    </row>
    <row r="524" spans="2:20" s="11" customFormat="1" ht="141" customHeight="1" x14ac:dyDescent="0.25">
      <c r="B524" s="431"/>
      <c r="C524" s="418"/>
      <c r="D524" s="417"/>
      <c r="E524" s="343"/>
      <c r="F524" s="130" t="s">
        <v>2847</v>
      </c>
      <c r="G524" s="94" t="s">
        <v>2734</v>
      </c>
      <c r="H524" s="233" t="s">
        <v>2962</v>
      </c>
      <c r="I524" s="234" t="s">
        <v>2955</v>
      </c>
      <c r="J524" s="321" t="s">
        <v>326</v>
      </c>
      <c r="K524" s="321" t="s">
        <v>327</v>
      </c>
      <c r="L524" s="235" t="s">
        <v>2963</v>
      </c>
      <c r="M524" s="130" t="s">
        <v>29</v>
      </c>
      <c r="N524" s="217">
        <v>43922</v>
      </c>
      <c r="O524" s="217">
        <v>43883</v>
      </c>
      <c r="P524" s="217">
        <v>44278</v>
      </c>
      <c r="Q524" s="41">
        <v>472325.5</v>
      </c>
      <c r="R524" s="42">
        <v>0.55000000000000004</v>
      </c>
      <c r="S524" s="41" t="s">
        <v>230</v>
      </c>
      <c r="T524" s="236">
        <v>259779.02</v>
      </c>
    </row>
    <row r="525" spans="2:20" s="11" customFormat="1" ht="87.75" customHeight="1" x14ac:dyDescent="0.25">
      <c r="B525" s="431"/>
      <c r="C525" s="418"/>
      <c r="D525" s="417"/>
      <c r="E525" s="343"/>
      <c r="F525" s="130" t="s">
        <v>2847</v>
      </c>
      <c r="G525" s="94" t="s">
        <v>3937</v>
      </c>
      <c r="H525" s="233" t="s">
        <v>3937</v>
      </c>
      <c r="I525" s="234" t="s">
        <v>2956</v>
      </c>
      <c r="J525" s="321" t="s">
        <v>326</v>
      </c>
      <c r="K525" s="321" t="s">
        <v>327</v>
      </c>
      <c r="L525" s="235" t="s">
        <v>3938</v>
      </c>
      <c r="M525" s="130" t="s">
        <v>15</v>
      </c>
      <c r="N525" s="217">
        <v>43922</v>
      </c>
      <c r="O525" s="217">
        <v>43753</v>
      </c>
      <c r="P525" s="217">
        <v>44211</v>
      </c>
      <c r="Q525" s="41">
        <v>363759.41</v>
      </c>
      <c r="R525" s="42">
        <v>0.58819999999999995</v>
      </c>
      <c r="S525" s="41" t="s">
        <v>230</v>
      </c>
      <c r="T525" s="236">
        <v>213958.57</v>
      </c>
    </row>
    <row r="526" spans="2:20" s="11" customFormat="1" ht="147" customHeight="1" x14ac:dyDescent="0.25">
      <c r="B526" s="431"/>
      <c r="C526" s="418"/>
      <c r="D526" s="417"/>
      <c r="E526" s="343"/>
      <c r="F526" s="130" t="s">
        <v>2217</v>
      </c>
      <c r="G526" s="94" t="s">
        <v>2807</v>
      </c>
      <c r="H526" s="233" t="s">
        <v>2808</v>
      </c>
      <c r="I526" s="234" t="s">
        <v>2806</v>
      </c>
      <c r="J526" s="321" t="s">
        <v>326</v>
      </c>
      <c r="K526" s="321" t="s">
        <v>327</v>
      </c>
      <c r="L526" s="235" t="s">
        <v>2225</v>
      </c>
      <c r="M526" s="130" t="s">
        <v>22</v>
      </c>
      <c r="N526" s="217">
        <v>43879</v>
      </c>
      <c r="O526" s="217">
        <v>43925</v>
      </c>
      <c r="P526" s="217">
        <v>44289</v>
      </c>
      <c r="Q526" s="41">
        <v>6750</v>
      </c>
      <c r="R526" s="42">
        <v>0.74070000000000003</v>
      </c>
      <c r="S526" s="41" t="s">
        <v>230</v>
      </c>
      <c r="T526" s="236">
        <v>5000</v>
      </c>
    </row>
    <row r="527" spans="2:20" s="11" customFormat="1" ht="147" customHeight="1" x14ac:dyDescent="0.25">
      <c r="B527" s="431"/>
      <c r="C527" s="418"/>
      <c r="D527" s="417"/>
      <c r="E527" s="343"/>
      <c r="F527" s="130" t="s">
        <v>2847</v>
      </c>
      <c r="G527" s="94" t="s">
        <v>3017</v>
      </c>
      <c r="H527" s="233" t="s">
        <v>2964</v>
      </c>
      <c r="I527" s="234" t="s">
        <v>2957</v>
      </c>
      <c r="J527" s="321" t="s">
        <v>326</v>
      </c>
      <c r="K527" s="321" t="s">
        <v>327</v>
      </c>
      <c r="L527" s="235" t="s">
        <v>2966</v>
      </c>
      <c r="M527" s="130" t="s">
        <v>10</v>
      </c>
      <c r="N527" s="217">
        <v>43922</v>
      </c>
      <c r="O527" s="217">
        <v>43789</v>
      </c>
      <c r="P527" s="217">
        <v>44519</v>
      </c>
      <c r="Q527" s="41">
        <v>528976.92000000004</v>
      </c>
      <c r="R527" s="42">
        <v>0.55000000000000004</v>
      </c>
      <c r="S527" s="41" t="s">
        <v>230</v>
      </c>
      <c r="T527" s="236">
        <v>290937.3</v>
      </c>
    </row>
    <row r="528" spans="2:20" s="11" customFormat="1" ht="147" customHeight="1" x14ac:dyDescent="0.25">
      <c r="B528" s="431"/>
      <c r="C528" s="418"/>
      <c r="D528" s="417"/>
      <c r="E528" s="343"/>
      <c r="F528" s="130" t="s">
        <v>2847</v>
      </c>
      <c r="G528" s="94" t="s">
        <v>3018</v>
      </c>
      <c r="H528" s="233" t="s">
        <v>2965</v>
      </c>
      <c r="I528" s="234" t="s">
        <v>2958</v>
      </c>
      <c r="J528" s="321" t="s">
        <v>326</v>
      </c>
      <c r="K528" s="321" t="s">
        <v>327</v>
      </c>
      <c r="L528" s="235" t="s">
        <v>2967</v>
      </c>
      <c r="M528" s="130" t="s">
        <v>7</v>
      </c>
      <c r="N528" s="217">
        <v>43922</v>
      </c>
      <c r="O528" s="217">
        <v>43954</v>
      </c>
      <c r="P528" s="217">
        <v>44684</v>
      </c>
      <c r="Q528" s="41">
        <v>143206.51999999999</v>
      </c>
      <c r="R528" s="42">
        <v>0.55000000000000004</v>
      </c>
      <c r="S528" s="41" t="s">
        <v>230</v>
      </c>
      <c r="T528" s="236">
        <v>78763.58</v>
      </c>
    </row>
    <row r="529" spans="2:20" s="11" customFormat="1" ht="147" customHeight="1" x14ac:dyDescent="0.25">
      <c r="B529" s="431"/>
      <c r="C529" s="418"/>
      <c r="D529" s="417"/>
      <c r="E529" s="343"/>
      <c r="F529" s="328" t="s">
        <v>2847</v>
      </c>
      <c r="G529" s="93" t="s">
        <v>2922</v>
      </c>
      <c r="H529" s="161" t="s">
        <v>2923</v>
      </c>
      <c r="I529" s="200" t="s">
        <v>2823</v>
      </c>
      <c r="J529" s="320" t="s">
        <v>326</v>
      </c>
      <c r="K529" s="320" t="s">
        <v>327</v>
      </c>
      <c r="L529" s="207" t="s">
        <v>2921</v>
      </c>
      <c r="M529" s="328" t="s">
        <v>19</v>
      </c>
      <c r="N529" s="215">
        <v>43903</v>
      </c>
      <c r="O529" s="215">
        <v>43922</v>
      </c>
      <c r="P529" s="215">
        <v>44376</v>
      </c>
      <c r="Q529" s="29">
        <v>466595</v>
      </c>
      <c r="R529" s="30">
        <v>0.55000000000000004</v>
      </c>
      <c r="S529" s="41" t="s">
        <v>230</v>
      </c>
      <c r="T529" s="34">
        <v>256627.26</v>
      </c>
    </row>
    <row r="530" spans="2:20" s="11" customFormat="1" ht="147" customHeight="1" x14ac:dyDescent="0.25">
      <c r="B530" s="431"/>
      <c r="C530" s="418"/>
      <c r="D530" s="417"/>
      <c r="E530" s="343"/>
      <c r="F530" s="130" t="s">
        <v>2847</v>
      </c>
      <c r="G530" s="94" t="s">
        <v>2924</v>
      </c>
      <c r="H530" s="233" t="s">
        <v>2848</v>
      </c>
      <c r="I530" s="234" t="s">
        <v>2824</v>
      </c>
      <c r="J530" s="321" t="s">
        <v>326</v>
      </c>
      <c r="K530" s="321" t="s">
        <v>327</v>
      </c>
      <c r="L530" s="235" t="s">
        <v>2849</v>
      </c>
      <c r="M530" s="130" t="s">
        <v>22</v>
      </c>
      <c r="N530" s="217">
        <v>43903</v>
      </c>
      <c r="O530" s="217">
        <v>43816</v>
      </c>
      <c r="P530" s="217">
        <v>44226</v>
      </c>
      <c r="Q530" s="41">
        <v>812585.61</v>
      </c>
      <c r="R530" s="42">
        <v>0.55000000000000004</v>
      </c>
      <c r="S530" s="41" t="s">
        <v>230</v>
      </c>
      <c r="T530" s="236">
        <v>446922.08</v>
      </c>
    </row>
    <row r="531" spans="2:20" s="11" customFormat="1" ht="147" customHeight="1" x14ac:dyDescent="0.25">
      <c r="B531" s="431"/>
      <c r="C531" s="418"/>
      <c r="D531" s="417"/>
      <c r="E531" s="318"/>
      <c r="F531" s="130" t="s">
        <v>4193</v>
      </c>
      <c r="G531" s="94" t="s">
        <v>4194</v>
      </c>
      <c r="H531" s="233" t="s">
        <v>4195</v>
      </c>
      <c r="I531" s="234" t="s">
        <v>4188</v>
      </c>
      <c r="J531" s="321" t="s">
        <v>326</v>
      </c>
      <c r="K531" s="321" t="s">
        <v>327</v>
      </c>
      <c r="L531" s="235" t="s">
        <v>4196</v>
      </c>
      <c r="M531" s="130" t="s">
        <v>829</v>
      </c>
      <c r="N531" s="217">
        <v>44091</v>
      </c>
      <c r="O531" s="217">
        <v>43952</v>
      </c>
      <c r="P531" s="217">
        <v>44500</v>
      </c>
      <c r="Q531" s="41">
        <v>490176</v>
      </c>
      <c r="R531" s="42">
        <v>0.29270000000000002</v>
      </c>
      <c r="S531" s="41" t="s">
        <v>230</v>
      </c>
      <c r="T531" s="236">
        <v>143497.69</v>
      </c>
    </row>
    <row r="532" spans="2:20" s="11" customFormat="1" ht="147" customHeight="1" x14ac:dyDescent="0.25">
      <c r="B532" s="431"/>
      <c r="C532" s="418"/>
      <c r="D532" s="417"/>
      <c r="E532" s="302" t="s">
        <v>182</v>
      </c>
      <c r="F532" s="130" t="s">
        <v>2245</v>
      </c>
      <c r="G532" s="94" t="s">
        <v>3803</v>
      </c>
      <c r="H532" s="233" t="s">
        <v>3939</v>
      </c>
      <c r="I532" s="234" t="s">
        <v>3798</v>
      </c>
      <c r="J532" s="321" t="s">
        <v>326</v>
      </c>
      <c r="K532" s="321" t="s">
        <v>327</v>
      </c>
      <c r="L532" s="235" t="s">
        <v>3942</v>
      </c>
      <c r="M532" s="130" t="s">
        <v>1</v>
      </c>
      <c r="N532" s="217">
        <v>44068</v>
      </c>
      <c r="O532" s="217">
        <v>44069</v>
      </c>
      <c r="P532" s="217">
        <v>44433</v>
      </c>
      <c r="Q532" s="41">
        <v>9990</v>
      </c>
      <c r="R532" s="42">
        <v>0.75</v>
      </c>
      <c r="S532" s="41" t="s">
        <v>230</v>
      </c>
      <c r="T532" s="236">
        <v>7492.5</v>
      </c>
    </row>
    <row r="533" spans="2:20" s="11" customFormat="1" ht="147" customHeight="1" x14ac:dyDescent="0.25">
      <c r="B533" s="431"/>
      <c r="C533" s="418"/>
      <c r="D533" s="417"/>
      <c r="E533" s="318" t="s">
        <v>182</v>
      </c>
      <c r="F533" s="130" t="s">
        <v>2245</v>
      </c>
      <c r="G533" s="94" t="s">
        <v>3804</v>
      </c>
      <c r="H533" s="233" t="s">
        <v>3940</v>
      </c>
      <c r="I533" s="234" t="s">
        <v>3799</v>
      </c>
      <c r="J533" s="321" t="s">
        <v>326</v>
      </c>
      <c r="K533" s="321" t="s">
        <v>327</v>
      </c>
      <c r="L533" s="235" t="s">
        <v>3941</v>
      </c>
      <c r="M533" s="130" t="s">
        <v>29</v>
      </c>
      <c r="N533" s="217">
        <v>44068</v>
      </c>
      <c r="O533" s="217">
        <v>44069</v>
      </c>
      <c r="P533" s="217">
        <v>44433</v>
      </c>
      <c r="Q533" s="41">
        <v>9990</v>
      </c>
      <c r="R533" s="42">
        <v>0.75</v>
      </c>
      <c r="S533" s="41" t="s">
        <v>230</v>
      </c>
      <c r="T533" s="236">
        <v>7492.5</v>
      </c>
    </row>
    <row r="534" spans="2:20" s="11" customFormat="1" ht="147" customHeight="1" x14ac:dyDescent="0.25">
      <c r="B534" s="431"/>
      <c r="C534" s="418"/>
      <c r="D534" s="417"/>
      <c r="E534" s="318" t="s">
        <v>182</v>
      </c>
      <c r="F534" s="130" t="s">
        <v>2245</v>
      </c>
      <c r="G534" s="94" t="s">
        <v>4197</v>
      </c>
      <c r="H534" s="233" t="s">
        <v>4198</v>
      </c>
      <c r="I534" s="234" t="s">
        <v>4189</v>
      </c>
      <c r="J534" s="321" t="s">
        <v>326</v>
      </c>
      <c r="K534" s="321" t="s">
        <v>327</v>
      </c>
      <c r="L534" s="235" t="s">
        <v>4199</v>
      </c>
      <c r="M534" s="130" t="s">
        <v>13</v>
      </c>
      <c r="N534" s="217">
        <v>44097</v>
      </c>
      <c r="O534" s="217">
        <v>44098</v>
      </c>
      <c r="P534" s="217">
        <v>44462</v>
      </c>
      <c r="Q534" s="41">
        <v>9999</v>
      </c>
      <c r="R534" s="42">
        <v>0.75</v>
      </c>
      <c r="S534" s="41" t="s">
        <v>230</v>
      </c>
      <c r="T534" s="236">
        <v>7499.25</v>
      </c>
    </row>
    <row r="535" spans="2:20" s="11" customFormat="1" ht="147" customHeight="1" x14ac:dyDescent="0.25">
      <c r="B535" s="431"/>
      <c r="C535" s="418"/>
      <c r="D535" s="417"/>
      <c r="E535" s="318" t="s">
        <v>182</v>
      </c>
      <c r="F535" s="130" t="s">
        <v>2245</v>
      </c>
      <c r="G535" s="94" t="s">
        <v>4297</v>
      </c>
      <c r="H535" s="233" t="s">
        <v>4298</v>
      </c>
      <c r="I535" s="234" t="s">
        <v>4241</v>
      </c>
      <c r="J535" s="321" t="s">
        <v>326</v>
      </c>
      <c r="K535" s="321" t="s">
        <v>327</v>
      </c>
      <c r="L535" s="235" t="s">
        <v>4299</v>
      </c>
      <c r="M535" s="130" t="s">
        <v>19</v>
      </c>
      <c r="N535" s="217" t="s">
        <v>4240</v>
      </c>
      <c r="O535" s="217" t="s">
        <v>4242</v>
      </c>
      <c r="P535" s="217" t="s">
        <v>4243</v>
      </c>
      <c r="Q535" s="41">
        <v>9990</v>
      </c>
      <c r="R535" s="42">
        <v>0.75</v>
      </c>
      <c r="S535" s="41" t="s">
        <v>230</v>
      </c>
      <c r="T535" s="236">
        <v>7492.5</v>
      </c>
    </row>
    <row r="536" spans="2:20" s="11" customFormat="1" ht="147" customHeight="1" x14ac:dyDescent="0.25">
      <c r="B536" s="431"/>
      <c r="C536" s="418"/>
      <c r="D536" s="417"/>
      <c r="E536" s="302" t="s">
        <v>3019</v>
      </c>
      <c r="F536" s="328" t="s">
        <v>3020</v>
      </c>
      <c r="G536" s="93" t="s">
        <v>3023</v>
      </c>
      <c r="H536" s="161" t="s">
        <v>3021</v>
      </c>
      <c r="I536" s="200" t="s">
        <v>3015</v>
      </c>
      <c r="J536" s="320" t="s">
        <v>326</v>
      </c>
      <c r="K536" s="320" t="s">
        <v>327</v>
      </c>
      <c r="L536" s="207" t="s">
        <v>3025</v>
      </c>
      <c r="M536" s="328" t="s">
        <v>7</v>
      </c>
      <c r="N536" s="215">
        <v>43962</v>
      </c>
      <c r="O536" s="215">
        <v>43966</v>
      </c>
      <c r="P536" s="215">
        <v>44146</v>
      </c>
      <c r="Q536" s="29">
        <v>487616</v>
      </c>
      <c r="R536" s="30">
        <v>0.95</v>
      </c>
      <c r="S536" s="29" t="s">
        <v>230</v>
      </c>
      <c r="T536" s="34">
        <v>463235.2</v>
      </c>
    </row>
    <row r="537" spans="2:20" s="11" customFormat="1" ht="87.75" customHeight="1" x14ac:dyDescent="0.25">
      <c r="B537" s="431"/>
      <c r="C537" s="418"/>
      <c r="D537" s="417"/>
      <c r="E537" s="317" t="s">
        <v>3019</v>
      </c>
      <c r="F537" s="130" t="s">
        <v>3020</v>
      </c>
      <c r="G537" s="94" t="s">
        <v>3024</v>
      </c>
      <c r="H537" s="233" t="s">
        <v>3022</v>
      </c>
      <c r="I537" s="234" t="s">
        <v>3016</v>
      </c>
      <c r="J537" s="321" t="s">
        <v>326</v>
      </c>
      <c r="K537" s="321" t="s">
        <v>327</v>
      </c>
      <c r="L537" s="235" t="s">
        <v>3026</v>
      </c>
      <c r="M537" s="130" t="s">
        <v>1</v>
      </c>
      <c r="N537" s="217">
        <v>43966</v>
      </c>
      <c r="O537" s="217">
        <v>43966</v>
      </c>
      <c r="P537" s="217">
        <v>44148</v>
      </c>
      <c r="Q537" s="41">
        <v>444000</v>
      </c>
      <c r="R537" s="42">
        <v>0.8</v>
      </c>
      <c r="S537" s="41" t="s">
        <v>230</v>
      </c>
      <c r="T537" s="236">
        <v>355200</v>
      </c>
    </row>
    <row r="538" spans="2:20" s="63" customFormat="1" ht="87.75" customHeight="1" x14ac:dyDescent="0.25">
      <c r="B538" s="431"/>
      <c r="C538" s="418"/>
      <c r="D538" s="417"/>
      <c r="E538" s="302" t="s">
        <v>3019</v>
      </c>
      <c r="F538" s="328" t="s">
        <v>3020</v>
      </c>
      <c r="G538" s="93" t="s">
        <v>3644</v>
      </c>
      <c r="H538" s="161" t="s">
        <v>3130</v>
      </c>
      <c r="I538" s="200" t="s">
        <v>3057</v>
      </c>
      <c r="J538" s="320" t="s">
        <v>326</v>
      </c>
      <c r="K538" s="320" t="s">
        <v>327</v>
      </c>
      <c r="L538" s="207" t="s">
        <v>3145</v>
      </c>
      <c r="M538" s="328" t="s">
        <v>1</v>
      </c>
      <c r="N538" s="215">
        <v>43987</v>
      </c>
      <c r="O538" s="215">
        <v>43976</v>
      </c>
      <c r="P538" s="215">
        <v>44174</v>
      </c>
      <c r="Q538" s="29">
        <v>108343.95</v>
      </c>
      <c r="R538" s="30">
        <v>0.8</v>
      </c>
      <c r="S538" s="29" t="s">
        <v>230</v>
      </c>
      <c r="T538" s="34">
        <v>86675.16</v>
      </c>
    </row>
    <row r="539" spans="2:20" s="63" customFormat="1" ht="87.75" customHeight="1" x14ac:dyDescent="0.25">
      <c r="B539" s="431"/>
      <c r="C539" s="418"/>
      <c r="D539" s="417"/>
      <c r="E539" s="302" t="s">
        <v>3019</v>
      </c>
      <c r="F539" s="328" t="s">
        <v>3020</v>
      </c>
      <c r="G539" s="93" t="s">
        <v>1373</v>
      </c>
      <c r="H539" s="161" t="s">
        <v>3131</v>
      </c>
      <c r="I539" s="200" t="s">
        <v>3058</v>
      </c>
      <c r="J539" s="320" t="s">
        <v>326</v>
      </c>
      <c r="K539" s="320" t="s">
        <v>327</v>
      </c>
      <c r="L539" s="207" t="s">
        <v>3146</v>
      </c>
      <c r="M539" s="328" t="s">
        <v>7</v>
      </c>
      <c r="N539" s="215">
        <v>43983</v>
      </c>
      <c r="O539" s="215">
        <v>43976</v>
      </c>
      <c r="P539" s="215">
        <v>44155</v>
      </c>
      <c r="Q539" s="29">
        <v>218095</v>
      </c>
      <c r="R539" s="30">
        <v>0.8</v>
      </c>
      <c r="S539" s="29" t="s">
        <v>230</v>
      </c>
      <c r="T539" s="34">
        <v>174476</v>
      </c>
    </row>
    <row r="540" spans="2:20" s="63" customFormat="1" ht="87.75" customHeight="1" x14ac:dyDescent="0.25">
      <c r="B540" s="431"/>
      <c r="C540" s="418"/>
      <c r="D540" s="417"/>
      <c r="E540" s="302" t="s">
        <v>3019</v>
      </c>
      <c r="F540" s="328" t="s">
        <v>3020</v>
      </c>
      <c r="G540" s="93" t="s">
        <v>3645</v>
      </c>
      <c r="H540" s="161" t="s">
        <v>3132</v>
      </c>
      <c r="I540" s="200" t="s">
        <v>3059</v>
      </c>
      <c r="J540" s="320" t="s">
        <v>326</v>
      </c>
      <c r="K540" s="320" t="s">
        <v>327</v>
      </c>
      <c r="L540" s="207" t="s">
        <v>3147</v>
      </c>
      <c r="M540" s="328" t="s">
        <v>7</v>
      </c>
      <c r="N540" s="215">
        <v>43987</v>
      </c>
      <c r="O540" s="215">
        <v>43973</v>
      </c>
      <c r="P540" s="215">
        <v>44174</v>
      </c>
      <c r="Q540" s="29">
        <v>85753.75</v>
      </c>
      <c r="R540" s="30">
        <v>0.95</v>
      </c>
      <c r="S540" s="29" t="s">
        <v>230</v>
      </c>
      <c r="T540" s="34">
        <v>81466.06</v>
      </c>
    </row>
    <row r="541" spans="2:20" s="63" customFormat="1" ht="87.75" customHeight="1" x14ac:dyDescent="0.25">
      <c r="B541" s="431"/>
      <c r="C541" s="418"/>
      <c r="D541" s="417"/>
      <c r="E541" s="302" t="s">
        <v>3019</v>
      </c>
      <c r="F541" s="328" t="s">
        <v>3129</v>
      </c>
      <c r="G541" s="93" t="s">
        <v>3646</v>
      </c>
      <c r="H541" s="161" t="s">
        <v>3133</v>
      </c>
      <c r="I541" s="200" t="s">
        <v>3060</v>
      </c>
      <c r="J541" s="320" t="s">
        <v>326</v>
      </c>
      <c r="K541" s="320" t="s">
        <v>327</v>
      </c>
      <c r="L541" s="207" t="s">
        <v>3148</v>
      </c>
      <c r="M541" s="328" t="s">
        <v>22</v>
      </c>
      <c r="N541" s="215">
        <v>44000</v>
      </c>
      <c r="O541" s="215">
        <v>43966</v>
      </c>
      <c r="P541" s="215">
        <v>44187</v>
      </c>
      <c r="Q541" s="29">
        <v>38057</v>
      </c>
      <c r="R541" s="30">
        <v>0.5</v>
      </c>
      <c r="S541" s="29" t="s">
        <v>230</v>
      </c>
      <c r="T541" s="34">
        <v>19028.5</v>
      </c>
    </row>
    <row r="542" spans="2:20" s="63" customFormat="1" ht="161.25" customHeight="1" x14ac:dyDescent="0.25">
      <c r="B542" s="431"/>
      <c r="C542" s="418"/>
      <c r="D542" s="417"/>
      <c r="E542" s="302" t="s">
        <v>3019</v>
      </c>
      <c r="F542" s="328" t="s">
        <v>3129</v>
      </c>
      <c r="G542" s="93" t="s">
        <v>3647</v>
      </c>
      <c r="H542" s="161" t="s">
        <v>3396</v>
      </c>
      <c r="I542" s="200" t="s">
        <v>3061</v>
      </c>
      <c r="J542" s="320" t="s">
        <v>326</v>
      </c>
      <c r="K542" s="320" t="s">
        <v>327</v>
      </c>
      <c r="L542" s="207" t="s">
        <v>3149</v>
      </c>
      <c r="M542" s="328" t="s">
        <v>19</v>
      </c>
      <c r="N542" s="215">
        <v>44000</v>
      </c>
      <c r="O542" s="215">
        <v>43969</v>
      </c>
      <c r="P542" s="215">
        <v>44187</v>
      </c>
      <c r="Q542" s="29">
        <v>6270</v>
      </c>
      <c r="R542" s="30">
        <v>0.6</v>
      </c>
      <c r="S542" s="29" t="s">
        <v>230</v>
      </c>
      <c r="T542" s="34">
        <v>3135</v>
      </c>
    </row>
    <row r="543" spans="2:20" s="63" customFormat="1" ht="129" customHeight="1" x14ac:dyDescent="0.25">
      <c r="B543" s="431"/>
      <c r="C543" s="418"/>
      <c r="D543" s="417"/>
      <c r="E543" s="302" t="s">
        <v>3019</v>
      </c>
      <c r="F543" s="328" t="s">
        <v>3129</v>
      </c>
      <c r="G543" s="93" t="s">
        <v>3648</v>
      </c>
      <c r="H543" s="161" t="s">
        <v>3134</v>
      </c>
      <c r="I543" s="200" t="s">
        <v>3062</v>
      </c>
      <c r="J543" s="320" t="s">
        <v>326</v>
      </c>
      <c r="K543" s="320" t="s">
        <v>327</v>
      </c>
      <c r="L543" s="207" t="s">
        <v>3150</v>
      </c>
      <c r="M543" s="328" t="s">
        <v>15</v>
      </c>
      <c r="N543" s="215">
        <v>44000</v>
      </c>
      <c r="O543" s="215">
        <v>43967</v>
      </c>
      <c r="P543" s="215">
        <v>44187</v>
      </c>
      <c r="Q543" s="29">
        <v>39610.86</v>
      </c>
      <c r="R543" s="30">
        <v>0.5</v>
      </c>
      <c r="S543" s="29" t="s">
        <v>230</v>
      </c>
      <c r="T543" s="34">
        <v>19805.43</v>
      </c>
    </row>
    <row r="544" spans="2:20" s="63" customFormat="1" ht="87.75" customHeight="1" x14ac:dyDescent="0.25">
      <c r="B544" s="431"/>
      <c r="C544" s="418"/>
      <c r="D544" s="417"/>
      <c r="E544" s="302" t="s">
        <v>3019</v>
      </c>
      <c r="F544" s="328" t="s">
        <v>3129</v>
      </c>
      <c r="G544" s="93" t="s">
        <v>3649</v>
      </c>
      <c r="H544" s="161" t="s">
        <v>3135</v>
      </c>
      <c r="I544" s="200" t="s">
        <v>3063</v>
      </c>
      <c r="J544" s="320" t="s">
        <v>326</v>
      </c>
      <c r="K544" s="320" t="s">
        <v>327</v>
      </c>
      <c r="L544" s="207" t="s">
        <v>3151</v>
      </c>
      <c r="M544" s="328" t="s">
        <v>19</v>
      </c>
      <c r="N544" s="215">
        <v>44000</v>
      </c>
      <c r="O544" s="215">
        <v>43966</v>
      </c>
      <c r="P544" s="215">
        <v>44187</v>
      </c>
      <c r="Q544" s="29">
        <v>39030</v>
      </c>
      <c r="R544" s="30">
        <v>0.5</v>
      </c>
      <c r="S544" s="29" t="s">
        <v>230</v>
      </c>
      <c r="T544" s="34">
        <v>19515</v>
      </c>
    </row>
    <row r="545" spans="2:20" s="63" customFormat="1" ht="87.75" customHeight="1" x14ac:dyDescent="0.25">
      <c r="B545" s="431"/>
      <c r="C545" s="418"/>
      <c r="D545" s="417"/>
      <c r="E545" s="302" t="s">
        <v>3019</v>
      </c>
      <c r="F545" s="328" t="s">
        <v>3129</v>
      </c>
      <c r="G545" s="93" t="s">
        <v>3650</v>
      </c>
      <c r="H545" s="161" t="s">
        <v>3136</v>
      </c>
      <c r="I545" s="200" t="s">
        <v>3064</v>
      </c>
      <c r="J545" s="320" t="s">
        <v>326</v>
      </c>
      <c r="K545" s="320" t="s">
        <v>327</v>
      </c>
      <c r="L545" s="207" t="s">
        <v>3152</v>
      </c>
      <c r="M545" s="324" t="s">
        <v>3905</v>
      </c>
      <c r="N545" s="215">
        <v>44000</v>
      </c>
      <c r="O545" s="215">
        <v>43971</v>
      </c>
      <c r="P545" s="215">
        <v>44187</v>
      </c>
      <c r="Q545" s="29">
        <v>19450</v>
      </c>
      <c r="R545" s="30">
        <v>0.5</v>
      </c>
      <c r="S545" s="29" t="s">
        <v>230</v>
      </c>
      <c r="T545" s="34">
        <v>9725</v>
      </c>
    </row>
    <row r="546" spans="2:20" s="63" customFormat="1" ht="157.5" customHeight="1" x14ac:dyDescent="0.25">
      <c r="B546" s="431"/>
      <c r="C546" s="418"/>
      <c r="D546" s="417"/>
      <c r="E546" s="302" t="s">
        <v>3019</v>
      </c>
      <c r="F546" s="328" t="s">
        <v>3129</v>
      </c>
      <c r="G546" s="93" t="s">
        <v>3651</v>
      </c>
      <c r="H546" s="161" t="s">
        <v>3137</v>
      </c>
      <c r="I546" s="200" t="s">
        <v>3065</v>
      </c>
      <c r="J546" s="320" t="s">
        <v>326</v>
      </c>
      <c r="K546" s="320" t="s">
        <v>327</v>
      </c>
      <c r="L546" s="207" t="s">
        <v>3153</v>
      </c>
      <c r="M546" s="328" t="s">
        <v>1</v>
      </c>
      <c r="N546" s="215">
        <v>44000</v>
      </c>
      <c r="O546" s="215">
        <v>43983</v>
      </c>
      <c r="P546" s="215">
        <v>44187</v>
      </c>
      <c r="Q546" s="29">
        <v>40000</v>
      </c>
      <c r="R546" s="30">
        <v>0.5</v>
      </c>
      <c r="S546" s="29" t="s">
        <v>230</v>
      </c>
      <c r="T546" s="34">
        <v>20000</v>
      </c>
    </row>
    <row r="547" spans="2:20" s="63" customFormat="1" ht="87.75" customHeight="1" x14ac:dyDescent="0.25">
      <c r="B547" s="431"/>
      <c r="C547" s="418"/>
      <c r="D547" s="417"/>
      <c r="E547" s="302" t="s">
        <v>3019</v>
      </c>
      <c r="F547" s="328" t="s">
        <v>3129</v>
      </c>
      <c r="G547" s="93" t="s">
        <v>3652</v>
      </c>
      <c r="H547" s="161" t="s">
        <v>3138</v>
      </c>
      <c r="I547" s="200" t="s">
        <v>3066</v>
      </c>
      <c r="J547" s="320" t="s">
        <v>326</v>
      </c>
      <c r="K547" s="320" t="s">
        <v>327</v>
      </c>
      <c r="L547" s="207" t="s">
        <v>3154</v>
      </c>
      <c r="M547" s="328" t="s">
        <v>22</v>
      </c>
      <c r="N547" s="215">
        <v>44000</v>
      </c>
      <c r="O547" s="215">
        <v>43969</v>
      </c>
      <c r="P547" s="215">
        <v>44187</v>
      </c>
      <c r="Q547" s="29">
        <v>5328</v>
      </c>
      <c r="R547" s="30">
        <v>0.5</v>
      </c>
      <c r="S547" s="29" t="s">
        <v>230</v>
      </c>
      <c r="T547" s="34">
        <v>2664</v>
      </c>
    </row>
    <row r="548" spans="2:20" s="63" customFormat="1" ht="174" customHeight="1" x14ac:dyDescent="0.25">
      <c r="B548" s="431"/>
      <c r="C548" s="418"/>
      <c r="D548" s="417"/>
      <c r="E548" s="302" t="s">
        <v>3019</v>
      </c>
      <c r="F548" s="328" t="s">
        <v>3129</v>
      </c>
      <c r="G548" s="93" t="s">
        <v>3653</v>
      </c>
      <c r="H548" s="161" t="s">
        <v>3139</v>
      </c>
      <c r="I548" s="200" t="s">
        <v>3067</v>
      </c>
      <c r="J548" s="320" t="s">
        <v>326</v>
      </c>
      <c r="K548" s="320" t="s">
        <v>327</v>
      </c>
      <c r="L548" s="207" t="s">
        <v>3155</v>
      </c>
      <c r="M548" s="328" t="s">
        <v>1</v>
      </c>
      <c r="N548" s="215">
        <v>44000</v>
      </c>
      <c r="O548" s="215">
        <v>43972</v>
      </c>
      <c r="P548" s="215">
        <v>44187</v>
      </c>
      <c r="Q548" s="29">
        <v>7305</v>
      </c>
      <c r="R548" s="30">
        <v>0.5</v>
      </c>
      <c r="S548" s="29" t="s">
        <v>230</v>
      </c>
      <c r="T548" s="34">
        <v>3652.5</v>
      </c>
    </row>
    <row r="549" spans="2:20" s="63" customFormat="1" ht="147" customHeight="1" x14ac:dyDescent="0.25">
      <c r="B549" s="431"/>
      <c r="C549" s="418"/>
      <c r="D549" s="417"/>
      <c r="E549" s="302" t="s">
        <v>3019</v>
      </c>
      <c r="F549" s="328" t="s">
        <v>3129</v>
      </c>
      <c r="G549" s="93" t="s">
        <v>3654</v>
      </c>
      <c r="H549" s="161" t="s">
        <v>4120</v>
      </c>
      <c r="I549" s="200" t="s">
        <v>3068</v>
      </c>
      <c r="J549" s="320" t="s">
        <v>326</v>
      </c>
      <c r="K549" s="320" t="s">
        <v>327</v>
      </c>
      <c r="L549" s="207" t="s">
        <v>3156</v>
      </c>
      <c r="M549" s="328" t="s">
        <v>19</v>
      </c>
      <c r="N549" s="215">
        <v>44000</v>
      </c>
      <c r="O549" s="215">
        <v>43983</v>
      </c>
      <c r="P549" s="215">
        <v>44187</v>
      </c>
      <c r="Q549" s="29">
        <v>10200</v>
      </c>
      <c r="R549" s="30">
        <v>0.5</v>
      </c>
      <c r="S549" s="29" t="s">
        <v>230</v>
      </c>
      <c r="T549" s="34">
        <v>5100</v>
      </c>
    </row>
    <row r="550" spans="2:20" s="63" customFormat="1" ht="137.25" customHeight="1" x14ac:dyDescent="0.25">
      <c r="B550" s="431"/>
      <c r="C550" s="418"/>
      <c r="D550" s="417"/>
      <c r="E550" s="302" t="s">
        <v>3019</v>
      </c>
      <c r="F550" s="328" t="s">
        <v>3129</v>
      </c>
      <c r="G550" s="93" t="s">
        <v>3655</v>
      </c>
      <c r="H550" s="161" t="s">
        <v>3140</v>
      </c>
      <c r="I550" s="200" t="s">
        <v>3069</v>
      </c>
      <c r="J550" s="320" t="s">
        <v>326</v>
      </c>
      <c r="K550" s="320" t="s">
        <v>327</v>
      </c>
      <c r="L550" s="207" t="s">
        <v>3397</v>
      </c>
      <c r="M550" s="328" t="s">
        <v>15</v>
      </c>
      <c r="N550" s="215">
        <v>44008</v>
      </c>
      <c r="O550" s="215">
        <v>43983</v>
      </c>
      <c r="P550" s="215">
        <v>44195</v>
      </c>
      <c r="Q550" s="29">
        <v>38600</v>
      </c>
      <c r="R550" s="30">
        <v>0.5</v>
      </c>
      <c r="S550" s="29" t="s">
        <v>230</v>
      </c>
      <c r="T550" s="34">
        <v>19300</v>
      </c>
    </row>
    <row r="551" spans="2:20" s="63" customFormat="1" ht="111" customHeight="1" x14ac:dyDescent="0.25">
      <c r="B551" s="431"/>
      <c r="C551" s="418"/>
      <c r="D551" s="417"/>
      <c r="E551" s="302" t="s">
        <v>3019</v>
      </c>
      <c r="F551" s="328" t="s">
        <v>3129</v>
      </c>
      <c r="G551" s="93" t="s">
        <v>3656</v>
      </c>
      <c r="H551" s="161" t="s">
        <v>3141</v>
      </c>
      <c r="I551" s="200" t="s">
        <v>3070</v>
      </c>
      <c r="J551" s="320" t="s">
        <v>326</v>
      </c>
      <c r="K551" s="320" t="s">
        <v>327</v>
      </c>
      <c r="L551" s="207" t="s">
        <v>3157</v>
      </c>
      <c r="M551" s="328" t="s">
        <v>1</v>
      </c>
      <c r="N551" s="215">
        <v>44000</v>
      </c>
      <c r="O551" s="215">
        <v>43970</v>
      </c>
      <c r="P551" s="215">
        <v>44187</v>
      </c>
      <c r="Q551" s="29">
        <v>19500</v>
      </c>
      <c r="R551" s="30">
        <v>0.5</v>
      </c>
      <c r="S551" s="29" t="s">
        <v>230</v>
      </c>
      <c r="T551" s="34">
        <v>9750</v>
      </c>
    </row>
    <row r="552" spans="2:20" s="63" customFormat="1" ht="124.5" customHeight="1" x14ac:dyDescent="0.25">
      <c r="B552" s="431"/>
      <c r="C552" s="418"/>
      <c r="D552" s="417"/>
      <c r="E552" s="302" t="s">
        <v>3019</v>
      </c>
      <c r="F552" s="328" t="s">
        <v>3129</v>
      </c>
      <c r="G552" s="93" t="s">
        <v>3657</v>
      </c>
      <c r="H552" s="161" t="s">
        <v>3142</v>
      </c>
      <c r="I552" s="200" t="s">
        <v>3071</v>
      </c>
      <c r="J552" s="320" t="s">
        <v>326</v>
      </c>
      <c r="K552" s="320" t="s">
        <v>327</v>
      </c>
      <c r="L552" s="207" t="s">
        <v>3158</v>
      </c>
      <c r="M552" s="328" t="s">
        <v>7</v>
      </c>
      <c r="N552" s="215">
        <v>44000</v>
      </c>
      <c r="O552" s="215">
        <v>43970</v>
      </c>
      <c r="P552" s="215">
        <v>44187</v>
      </c>
      <c r="Q552" s="29">
        <v>7500</v>
      </c>
      <c r="R552" s="30">
        <v>0.5</v>
      </c>
      <c r="S552" s="29" t="s">
        <v>230</v>
      </c>
      <c r="T552" s="34">
        <v>3750</v>
      </c>
    </row>
    <row r="553" spans="2:20" s="63" customFormat="1" ht="87.75" customHeight="1" x14ac:dyDescent="0.25">
      <c r="B553" s="431"/>
      <c r="C553" s="418"/>
      <c r="D553" s="417"/>
      <c r="E553" s="302" t="s">
        <v>3019</v>
      </c>
      <c r="F553" s="328" t="s">
        <v>3129</v>
      </c>
      <c r="G553" s="93" t="s">
        <v>1022</v>
      </c>
      <c r="H553" s="161" t="s">
        <v>3143</v>
      </c>
      <c r="I553" s="200" t="s">
        <v>3072</v>
      </c>
      <c r="J553" s="320" t="s">
        <v>326</v>
      </c>
      <c r="K553" s="320" t="s">
        <v>327</v>
      </c>
      <c r="L553" s="207" t="s">
        <v>3159</v>
      </c>
      <c r="M553" s="328" t="s">
        <v>13</v>
      </c>
      <c r="N553" s="215">
        <v>44000</v>
      </c>
      <c r="O553" s="215">
        <v>43971</v>
      </c>
      <c r="P553" s="215">
        <v>44187</v>
      </c>
      <c r="Q553" s="29">
        <v>39950</v>
      </c>
      <c r="R553" s="30">
        <v>0.5</v>
      </c>
      <c r="S553" s="29" t="s">
        <v>230</v>
      </c>
      <c r="T553" s="34">
        <v>19975</v>
      </c>
    </row>
    <row r="554" spans="2:20" s="63" customFormat="1" ht="87.75" customHeight="1" x14ac:dyDescent="0.25">
      <c r="B554" s="431"/>
      <c r="C554" s="418"/>
      <c r="D554" s="417"/>
      <c r="E554" s="302" t="s">
        <v>3019</v>
      </c>
      <c r="F554" s="328" t="s">
        <v>3129</v>
      </c>
      <c r="G554" s="93" t="s">
        <v>3658</v>
      </c>
      <c r="H554" s="161" t="s">
        <v>4121</v>
      </c>
      <c r="I554" s="200" t="s">
        <v>3073</v>
      </c>
      <c r="J554" s="320" t="s">
        <v>326</v>
      </c>
      <c r="K554" s="320" t="s">
        <v>327</v>
      </c>
      <c r="L554" s="207" t="s">
        <v>3160</v>
      </c>
      <c r="M554" s="328" t="s">
        <v>22</v>
      </c>
      <c r="N554" s="215">
        <v>44000</v>
      </c>
      <c r="O554" s="215">
        <v>43971</v>
      </c>
      <c r="P554" s="215">
        <v>44187</v>
      </c>
      <c r="Q554" s="29">
        <v>11358</v>
      </c>
      <c r="R554" s="30">
        <v>0.5</v>
      </c>
      <c r="S554" s="29" t="s">
        <v>230</v>
      </c>
      <c r="T554" s="34">
        <v>5679</v>
      </c>
    </row>
    <row r="555" spans="2:20" s="63" customFormat="1" ht="128.25" customHeight="1" x14ac:dyDescent="0.25">
      <c r="B555" s="431"/>
      <c r="C555" s="418"/>
      <c r="D555" s="417"/>
      <c r="E555" s="302" t="s">
        <v>3019</v>
      </c>
      <c r="F555" s="328" t="s">
        <v>3129</v>
      </c>
      <c r="G555" s="93" t="s">
        <v>3659</v>
      </c>
      <c r="H555" s="161" t="s">
        <v>3144</v>
      </c>
      <c r="I555" s="200" t="s">
        <v>3074</v>
      </c>
      <c r="J555" s="320" t="s">
        <v>326</v>
      </c>
      <c r="K555" s="320" t="s">
        <v>327</v>
      </c>
      <c r="L555" s="207" t="s">
        <v>3161</v>
      </c>
      <c r="M555" s="328" t="s">
        <v>1</v>
      </c>
      <c r="N555" s="215">
        <v>44008</v>
      </c>
      <c r="O555" s="215">
        <v>43971</v>
      </c>
      <c r="P555" s="215">
        <v>44186</v>
      </c>
      <c r="Q555" s="29">
        <v>16575.75</v>
      </c>
      <c r="R555" s="30">
        <v>0.5</v>
      </c>
      <c r="S555" s="29" t="s">
        <v>230</v>
      </c>
      <c r="T555" s="34">
        <v>8287.8799999999992</v>
      </c>
    </row>
    <row r="556" spans="2:20" s="63" customFormat="1" ht="87.75" customHeight="1" x14ac:dyDescent="0.25">
      <c r="B556" s="431"/>
      <c r="C556" s="418"/>
      <c r="D556" s="417"/>
      <c r="E556" s="302" t="s">
        <v>3019</v>
      </c>
      <c r="F556" s="328" t="s">
        <v>3129</v>
      </c>
      <c r="G556" s="93" t="s">
        <v>2465</v>
      </c>
      <c r="H556" s="161" t="s">
        <v>4122</v>
      </c>
      <c r="I556" s="200" t="s">
        <v>3075</v>
      </c>
      <c r="J556" s="320" t="s">
        <v>326</v>
      </c>
      <c r="K556" s="320" t="s">
        <v>327</v>
      </c>
      <c r="L556" s="207" t="s">
        <v>3162</v>
      </c>
      <c r="M556" s="328" t="s">
        <v>99</v>
      </c>
      <c r="N556" s="215">
        <v>44000</v>
      </c>
      <c r="O556" s="215">
        <v>43971</v>
      </c>
      <c r="P556" s="215">
        <v>44187</v>
      </c>
      <c r="Q556" s="29">
        <v>12450</v>
      </c>
      <c r="R556" s="30">
        <v>0.5</v>
      </c>
      <c r="S556" s="29" t="s">
        <v>230</v>
      </c>
      <c r="T556" s="34">
        <v>6225</v>
      </c>
    </row>
    <row r="557" spans="2:20" s="63" customFormat="1" ht="87.75" customHeight="1" x14ac:dyDescent="0.25">
      <c r="B557" s="431"/>
      <c r="C557" s="418"/>
      <c r="D557" s="417"/>
      <c r="E557" s="302" t="s">
        <v>3019</v>
      </c>
      <c r="F557" s="328" t="s">
        <v>3129</v>
      </c>
      <c r="G557" s="93" t="s">
        <v>3660</v>
      </c>
      <c r="H557" s="161" t="s">
        <v>3523</v>
      </c>
      <c r="I557" s="200" t="s">
        <v>3076</v>
      </c>
      <c r="J557" s="320" t="s">
        <v>326</v>
      </c>
      <c r="K557" s="320" t="s">
        <v>327</v>
      </c>
      <c r="L557" s="207" t="s">
        <v>3163</v>
      </c>
      <c r="M557" s="328" t="s">
        <v>4</v>
      </c>
      <c r="N557" s="215">
        <v>44000</v>
      </c>
      <c r="O557" s="215">
        <v>43971</v>
      </c>
      <c r="P557" s="215">
        <v>44187</v>
      </c>
      <c r="Q557" s="29">
        <v>10364</v>
      </c>
      <c r="R557" s="30">
        <v>0.5</v>
      </c>
      <c r="S557" s="29" t="s">
        <v>230</v>
      </c>
      <c r="T557" s="34">
        <v>5182</v>
      </c>
    </row>
    <row r="558" spans="2:20" s="63" customFormat="1" ht="87.75" customHeight="1" x14ac:dyDescent="0.25">
      <c r="B558" s="431"/>
      <c r="C558" s="418"/>
      <c r="D558" s="417"/>
      <c r="E558" s="302" t="s">
        <v>3019</v>
      </c>
      <c r="F558" s="328" t="s">
        <v>3129</v>
      </c>
      <c r="G558" s="93" t="s">
        <v>3661</v>
      </c>
      <c r="H558" s="161" t="s">
        <v>3523</v>
      </c>
      <c r="I558" s="200" t="s">
        <v>3077</v>
      </c>
      <c r="J558" s="320" t="s">
        <v>326</v>
      </c>
      <c r="K558" s="320" t="s">
        <v>327</v>
      </c>
      <c r="L558" s="207" t="s">
        <v>4124</v>
      </c>
      <c r="M558" s="328" t="s">
        <v>1</v>
      </c>
      <c r="N558" s="215">
        <v>44000</v>
      </c>
      <c r="O558" s="215">
        <v>43971</v>
      </c>
      <c r="P558" s="215">
        <v>44187</v>
      </c>
      <c r="Q558" s="29">
        <v>35890</v>
      </c>
      <c r="R558" s="30">
        <v>0.5</v>
      </c>
      <c r="S558" s="29" t="s">
        <v>230</v>
      </c>
      <c r="T558" s="34">
        <v>17945</v>
      </c>
    </row>
    <row r="559" spans="2:20" s="63" customFormat="1" ht="87.75" customHeight="1" x14ac:dyDescent="0.25">
      <c r="B559" s="431"/>
      <c r="C559" s="418"/>
      <c r="D559" s="417"/>
      <c r="E559" s="302" t="s">
        <v>3019</v>
      </c>
      <c r="F559" s="328" t="s">
        <v>3129</v>
      </c>
      <c r="G559" s="93" t="s">
        <v>4200</v>
      </c>
      <c r="H559" s="161" t="s">
        <v>4201</v>
      </c>
      <c r="I559" s="200" t="s">
        <v>4190</v>
      </c>
      <c r="J559" s="320" t="s">
        <v>326</v>
      </c>
      <c r="K559" s="320" t="s">
        <v>327</v>
      </c>
      <c r="L559" s="207" t="s">
        <v>4202</v>
      </c>
      <c r="M559" s="328" t="s">
        <v>13</v>
      </c>
      <c r="N559" s="215">
        <v>44097</v>
      </c>
      <c r="O559" s="215">
        <v>43983</v>
      </c>
      <c r="P559" s="215">
        <v>44074</v>
      </c>
      <c r="Q559" s="29">
        <v>7539.14</v>
      </c>
      <c r="R559" s="30">
        <v>0.5</v>
      </c>
      <c r="S559" s="29" t="s">
        <v>230</v>
      </c>
      <c r="T559" s="34">
        <v>3769.57</v>
      </c>
    </row>
    <row r="560" spans="2:20" s="63" customFormat="1" ht="87.75" customHeight="1" x14ac:dyDescent="0.25">
      <c r="B560" s="431"/>
      <c r="C560" s="418"/>
      <c r="D560" s="417"/>
      <c r="E560" s="302" t="s">
        <v>3019</v>
      </c>
      <c r="F560" s="328" t="s">
        <v>3129</v>
      </c>
      <c r="G560" s="93" t="s">
        <v>3379</v>
      </c>
      <c r="H560" s="161" t="s">
        <v>4123</v>
      </c>
      <c r="I560" s="200" t="s">
        <v>3251</v>
      </c>
      <c r="J560" s="320" t="s">
        <v>326</v>
      </c>
      <c r="K560" s="320" t="s">
        <v>327</v>
      </c>
      <c r="L560" s="207" t="s">
        <v>3380</v>
      </c>
      <c r="M560" s="328" t="s">
        <v>13</v>
      </c>
      <c r="N560" s="215">
        <v>44008</v>
      </c>
      <c r="O560" s="215">
        <v>43972</v>
      </c>
      <c r="P560" s="215">
        <v>44154</v>
      </c>
      <c r="Q560" s="29">
        <v>9650</v>
      </c>
      <c r="R560" s="30">
        <v>0.5</v>
      </c>
      <c r="S560" s="29" t="s">
        <v>230</v>
      </c>
      <c r="T560" s="34">
        <v>4825</v>
      </c>
    </row>
    <row r="561" spans="2:20" s="63" customFormat="1" ht="87.75" customHeight="1" x14ac:dyDescent="0.25">
      <c r="B561" s="431"/>
      <c r="C561" s="418"/>
      <c r="D561" s="417"/>
      <c r="E561" s="302" t="s">
        <v>3019</v>
      </c>
      <c r="F561" s="328" t="s">
        <v>3129</v>
      </c>
      <c r="G561" s="93" t="s">
        <v>2063</v>
      </c>
      <c r="H561" s="161" t="s">
        <v>3164</v>
      </c>
      <c r="I561" s="200" t="s">
        <v>3078</v>
      </c>
      <c r="J561" s="320" t="s">
        <v>326</v>
      </c>
      <c r="K561" s="320" t="s">
        <v>327</v>
      </c>
      <c r="L561" s="207" t="s">
        <v>3196</v>
      </c>
      <c r="M561" s="328" t="s">
        <v>22</v>
      </c>
      <c r="N561" s="215">
        <v>44008</v>
      </c>
      <c r="O561" s="215">
        <v>43983</v>
      </c>
      <c r="P561" s="215">
        <v>44195</v>
      </c>
      <c r="Q561" s="29">
        <v>30300</v>
      </c>
      <c r="R561" s="30">
        <v>0.5</v>
      </c>
      <c r="S561" s="29" t="s">
        <v>230</v>
      </c>
      <c r="T561" s="34">
        <v>15150</v>
      </c>
    </row>
    <row r="562" spans="2:20" s="63" customFormat="1" ht="144" customHeight="1" x14ac:dyDescent="0.25">
      <c r="B562" s="431"/>
      <c r="C562" s="418"/>
      <c r="D562" s="417"/>
      <c r="E562" s="302" t="s">
        <v>3019</v>
      </c>
      <c r="F562" s="328" t="s">
        <v>3129</v>
      </c>
      <c r="G562" s="93" t="s">
        <v>3635</v>
      </c>
      <c r="H562" s="161" t="s">
        <v>3943</v>
      </c>
      <c r="I562" s="200" t="s">
        <v>3079</v>
      </c>
      <c r="J562" s="320" t="s">
        <v>326</v>
      </c>
      <c r="K562" s="320" t="s">
        <v>327</v>
      </c>
      <c r="L562" s="207" t="s">
        <v>3197</v>
      </c>
      <c r="M562" s="324" t="s">
        <v>3906</v>
      </c>
      <c r="N562" s="215">
        <v>44008</v>
      </c>
      <c r="O562" s="215">
        <v>43983</v>
      </c>
      <c r="P562" s="215">
        <v>44195</v>
      </c>
      <c r="Q562" s="29">
        <v>39700</v>
      </c>
      <c r="R562" s="30">
        <v>0.5</v>
      </c>
      <c r="S562" s="29" t="s">
        <v>230</v>
      </c>
      <c r="T562" s="34">
        <v>19850</v>
      </c>
    </row>
    <row r="563" spans="2:20" s="63" customFormat="1" ht="153.75" customHeight="1" x14ac:dyDescent="0.25">
      <c r="B563" s="431"/>
      <c r="C563" s="418"/>
      <c r="D563" s="417"/>
      <c r="E563" s="302" t="s">
        <v>3019</v>
      </c>
      <c r="F563" s="328" t="s">
        <v>3129</v>
      </c>
      <c r="G563" s="93" t="s">
        <v>3636</v>
      </c>
      <c r="H563" s="161" t="s">
        <v>3944</v>
      </c>
      <c r="I563" s="200" t="s">
        <v>3080</v>
      </c>
      <c r="J563" s="320" t="s">
        <v>326</v>
      </c>
      <c r="K563" s="320" t="s">
        <v>327</v>
      </c>
      <c r="L563" s="207" t="s">
        <v>3198</v>
      </c>
      <c r="M563" s="328" t="s">
        <v>13</v>
      </c>
      <c r="N563" s="215">
        <v>44008</v>
      </c>
      <c r="O563" s="215">
        <v>43973</v>
      </c>
      <c r="P563" s="215">
        <v>44195</v>
      </c>
      <c r="Q563" s="29">
        <v>33085</v>
      </c>
      <c r="R563" s="30">
        <v>0.5</v>
      </c>
      <c r="S563" s="29" t="s">
        <v>230</v>
      </c>
      <c r="T563" s="34">
        <v>16542.5</v>
      </c>
    </row>
    <row r="564" spans="2:20" s="63" customFormat="1" ht="124.5" customHeight="1" x14ac:dyDescent="0.25">
      <c r="B564" s="431"/>
      <c r="C564" s="418"/>
      <c r="D564" s="417"/>
      <c r="E564" s="302" t="s">
        <v>3019</v>
      </c>
      <c r="F564" s="328" t="s">
        <v>3129</v>
      </c>
      <c r="G564" s="93" t="s">
        <v>3637</v>
      </c>
      <c r="H564" s="161" t="s">
        <v>3945</v>
      </c>
      <c r="I564" s="200" t="s">
        <v>3081</v>
      </c>
      <c r="J564" s="320" t="s">
        <v>326</v>
      </c>
      <c r="K564" s="320" t="s">
        <v>327</v>
      </c>
      <c r="L564" s="207" t="s">
        <v>3199</v>
      </c>
      <c r="M564" s="328" t="s">
        <v>13</v>
      </c>
      <c r="N564" s="215">
        <v>44008</v>
      </c>
      <c r="O564" s="215">
        <v>44004</v>
      </c>
      <c r="P564" s="215">
        <v>44195</v>
      </c>
      <c r="Q564" s="29">
        <v>22330</v>
      </c>
      <c r="R564" s="30">
        <v>0.5</v>
      </c>
      <c r="S564" s="29" t="s">
        <v>230</v>
      </c>
      <c r="T564" s="34">
        <v>11165</v>
      </c>
    </row>
    <row r="565" spans="2:20" s="63" customFormat="1" ht="87.75" customHeight="1" x14ac:dyDescent="0.25">
      <c r="B565" s="431"/>
      <c r="C565" s="418"/>
      <c r="D565" s="417"/>
      <c r="E565" s="302" t="s">
        <v>3019</v>
      </c>
      <c r="F565" s="328" t="s">
        <v>3129</v>
      </c>
      <c r="G565" s="93" t="s">
        <v>3638</v>
      </c>
      <c r="H565" s="161" t="s">
        <v>3165</v>
      </c>
      <c r="I565" s="200" t="s">
        <v>3082</v>
      </c>
      <c r="J565" s="320" t="s">
        <v>326</v>
      </c>
      <c r="K565" s="320" t="s">
        <v>327</v>
      </c>
      <c r="L565" s="207" t="s">
        <v>3200</v>
      </c>
      <c r="M565" s="328" t="s">
        <v>13</v>
      </c>
      <c r="N565" s="215">
        <v>44008</v>
      </c>
      <c r="O565" s="215">
        <v>43972</v>
      </c>
      <c r="P565" s="215">
        <v>44195</v>
      </c>
      <c r="Q565" s="29">
        <v>5980</v>
      </c>
      <c r="R565" s="30">
        <v>0.5</v>
      </c>
      <c r="S565" s="29" t="s">
        <v>230</v>
      </c>
      <c r="T565" s="34">
        <v>2990</v>
      </c>
    </row>
    <row r="566" spans="2:20" s="63" customFormat="1" ht="171" customHeight="1" x14ac:dyDescent="0.25">
      <c r="B566" s="431"/>
      <c r="C566" s="418"/>
      <c r="D566" s="417"/>
      <c r="E566" s="302" t="s">
        <v>3019</v>
      </c>
      <c r="F566" s="328" t="s">
        <v>3129</v>
      </c>
      <c r="G566" s="93" t="s">
        <v>3639</v>
      </c>
      <c r="H566" s="161" t="s">
        <v>3166</v>
      </c>
      <c r="I566" s="200" t="s">
        <v>3083</v>
      </c>
      <c r="J566" s="320" t="s">
        <v>326</v>
      </c>
      <c r="K566" s="320" t="s">
        <v>327</v>
      </c>
      <c r="L566" s="207" t="s">
        <v>3201</v>
      </c>
      <c r="M566" s="328" t="s">
        <v>7</v>
      </c>
      <c r="N566" s="215">
        <v>44008</v>
      </c>
      <c r="O566" s="215">
        <v>43983</v>
      </c>
      <c r="P566" s="215">
        <v>44195</v>
      </c>
      <c r="Q566" s="29">
        <v>21039.9</v>
      </c>
      <c r="R566" s="30">
        <v>0.5</v>
      </c>
      <c r="S566" s="29" t="s">
        <v>230</v>
      </c>
      <c r="T566" s="34">
        <v>10519.95</v>
      </c>
    </row>
    <row r="567" spans="2:20" s="63" customFormat="1" ht="129.75" customHeight="1" x14ac:dyDescent="0.25">
      <c r="B567" s="431"/>
      <c r="C567" s="418"/>
      <c r="D567" s="417"/>
      <c r="E567" s="302" t="s">
        <v>3019</v>
      </c>
      <c r="F567" s="328" t="s">
        <v>3129</v>
      </c>
      <c r="G567" s="93" t="s">
        <v>3640</v>
      </c>
      <c r="H567" s="161" t="s">
        <v>3167</v>
      </c>
      <c r="I567" s="200" t="s">
        <v>3084</v>
      </c>
      <c r="J567" s="320" t="s">
        <v>326</v>
      </c>
      <c r="K567" s="320" t="s">
        <v>327</v>
      </c>
      <c r="L567" s="207" t="s">
        <v>3202</v>
      </c>
      <c r="M567" s="328" t="s">
        <v>22</v>
      </c>
      <c r="N567" s="215">
        <v>44000</v>
      </c>
      <c r="O567" s="215">
        <v>43980</v>
      </c>
      <c r="P567" s="215">
        <v>44196</v>
      </c>
      <c r="Q567" s="29">
        <v>16339.37</v>
      </c>
      <c r="R567" s="30">
        <v>0.5</v>
      </c>
      <c r="S567" s="29" t="s">
        <v>230</v>
      </c>
      <c r="T567" s="34">
        <v>8169.69</v>
      </c>
    </row>
    <row r="568" spans="2:20" s="63" customFormat="1" ht="158.25" customHeight="1" x14ac:dyDescent="0.25">
      <c r="B568" s="431"/>
      <c r="C568" s="418"/>
      <c r="D568" s="417"/>
      <c r="E568" s="302" t="s">
        <v>3019</v>
      </c>
      <c r="F568" s="328" t="s">
        <v>3129</v>
      </c>
      <c r="G568" s="93" t="s">
        <v>3641</v>
      </c>
      <c r="H568" s="161" t="s">
        <v>4125</v>
      </c>
      <c r="I568" s="200" t="s">
        <v>3085</v>
      </c>
      <c r="J568" s="320" t="s">
        <v>326</v>
      </c>
      <c r="K568" s="320" t="s">
        <v>327</v>
      </c>
      <c r="L568" s="207" t="s">
        <v>3203</v>
      </c>
      <c r="M568" s="328" t="s">
        <v>22</v>
      </c>
      <c r="N568" s="215">
        <v>44008</v>
      </c>
      <c r="O568" s="215">
        <v>43980</v>
      </c>
      <c r="P568" s="215">
        <v>44195</v>
      </c>
      <c r="Q568" s="29">
        <v>28574.68</v>
      </c>
      <c r="R568" s="30">
        <v>0.5</v>
      </c>
      <c r="S568" s="29" t="s">
        <v>230</v>
      </c>
      <c r="T568" s="34">
        <v>14287.34</v>
      </c>
    </row>
    <row r="569" spans="2:20" s="63" customFormat="1" ht="129.75" customHeight="1" x14ac:dyDescent="0.25">
      <c r="B569" s="431"/>
      <c r="C569" s="418"/>
      <c r="D569" s="417"/>
      <c r="E569" s="302" t="s">
        <v>3019</v>
      </c>
      <c r="F569" s="328" t="s">
        <v>3129</v>
      </c>
      <c r="G569" s="93" t="s">
        <v>3642</v>
      </c>
      <c r="H569" s="161" t="s">
        <v>3496</v>
      </c>
      <c r="I569" s="200" t="s">
        <v>3086</v>
      </c>
      <c r="J569" s="320" t="s">
        <v>326</v>
      </c>
      <c r="K569" s="320" t="s">
        <v>327</v>
      </c>
      <c r="L569" s="207" t="s">
        <v>3204</v>
      </c>
      <c r="M569" s="328" t="s">
        <v>19</v>
      </c>
      <c r="N569" s="215">
        <v>44008</v>
      </c>
      <c r="O569" s="215">
        <v>43972</v>
      </c>
      <c r="P569" s="215">
        <v>44155</v>
      </c>
      <c r="Q569" s="29">
        <v>10444.540000000001</v>
      </c>
      <c r="R569" s="30">
        <v>0.5</v>
      </c>
      <c r="S569" s="29" t="s">
        <v>230</v>
      </c>
      <c r="T569" s="34">
        <v>5222.2700000000004</v>
      </c>
    </row>
    <row r="570" spans="2:20" s="63" customFormat="1" ht="87.75" customHeight="1" x14ac:dyDescent="0.25">
      <c r="B570" s="431"/>
      <c r="C570" s="418"/>
      <c r="D570" s="417"/>
      <c r="E570" s="302" t="s">
        <v>3019</v>
      </c>
      <c r="F570" s="328" t="s">
        <v>3129</v>
      </c>
      <c r="G570" s="93" t="s">
        <v>3643</v>
      </c>
      <c r="H570" s="161" t="s">
        <v>3168</v>
      </c>
      <c r="I570" s="200" t="s">
        <v>3087</v>
      </c>
      <c r="J570" s="320" t="s">
        <v>326</v>
      </c>
      <c r="K570" s="320" t="s">
        <v>327</v>
      </c>
      <c r="L570" s="207" t="s">
        <v>3205</v>
      </c>
      <c r="M570" s="324" t="s">
        <v>3907</v>
      </c>
      <c r="N570" s="215">
        <v>44008</v>
      </c>
      <c r="O570" s="215">
        <v>43973</v>
      </c>
      <c r="P570" s="215">
        <v>44195</v>
      </c>
      <c r="Q570" s="29">
        <v>11325</v>
      </c>
      <c r="R570" s="30">
        <v>0.5</v>
      </c>
      <c r="S570" s="29" t="s">
        <v>230</v>
      </c>
      <c r="T570" s="34">
        <v>5662.5</v>
      </c>
    </row>
    <row r="571" spans="2:20" s="63" customFormat="1" ht="138" customHeight="1" x14ac:dyDescent="0.25">
      <c r="B571" s="431"/>
      <c r="C571" s="418"/>
      <c r="D571" s="417"/>
      <c r="E571" s="302" t="s">
        <v>3019</v>
      </c>
      <c r="F571" s="328" t="s">
        <v>3129</v>
      </c>
      <c r="G571" s="93" t="s">
        <v>3946</v>
      </c>
      <c r="H571" s="161" t="s">
        <v>4126</v>
      </c>
      <c r="I571" s="200" t="s">
        <v>3088</v>
      </c>
      <c r="J571" s="320" t="s">
        <v>326</v>
      </c>
      <c r="K571" s="320" t="s">
        <v>327</v>
      </c>
      <c r="L571" s="207" t="s">
        <v>3206</v>
      </c>
      <c r="M571" s="328" t="s">
        <v>22</v>
      </c>
      <c r="N571" s="215">
        <v>44008</v>
      </c>
      <c r="O571" s="215">
        <v>43986</v>
      </c>
      <c r="P571" s="215">
        <v>44195</v>
      </c>
      <c r="Q571" s="29">
        <v>23000</v>
      </c>
      <c r="R571" s="30">
        <v>0.5</v>
      </c>
      <c r="S571" s="29" t="s">
        <v>230</v>
      </c>
      <c r="T571" s="34">
        <v>11500</v>
      </c>
    </row>
    <row r="572" spans="2:20" s="63" customFormat="1" ht="138" customHeight="1" x14ac:dyDescent="0.25">
      <c r="B572" s="431"/>
      <c r="C572" s="418"/>
      <c r="D572" s="417"/>
      <c r="E572" s="302" t="s">
        <v>3019</v>
      </c>
      <c r="F572" s="328" t="s">
        <v>3129</v>
      </c>
      <c r="G572" s="93" t="s">
        <v>2111</v>
      </c>
      <c r="H572" s="161" t="s">
        <v>3169</v>
      </c>
      <c r="I572" s="200" t="s">
        <v>3089</v>
      </c>
      <c r="J572" s="320" t="s">
        <v>326</v>
      </c>
      <c r="K572" s="320" t="s">
        <v>327</v>
      </c>
      <c r="L572" s="207" t="s">
        <v>3207</v>
      </c>
      <c r="M572" s="328" t="s">
        <v>13</v>
      </c>
      <c r="N572" s="215">
        <v>44008</v>
      </c>
      <c r="O572" s="215">
        <v>43976</v>
      </c>
      <c r="P572" s="215">
        <v>44195</v>
      </c>
      <c r="Q572" s="29">
        <v>39150</v>
      </c>
      <c r="R572" s="30">
        <v>0.5</v>
      </c>
      <c r="S572" s="29" t="s">
        <v>230</v>
      </c>
      <c r="T572" s="34">
        <v>19575</v>
      </c>
    </row>
    <row r="573" spans="2:20" s="63" customFormat="1" ht="138" customHeight="1" x14ac:dyDescent="0.25">
      <c r="B573" s="431"/>
      <c r="C573" s="418"/>
      <c r="D573" s="417"/>
      <c r="E573" s="302" t="s">
        <v>3019</v>
      </c>
      <c r="F573" s="328" t="s">
        <v>3129</v>
      </c>
      <c r="G573" s="93" t="s">
        <v>3662</v>
      </c>
      <c r="H573" s="161" t="s">
        <v>3947</v>
      </c>
      <c r="I573" s="200" t="s">
        <v>3090</v>
      </c>
      <c r="J573" s="320" t="s">
        <v>326</v>
      </c>
      <c r="K573" s="320" t="s">
        <v>327</v>
      </c>
      <c r="L573" s="207" t="s">
        <v>3208</v>
      </c>
      <c r="M573" s="328" t="s">
        <v>27</v>
      </c>
      <c r="N573" s="215">
        <v>44008</v>
      </c>
      <c r="O573" s="215">
        <v>44013</v>
      </c>
      <c r="P573" s="215">
        <v>44195</v>
      </c>
      <c r="Q573" s="29">
        <v>13261</v>
      </c>
      <c r="R573" s="30">
        <v>0.5</v>
      </c>
      <c r="S573" s="29" t="s">
        <v>230</v>
      </c>
      <c r="T573" s="34">
        <v>6630.5</v>
      </c>
    </row>
    <row r="574" spans="2:20" s="63" customFormat="1" ht="87.75" customHeight="1" x14ac:dyDescent="0.25">
      <c r="B574" s="431"/>
      <c r="C574" s="418"/>
      <c r="D574" s="417"/>
      <c r="E574" s="302" t="s">
        <v>3019</v>
      </c>
      <c r="F574" s="328" t="s">
        <v>3129</v>
      </c>
      <c r="G574" s="93" t="s">
        <v>4203</v>
      </c>
      <c r="H574" s="161" t="s">
        <v>4204</v>
      </c>
      <c r="I574" s="200" t="s">
        <v>4191</v>
      </c>
      <c r="J574" s="320" t="s">
        <v>326</v>
      </c>
      <c r="K574" s="320" t="s">
        <v>327</v>
      </c>
      <c r="L574" s="207" t="s">
        <v>4205</v>
      </c>
      <c r="M574" s="328" t="s">
        <v>7</v>
      </c>
      <c r="N574" s="215">
        <v>44097</v>
      </c>
      <c r="O574" s="215">
        <v>43997</v>
      </c>
      <c r="P574" s="215">
        <v>44179</v>
      </c>
      <c r="Q574" s="29">
        <v>6300</v>
      </c>
      <c r="R574" s="30">
        <v>0.5</v>
      </c>
      <c r="S574" s="29" t="s">
        <v>230</v>
      </c>
      <c r="T574" s="34">
        <v>3150</v>
      </c>
    </row>
    <row r="575" spans="2:20" s="63" customFormat="1" ht="138" customHeight="1" x14ac:dyDescent="0.25">
      <c r="B575" s="431"/>
      <c r="C575" s="418"/>
      <c r="D575" s="417"/>
      <c r="E575" s="302" t="s">
        <v>3019</v>
      </c>
      <c r="F575" s="328" t="s">
        <v>3129</v>
      </c>
      <c r="G575" s="93" t="s">
        <v>3663</v>
      </c>
      <c r="H575" s="161" t="s">
        <v>3170</v>
      </c>
      <c r="I575" s="200" t="s">
        <v>3091</v>
      </c>
      <c r="J575" s="320" t="s">
        <v>326</v>
      </c>
      <c r="K575" s="320" t="s">
        <v>327</v>
      </c>
      <c r="L575" s="207" t="s">
        <v>3209</v>
      </c>
      <c r="M575" s="328" t="s">
        <v>13</v>
      </c>
      <c r="N575" s="215">
        <v>44008</v>
      </c>
      <c r="O575" s="215">
        <v>43973</v>
      </c>
      <c r="P575" s="215">
        <v>44195</v>
      </c>
      <c r="Q575" s="29">
        <v>7000</v>
      </c>
      <c r="R575" s="30">
        <v>0.5</v>
      </c>
      <c r="S575" s="29" t="s">
        <v>230</v>
      </c>
      <c r="T575" s="34">
        <v>3500</v>
      </c>
    </row>
    <row r="576" spans="2:20" s="63" customFormat="1" ht="87.75" customHeight="1" x14ac:dyDescent="0.25">
      <c r="B576" s="431"/>
      <c r="C576" s="418"/>
      <c r="D576" s="417"/>
      <c r="E576" s="302" t="s">
        <v>3019</v>
      </c>
      <c r="F576" s="328" t="s">
        <v>3129</v>
      </c>
      <c r="G576" s="93" t="s">
        <v>3664</v>
      </c>
      <c r="H576" s="161" t="s">
        <v>4127</v>
      </c>
      <c r="I576" s="200" t="s">
        <v>3092</v>
      </c>
      <c r="J576" s="320" t="s">
        <v>326</v>
      </c>
      <c r="K576" s="320" t="s">
        <v>327</v>
      </c>
      <c r="L576" s="207" t="s">
        <v>3210</v>
      </c>
      <c r="M576" s="328" t="s">
        <v>1</v>
      </c>
      <c r="N576" s="215">
        <v>44008</v>
      </c>
      <c r="O576" s="215">
        <v>43983</v>
      </c>
      <c r="P576" s="215">
        <v>44195</v>
      </c>
      <c r="Q576" s="29">
        <v>39800</v>
      </c>
      <c r="R576" s="30">
        <v>0.5</v>
      </c>
      <c r="S576" s="29" t="s">
        <v>230</v>
      </c>
      <c r="T576" s="34">
        <v>19900</v>
      </c>
    </row>
    <row r="577" spans="2:20" s="63" customFormat="1" ht="145.5" customHeight="1" x14ac:dyDescent="0.25">
      <c r="B577" s="431"/>
      <c r="C577" s="418"/>
      <c r="D577" s="417"/>
      <c r="E577" s="302" t="s">
        <v>3019</v>
      </c>
      <c r="F577" s="328" t="s">
        <v>3020</v>
      </c>
      <c r="G577" s="93" t="s">
        <v>3665</v>
      </c>
      <c r="H577" s="161" t="s">
        <v>3171</v>
      </c>
      <c r="I577" s="200" t="s">
        <v>3093</v>
      </c>
      <c r="J577" s="320" t="s">
        <v>326</v>
      </c>
      <c r="K577" s="320" t="s">
        <v>327</v>
      </c>
      <c r="L577" s="207" t="s">
        <v>3948</v>
      </c>
      <c r="M577" s="328" t="s">
        <v>22</v>
      </c>
      <c r="N577" s="215">
        <v>43987</v>
      </c>
      <c r="O577" s="215">
        <v>43966</v>
      </c>
      <c r="P577" s="215">
        <v>44174</v>
      </c>
      <c r="Q577" s="29">
        <v>181402.52</v>
      </c>
      <c r="R577" s="30">
        <v>0.95</v>
      </c>
      <c r="S577" s="29" t="s">
        <v>230</v>
      </c>
      <c r="T577" s="34">
        <v>172332.39</v>
      </c>
    </row>
    <row r="578" spans="2:20" s="63" customFormat="1" ht="140.25" customHeight="1" x14ac:dyDescent="0.25">
      <c r="B578" s="431"/>
      <c r="C578" s="418"/>
      <c r="D578" s="417"/>
      <c r="E578" s="302" t="s">
        <v>3019</v>
      </c>
      <c r="F578" s="328" t="s">
        <v>3129</v>
      </c>
      <c r="G578" s="93" t="s">
        <v>3666</v>
      </c>
      <c r="H578" s="161" t="s">
        <v>3381</v>
      </c>
      <c r="I578" s="200" t="s">
        <v>3252</v>
      </c>
      <c r="J578" s="320" t="s">
        <v>326</v>
      </c>
      <c r="K578" s="320" t="s">
        <v>327</v>
      </c>
      <c r="L578" s="207" t="s">
        <v>3382</v>
      </c>
      <c r="M578" s="328" t="s">
        <v>22</v>
      </c>
      <c r="N578" s="215">
        <v>44011</v>
      </c>
      <c r="O578" s="215">
        <v>43983</v>
      </c>
      <c r="P578" s="215">
        <v>44196</v>
      </c>
      <c r="Q578" s="29">
        <v>6791.4</v>
      </c>
      <c r="R578" s="30">
        <v>0.5</v>
      </c>
      <c r="S578" s="29" t="s">
        <v>230</v>
      </c>
      <c r="T578" s="34">
        <v>3395.7</v>
      </c>
    </row>
    <row r="579" spans="2:20" s="63" customFormat="1" ht="87.75" customHeight="1" x14ac:dyDescent="0.25">
      <c r="B579" s="431"/>
      <c r="C579" s="418"/>
      <c r="D579" s="417"/>
      <c r="E579" s="302" t="s">
        <v>3019</v>
      </c>
      <c r="F579" s="328" t="s">
        <v>3020</v>
      </c>
      <c r="G579" s="93" t="s">
        <v>3667</v>
      </c>
      <c r="H579" s="161" t="s">
        <v>3949</v>
      </c>
      <c r="I579" s="200" t="s">
        <v>3094</v>
      </c>
      <c r="J579" s="320" t="s">
        <v>326</v>
      </c>
      <c r="K579" s="320" t="s">
        <v>327</v>
      </c>
      <c r="L579" s="207" t="s">
        <v>3211</v>
      </c>
      <c r="M579" s="328" t="s">
        <v>22</v>
      </c>
      <c r="N579" s="215">
        <v>43994</v>
      </c>
      <c r="O579" s="215">
        <v>43983</v>
      </c>
      <c r="P579" s="215">
        <v>44181</v>
      </c>
      <c r="Q579" s="29">
        <v>95815</v>
      </c>
      <c r="R579" s="30">
        <v>0.95</v>
      </c>
      <c r="S579" s="29" t="s">
        <v>230</v>
      </c>
      <c r="T579" s="34">
        <v>91024.25</v>
      </c>
    </row>
    <row r="580" spans="2:20" s="63" customFormat="1" ht="152.25" customHeight="1" x14ac:dyDescent="0.25">
      <c r="B580" s="431"/>
      <c r="C580" s="418"/>
      <c r="D580" s="417"/>
      <c r="E580" s="302" t="s">
        <v>3019</v>
      </c>
      <c r="F580" s="328" t="s">
        <v>3129</v>
      </c>
      <c r="G580" s="93" t="s">
        <v>3668</v>
      </c>
      <c r="H580" s="161" t="s">
        <v>3172</v>
      </c>
      <c r="I580" s="200" t="s">
        <v>3095</v>
      </c>
      <c r="J580" s="320" t="s">
        <v>326</v>
      </c>
      <c r="K580" s="320" t="s">
        <v>327</v>
      </c>
      <c r="L580" s="207" t="s">
        <v>3212</v>
      </c>
      <c r="M580" s="328" t="s">
        <v>22</v>
      </c>
      <c r="N580" s="215">
        <v>44008</v>
      </c>
      <c r="O580" s="215">
        <v>43983</v>
      </c>
      <c r="P580" s="215">
        <v>44195</v>
      </c>
      <c r="Q580" s="29">
        <v>35450</v>
      </c>
      <c r="R580" s="30">
        <v>0.5</v>
      </c>
      <c r="S580" s="29" t="s">
        <v>230</v>
      </c>
      <c r="T580" s="34">
        <v>17725</v>
      </c>
    </row>
    <row r="581" spans="2:20" s="63" customFormat="1" ht="152.25" customHeight="1" x14ac:dyDescent="0.25">
      <c r="B581" s="431"/>
      <c r="C581" s="418"/>
      <c r="D581" s="417"/>
      <c r="E581" s="302" t="s">
        <v>3019</v>
      </c>
      <c r="F581" s="328" t="s">
        <v>3129</v>
      </c>
      <c r="G581" s="93" t="s">
        <v>1946</v>
      </c>
      <c r="H581" s="161" t="s">
        <v>3173</v>
      </c>
      <c r="I581" s="200" t="s">
        <v>3096</v>
      </c>
      <c r="J581" s="320" t="s">
        <v>326</v>
      </c>
      <c r="K581" s="320" t="s">
        <v>327</v>
      </c>
      <c r="L581" s="207" t="s">
        <v>3213</v>
      </c>
      <c r="M581" s="328" t="s">
        <v>4</v>
      </c>
      <c r="N581" s="215">
        <v>44008</v>
      </c>
      <c r="O581" s="215">
        <v>43976</v>
      </c>
      <c r="P581" s="215">
        <v>44195</v>
      </c>
      <c r="Q581" s="29">
        <v>39981</v>
      </c>
      <c r="R581" s="30">
        <v>0.5</v>
      </c>
      <c r="S581" s="29" t="s">
        <v>230</v>
      </c>
      <c r="T581" s="34">
        <v>19990.5</v>
      </c>
    </row>
    <row r="582" spans="2:20" s="63" customFormat="1" ht="152.25" customHeight="1" x14ac:dyDescent="0.25">
      <c r="B582" s="431"/>
      <c r="C582" s="418"/>
      <c r="D582" s="417"/>
      <c r="E582" s="302" t="s">
        <v>3019</v>
      </c>
      <c r="F582" s="328" t="s">
        <v>3129</v>
      </c>
      <c r="G582" s="93" t="s">
        <v>3669</v>
      </c>
      <c r="H582" s="161" t="s">
        <v>3174</v>
      </c>
      <c r="I582" s="200" t="s">
        <v>3097</v>
      </c>
      <c r="J582" s="320" t="s">
        <v>326</v>
      </c>
      <c r="K582" s="320" t="s">
        <v>327</v>
      </c>
      <c r="L582" s="207" t="s">
        <v>3214</v>
      </c>
      <c r="M582" s="328" t="s">
        <v>13</v>
      </c>
      <c r="N582" s="215">
        <v>44008</v>
      </c>
      <c r="O582" s="215">
        <v>43976</v>
      </c>
      <c r="P582" s="215">
        <v>44195</v>
      </c>
      <c r="Q582" s="29">
        <v>9054.7999999999993</v>
      </c>
      <c r="R582" s="30">
        <v>0.5</v>
      </c>
      <c r="S582" s="29" t="s">
        <v>230</v>
      </c>
      <c r="T582" s="34">
        <v>4527.3999999999996</v>
      </c>
    </row>
    <row r="583" spans="2:20" s="63" customFormat="1" ht="152.25" customHeight="1" x14ac:dyDescent="0.25">
      <c r="B583" s="431"/>
      <c r="C583" s="418"/>
      <c r="D583" s="417"/>
      <c r="E583" s="302" t="s">
        <v>3019</v>
      </c>
      <c r="F583" s="328" t="s">
        <v>3129</v>
      </c>
      <c r="G583" s="93" t="s">
        <v>3670</v>
      </c>
      <c r="H583" s="161" t="s">
        <v>3175</v>
      </c>
      <c r="I583" s="200" t="s">
        <v>3098</v>
      </c>
      <c r="J583" s="320" t="s">
        <v>326</v>
      </c>
      <c r="K583" s="320" t="s">
        <v>327</v>
      </c>
      <c r="L583" s="207" t="s">
        <v>3215</v>
      </c>
      <c r="M583" s="324" t="s">
        <v>3908</v>
      </c>
      <c r="N583" s="215">
        <v>44000</v>
      </c>
      <c r="O583" s="215">
        <v>43983</v>
      </c>
      <c r="P583" s="215">
        <v>44187</v>
      </c>
      <c r="Q583" s="29">
        <v>38130</v>
      </c>
      <c r="R583" s="30">
        <v>0.5</v>
      </c>
      <c r="S583" s="29" t="s">
        <v>230</v>
      </c>
      <c r="T583" s="34">
        <v>19065</v>
      </c>
    </row>
    <row r="584" spans="2:20" s="63" customFormat="1" ht="152.25" customHeight="1" x14ac:dyDescent="0.25">
      <c r="B584" s="431"/>
      <c r="C584" s="418"/>
      <c r="D584" s="417"/>
      <c r="E584" s="302" t="s">
        <v>3019</v>
      </c>
      <c r="F584" s="328" t="s">
        <v>3129</v>
      </c>
      <c r="G584" s="93" t="s">
        <v>3671</v>
      </c>
      <c r="H584" s="161" t="s">
        <v>4128</v>
      </c>
      <c r="I584" s="200" t="s">
        <v>3099</v>
      </c>
      <c r="J584" s="320" t="s">
        <v>326</v>
      </c>
      <c r="K584" s="320" t="s">
        <v>327</v>
      </c>
      <c r="L584" s="207" t="s">
        <v>4129</v>
      </c>
      <c r="M584" s="328" t="s">
        <v>22</v>
      </c>
      <c r="N584" s="215">
        <v>44008</v>
      </c>
      <c r="O584" s="215">
        <v>43983</v>
      </c>
      <c r="P584" s="215">
        <v>44195</v>
      </c>
      <c r="Q584" s="29">
        <v>35600</v>
      </c>
      <c r="R584" s="30">
        <v>0.5</v>
      </c>
      <c r="S584" s="29" t="s">
        <v>230</v>
      </c>
      <c r="T584" s="34">
        <v>17800</v>
      </c>
    </row>
    <row r="585" spans="2:20" s="63" customFormat="1" ht="87.75" customHeight="1" x14ac:dyDescent="0.25">
      <c r="B585" s="431"/>
      <c r="C585" s="418"/>
      <c r="D585" s="417"/>
      <c r="E585" s="302" t="s">
        <v>3019</v>
      </c>
      <c r="F585" s="328" t="s">
        <v>3129</v>
      </c>
      <c r="G585" s="93" t="s">
        <v>3672</v>
      </c>
      <c r="H585" s="161" t="s">
        <v>3176</v>
      </c>
      <c r="I585" s="200" t="s">
        <v>3100</v>
      </c>
      <c r="J585" s="320" t="s">
        <v>326</v>
      </c>
      <c r="K585" s="320" t="s">
        <v>327</v>
      </c>
      <c r="L585" s="207" t="s">
        <v>3216</v>
      </c>
      <c r="M585" s="328" t="s">
        <v>3909</v>
      </c>
      <c r="N585" s="215">
        <v>44008</v>
      </c>
      <c r="O585" s="215">
        <v>43983</v>
      </c>
      <c r="P585" s="215">
        <v>44195</v>
      </c>
      <c r="Q585" s="29">
        <v>7740.13</v>
      </c>
      <c r="R585" s="30">
        <v>0.5</v>
      </c>
      <c r="S585" s="29" t="s">
        <v>230</v>
      </c>
      <c r="T585" s="34">
        <v>3870.07</v>
      </c>
    </row>
    <row r="586" spans="2:20" s="63" customFormat="1" ht="134.25" customHeight="1" x14ac:dyDescent="0.25">
      <c r="B586" s="431"/>
      <c r="C586" s="418"/>
      <c r="D586" s="417"/>
      <c r="E586" s="302" t="s">
        <v>3019</v>
      </c>
      <c r="F586" s="328" t="s">
        <v>3129</v>
      </c>
      <c r="G586" s="93" t="s">
        <v>2036</v>
      </c>
      <c r="H586" s="161" t="s">
        <v>3177</v>
      </c>
      <c r="I586" s="200" t="s">
        <v>3101</v>
      </c>
      <c r="J586" s="320" t="s">
        <v>326</v>
      </c>
      <c r="K586" s="320" t="s">
        <v>327</v>
      </c>
      <c r="L586" s="207" t="s">
        <v>3217</v>
      </c>
      <c r="M586" s="328" t="s">
        <v>19</v>
      </c>
      <c r="N586" s="215">
        <v>44008</v>
      </c>
      <c r="O586" s="215">
        <v>43983</v>
      </c>
      <c r="P586" s="215">
        <v>44195</v>
      </c>
      <c r="Q586" s="29">
        <v>13343.69</v>
      </c>
      <c r="R586" s="30">
        <v>0.5</v>
      </c>
      <c r="S586" s="29" t="s">
        <v>230</v>
      </c>
      <c r="T586" s="34">
        <v>6671.85</v>
      </c>
    </row>
    <row r="587" spans="2:20" s="63" customFormat="1" ht="87.75" customHeight="1" x14ac:dyDescent="0.25">
      <c r="B587" s="431"/>
      <c r="C587" s="418"/>
      <c r="D587" s="417"/>
      <c r="E587" s="302" t="s">
        <v>3019</v>
      </c>
      <c r="F587" s="328" t="s">
        <v>3129</v>
      </c>
      <c r="G587" s="93" t="s">
        <v>3673</v>
      </c>
      <c r="H587" s="161" t="s">
        <v>3178</v>
      </c>
      <c r="I587" s="200" t="s">
        <v>3102</v>
      </c>
      <c r="J587" s="320" t="s">
        <v>326</v>
      </c>
      <c r="K587" s="320" t="s">
        <v>327</v>
      </c>
      <c r="L587" s="207" t="s">
        <v>3178</v>
      </c>
      <c r="M587" s="328" t="s">
        <v>19</v>
      </c>
      <c r="N587" s="215">
        <v>44008</v>
      </c>
      <c r="O587" s="215">
        <v>43983</v>
      </c>
      <c r="P587" s="215">
        <v>44195</v>
      </c>
      <c r="Q587" s="29">
        <v>39900</v>
      </c>
      <c r="R587" s="30">
        <v>0.5</v>
      </c>
      <c r="S587" s="29" t="s">
        <v>230</v>
      </c>
      <c r="T587" s="34">
        <v>19950</v>
      </c>
    </row>
    <row r="588" spans="2:20" s="63" customFormat="1" ht="129.75" customHeight="1" x14ac:dyDescent="0.25">
      <c r="B588" s="431"/>
      <c r="C588" s="418"/>
      <c r="D588" s="417"/>
      <c r="E588" s="302" t="s">
        <v>3019</v>
      </c>
      <c r="F588" s="328" t="s">
        <v>3129</v>
      </c>
      <c r="G588" s="93" t="s">
        <v>3674</v>
      </c>
      <c r="H588" s="161" t="s">
        <v>3950</v>
      </c>
      <c r="I588" s="200" t="s">
        <v>3103</v>
      </c>
      <c r="J588" s="320" t="s">
        <v>326</v>
      </c>
      <c r="K588" s="320" t="s">
        <v>327</v>
      </c>
      <c r="L588" s="207" t="s">
        <v>3218</v>
      </c>
      <c r="M588" s="328" t="s">
        <v>29</v>
      </c>
      <c r="N588" s="215">
        <v>44008</v>
      </c>
      <c r="O588" s="215">
        <v>43983</v>
      </c>
      <c r="P588" s="215">
        <v>44195</v>
      </c>
      <c r="Q588" s="29">
        <v>6200</v>
      </c>
      <c r="R588" s="30">
        <v>0.5</v>
      </c>
      <c r="S588" s="29" t="s">
        <v>230</v>
      </c>
      <c r="T588" s="34">
        <v>3100</v>
      </c>
    </row>
    <row r="589" spans="2:20" s="63" customFormat="1" ht="158.25" customHeight="1" x14ac:dyDescent="0.25">
      <c r="B589" s="431"/>
      <c r="C589" s="418"/>
      <c r="D589" s="417"/>
      <c r="E589" s="302" t="s">
        <v>3019</v>
      </c>
      <c r="F589" s="328" t="s">
        <v>3129</v>
      </c>
      <c r="G589" s="93" t="s">
        <v>3675</v>
      </c>
      <c r="H589" s="161" t="s">
        <v>3179</v>
      </c>
      <c r="I589" s="200" t="s">
        <v>3104</v>
      </c>
      <c r="J589" s="320" t="s">
        <v>326</v>
      </c>
      <c r="K589" s="320" t="s">
        <v>327</v>
      </c>
      <c r="L589" s="207" t="s">
        <v>3219</v>
      </c>
      <c r="M589" s="328" t="s">
        <v>22</v>
      </c>
      <c r="N589" s="215">
        <v>44008</v>
      </c>
      <c r="O589" s="215">
        <v>43976</v>
      </c>
      <c r="P589" s="215">
        <v>44158</v>
      </c>
      <c r="Q589" s="29">
        <v>5100</v>
      </c>
      <c r="R589" s="30">
        <v>0.5</v>
      </c>
      <c r="S589" s="29" t="s">
        <v>230</v>
      </c>
      <c r="T589" s="34">
        <v>2550</v>
      </c>
    </row>
    <row r="590" spans="2:20" s="63" customFormat="1" ht="144.75" customHeight="1" x14ac:dyDescent="0.25">
      <c r="B590" s="431"/>
      <c r="C590" s="418"/>
      <c r="D590" s="417"/>
      <c r="E590" s="302" t="s">
        <v>3019</v>
      </c>
      <c r="F590" s="328" t="s">
        <v>3129</v>
      </c>
      <c r="G590" s="93" t="s">
        <v>3489</v>
      </c>
      <c r="H590" s="161" t="s">
        <v>3490</v>
      </c>
      <c r="I590" s="200" t="s">
        <v>3253</v>
      </c>
      <c r="J590" s="320" t="s">
        <v>326</v>
      </c>
      <c r="K590" s="320" t="s">
        <v>327</v>
      </c>
      <c r="L590" s="207" t="s">
        <v>3491</v>
      </c>
      <c r="M590" s="324" t="s">
        <v>3910</v>
      </c>
      <c r="N590" s="215">
        <v>44011</v>
      </c>
      <c r="O590" s="215">
        <v>43983</v>
      </c>
      <c r="P590" s="215">
        <v>44196</v>
      </c>
      <c r="Q590" s="29">
        <v>18600</v>
      </c>
      <c r="R590" s="30">
        <v>0.5</v>
      </c>
      <c r="S590" s="29" t="s">
        <v>230</v>
      </c>
      <c r="T590" s="34">
        <v>9300</v>
      </c>
    </row>
    <row r="591" spans="2:20" s="63" customFormat="1" ht="117" customHeight="1" x14ac:dyDescent="0.25">
      <c r="B591" s="431"/>
      <c r="C591" s="418"/>
      <c r="D591" s="417"/>
      <c r="E591" s="302" t="s">
        <v>3019</v>
      </c>
      <c r="F591" s="328" t="s">
        <v>3129</v>
      </c>
      <c r="G591" s="93" t="s">
        <v>1023</v>
      </c>
      <c r="H591" s="161" t="s">
        <v>3180</v>
      </c>
      <c r="I591" s="200" t="s">
        <v>3105</v>
      </c>
      <c r="J591" s="320" t="s">
        <v>326</v>
      </c>
      <c r="K591" s="320" t="s">
        <v>327</v>
      </c>
      <c r="L591" s="207" t="s">
        <v>3220</v>
      </c>
      <c r="M591" s="324" t="s">
        <v>3911</v>
      </c>
      <c r="N591" s="215">
        <v>44008</v>
      </c>
      <c r="O591" s="215">
        <v>43983</v>
      </c>
      <c r="P591" s="215">
        <v>44195</v>
      </c>
      <c r="Q591" s="29">
        <v>18800</v>
      </c>
      <c r="R591" s="30">
        <v>50</v>
      </c>
      <c r="S591" s="29" t="s">
        <v>230</v>
      </c>
      <c r="T591" s="34">
        <v>9400</v>
      </c>
    </row>
    <row r="592" spans="2:20" s="63" customFormat="1" ht="87.75" customHeight="1" x14ac:dyDescent="0.25">
      <c r="B592" s="431"/>
      <c r="C592" s="418"/>
      <c r="D592" s="417"/>
      <c r="E592" s="302" t="s">
        <v>3019</v>
      </c>
      <c r="F592" s="328" t="s">
        <v>3129</v>
      </c>
      <c r="G592" s="93" t="s">
        <v>3634</v>
      </c>
      <c r="H592" s="161" t="s">
        <v>3181</v>
      </c>
      <c r="I592" s="200" t="s">
        <v>3106</v>
      </c>
      <c r="J592" s="320" t="s">
        <v>326</v>
      </c>
      <c r="K592" s="320" t="s">
        <v>327</v>
      </c>
      <c r="L592" s="207" t="s">
        <v>3181</v>
      </c>
      <c r="M592" s="328" t="s">
        <v>22</v>
      </c>
      <c r="N592" s="215">
        <v>44008</v>
      </c>
      <c r="O592" s="215">
        <v>43983</v>
      </c>
      <c r="P592" s="215">
        <v>44195</v>
      </c>
      <c r="Q592" s="29">
        <v>31285</v>
      </c>
      <c r="R592" s="30">
        <v>0.5</v>
      </c>
      <c r="S592" s="29" t="s">
        <v>230</v>
      </c>
      <c r="T592" s="34">
        <v>15642.5</v>
      </c>
    </row>
    <row r="593" spans="2:20" s="63" customFormat="1" ht="87.75" customHeight="1" x14ac:dyDescent="0.25">
      <c r="B593" s="431"/>
      <c r="C593" s="418"/>
      <c r="D593" s="417"/>
      <c r="E593" s="302" t="s">
        <v>3019</v>
      </c>
      <c r="F593" s="328" t="s">
        <v>3129</v>
      </c>
      <c r="G593" s="93" t="s">
        <v>3492</v>
      </c>
      <c r="H593" s="161" t="s">
        <v>3951</v>
      </c>
      <c r="I593" s="200" t="s">
        <v>3254</v>
      </c>
      <c r="J593" s="320" t="s">
        <v>326</v>
      </c>
      <c r="K593" s="320" t="s">
        <v>327</v>
      </c>
      <c r="L593" s="207" t="s">
        <v>3493</v>
      </c>
      <c r="M593" s="324" t="s">
        <v>55</v>
      </c>
      <c r="N593" s="215">
        <v>44011</v>
      </c>
      <c r="O593" s="215">
        <v>43976</v>
      </c>
      <c r="P593" s="215">
        <v>44196</v>
      </c>
      <c r="Q593" s="29">
        <v>17958</v>
      </c>
      <c r="R593" s="30">
        <v>0.5</v>
      </c>
      <c r="S593" s="29" t="s">
        <v>230</v>
      </c>
      <c r="T593" s="34">
        <v>8979</v>
      </c>
    </row>
    <row r="594" spans="2:20" s="63" customFormat="1" ht="148.5" customHeight="1" x14ac:dyDescent="0.25">
      <c r="B594" s="431"/>
      <c r="C594" s="418"/>
      <c r="D594" s="417"/>
      <c r="E594" s="302" t="s">
        <v>3019</v>
      </c>
      <c r="F594" s="328" t="s">
        <v>3129</v>
      </c>
      <c r="G594" s="93" t="s">
        <v>4130</v>
      </c>
      <c r="H594" s="161" t="s">
        <v>3952</v>
      </c>
      <c r="I594" s="200" t="s">
        <v>3107</v>
      </c>
      <c r="J594" s="320" t="s">
        <v>326</v>
      </c>
      <c r="K594" s="320" t="s">
        <v>327</v>
      </c>
      <c r="L594" s="207" t="s">
        <v>3221</v>
      </c>
      <c r="M594" s="328" t="s">
        <v>1</v>
      </c>
      <c r="N594" s="215">
        <v>44008</v>
      </c>
      <c r="O594" s="215">
        <v>43976</v>
      </c>
      <c r="P594" s="215">
        <v>44158</v>
      </c>
      <c r="Q594" s="29">
        <v>13900</v>
      </c>
      <c r="R594" s="30">
        <v>0.5</v>
      </c>
      <c r="S594" s="29" t="s">
        <v>230</v>
      </c>
      <c r="T594" s="34">
        <v>6950</v>
      </c>
    </row>
    <row r="595" spans="2:20" s="63" customFormat="1" ht="148.5" customHeight="1" x14ac:dyDescent="0.25">
      <c r="B595" s="431"/>
      <c r="C595" s="418"/>
      <c r="D595" s="417"/>
      <c r="E595" s="302" t="s">
        <v>3019</v>
      </c>
      <c r="F595" s="328" t="s">
        <v>3129</v>
      </c>
      <c r="G595" s="93" t="s">
        <v>3628</v>
      </c>
      <c r="H595" s="161" t="s">
        <v>3182</v>
      </c>
      <c r="I595" s="200" t="s">
        <v>3108</v>
      </c>
      <c r="J595" s="320" t="s">
        <v>326</v>
      </c>
      <c r="K595" s="320" t="s">
        <v>327</v>
      </c>
      <c r="L595" s="207" t="s">
        <v>3222</v>
      </c>
      <c r="M595" s="328" t="s">
        <v>22</v>
      </c>
      <c r="N595" s="215">
        <v>44008</v>
      </c>
      <c r="O595" s="215">
        <v>43976</v>
      </c>
      <c r="P595" s="215">
        <v>44158</v>
      </c>
      <c r="Q595" s="29">
        <v>14049</v>
      </c>
      <c r="R595" s="30">
        <v>0.5</v>
      </c>
      <c r="S595" s="29" t="s">
        <v>230</v>
      </c>
      <c r="T595" s="34">
        <v>7024.5</v>
      </c>
    </row>
    <row r="596" spans="2:20" s="63" customFormat="1" ht="148.5" customHeight="1" x14ac:dyDescent="0.25">
      <c r="B596" s="431"/>
      <c r="C596" s="418"/>
      <c r="D596" s="417"/>
      <c r="E596" s="302" t="s">
        <v>3019</v>
      </c>
      <c r="F596" s="328" t="s">
        <v>3129</v>
      </c>
      <c r="G596" s="93" t="s">
        <v>3629</v>
      </c>
      <c r="H596" s="161" t="s">
        <v>3183</v>
      </c>
      <c r="I596" s="200" t="s">
        <v>3109</v>
      </c>
      <c r="J596" s="320" t="s">
        <v>326</v>
      </c>
      <c r="K596" s="320" t="s">
        <v>327</v>
      </c>
      <c r="L596" s="207" t="s">
        <v>3223</v>
      </c>
      <c r="M596" s="328" t="s">
        <v>22</v>
      </c>
      <c r="N596" s="215">
        <v>44008</v>
      </c>
      <c r="O596" s="215">
        <v>43997</v>
      </c>
      <c r="P596" s="215">
        <v>44196</v>
      </c>
      <c r="Q596" s="29">
        <v>39350</v>
      </c>
      <c r="R596" s="30">
        <v>0.5</v>
      </c>
      <c r="S596" s="29" t="s">
        <v>230</v>
      </c>
      <c r="T596" s="34">
        <v>19675</v>
      </c>
    </row>
    <row r="597" spans="2:20" s="63" customFormat="1" ht="148.5" customHeight="1" x14ac:dyDescent="0.25">
      <c r="B597" s="431"/>
      <c r="C597" s="418"/>
      <c r="D597" s="417"/>
      <c r="E597" s="302" t="s">
        <v>3019</v>
      </c>
      <c r="F597" s="328" t="s">
        <v>3129</v>
      </c>
      <c r="G597" s="93" t="s">
        <v>3630</v>
      </c>
      <c r="H597" s="161" t="s">
        <v>3494</v>
      </c>
      <c r="I597" s="200" t="s">
        <v>3255</v>
      </c>
      <c r="J597" s="320" t="s">
        <v>326</v>
      </c>
      <c r="K597" s="320" t="s">
        <v>327</v>
      </c>
      <c r="L597" s="207" t="s">
        <v>3497</v>
      </c>
      <c r="M597" s="324" t="s">
        <v>55</v>
      </c>
      <c r="N597" s="215">
        <v>44015</v>
      </c>
      <c r="O597" s="215">
        <v>43983</v>
      </c>
      <c r="P597" s="215">
        <v>44196</v>
      </c>
      <c r="Q597" s="29">
        <v>36550</v>
      </c>
      <c r="R597" s="30">
        <v>0.5</v>
      </c>
      <c r="S597" s="29" t="s">
        <v>230</v>
      </c>
      <c r="T597" s="34">
        <v>18275</v>
      </c>
    </row>
    <row r="598" spans="2:20" s="63" customFormat="1" ht="87.75" customHeight="1" x14ac:dyDescent="0.25">
      <c r="B598" s="431"/>
      <c r="C598" s="418"/>
      <c r="D598" s="417"/>
      <c r="E598" s="302" t="s">
        <v>3019</v>
      </c>
      <c r="F598" s="328" t="s">
        <v>3129</v>
      </c>
      <c r="G598" s="93" t="s">
        <v>3631</v>
      </c>
      <c r="H598" s="161" t="s">
        <v>3495</v>
      </c>
      <c r="I598" s="200" t="s">
        <v>3256</v>
      </c>
      <c r="J598" s="320" t="s">
        <v>326</v>
      </c>
      <c r="K598" s="320" t="s">
        <v>327</v>
      </c>
      <c r="L598" s="207" t="s">
        <v>3498</v>
      </c>
      <c r="M598" s="324" t="s">
        <v>1</v>
      </c>
      <c r="N598" s="215">
        <v>44015</v>
      </c>
      <c r="O598" s="215">
        <v>43977</v>
      </c>
      <c r="P598" s="215">
        <v>44196</v>
      </c>
      <c r="Q598" s="29">
        <v>19602.439999999999</v>
      </c>
      <c r="R598" s="30">
        <v>0.5</v>
      </c>
      <c r="S598" s="29" t="s">
        <v>230</v>
      </c>
      <c r="T598" s="34">
        <v>9801.2199999999993</v>
      </c>
    </row>
    <row r="599" spans="2:20" s="63" customFormat="1" ht="125.25" customHeight="1" x14ac:dyDescent="0.25">
      <c r="B599" s="431"/>
      <c r="C599" s="418"/>
      <c r="D599" s="417"/>
      <c r="E599" s="302" t="s">
        <v>3019</v>
      </c>
      <c r="F599" s="328" t="s">
        <v>3129</v>
      </c>
      <c r="G599" s="93" t="s">
        <v>3632</v>
      </c>
      <c r="H599" s="161" t="s">
        <v>3496</v>
      </c>
      <c r="I599" s="200" t="s">
        <v>3257</v>
      </c>
      <c r="J599" s="320" t="s">
        <v>326</v>
      </c>
      <c r="K599" s="320" t="s">
        <v>327</v>
      </c>
      <c r="L599" s="207" t="s">
        <v>3499</v>
      </c>
      <c r="M599" s="324" t="s">
        <v>1</v>
      </c>
      <c r="N599" s="215">
        <v>44015</v>
      </c>
      <c r="O599" s="215">
        <v>43977</v>
      </c>
      <c r="P599" s="215">
        <v>44196</v>
      </c>
      <c r="Q599" s="29">
        <v>10394</v>
      </c>
      <c r="R599" s="30">
        <v>0.5</v>
      </c>
      <c r="S599" s="29" t="s">
        <v>230</v>
      </c>
      <c r="T599" s="34">
        <v>5197</v>
      </c>
    </row>
    <row r="600" spans="2:20" s="63" customFormat="1" ht="156.75" customHeight="1" x14ac:dyDescent="0.25">
      <c r="B600" s="431"/>
      <c r="C600" s="418"/>
      <c r="D600" s="417"/>
      <c r="E600" s="302" t="s">
        <v>3019</v>
      </c>
      <c r="F600" s="328" t="s">
        <v>3129</v>
      </c>
      <c r="G600" s="93" t="s">
        <v>3633</v>
      </c>
      <c r="H600" s="161" t="s">
        <v>3953</v>
      </c>
      <c r="I600" s="200" t="s">
        <v>3110</v>
      </c>
      <c r="J600" s="320" t="s">
        <v>326</v>
      </c>
      <c r="K600" s="320" t="s">
        <v>327</v>
      </c>
      <c r="L600" s="207" t="s">
        <v>3224</v>
      </c>
      <c r="M600" s="328" t="s">
        <v>22</v>
      </c>
      <c r="N600" s="215">
        <v>44008</v>
      </c>
      <c r="O600" s="215">
        <v>43997</v>
      </c>
      <c r="P600" s="215">
        <v>44195</v>
      </c>
      <c r="Q600" s="29">
        <v>9340</v>
      </c>
      <c r="R600" s="30">
        <v>0.5</v>
      </c>
      <c r="S600" s="29" t="s">
        <v>230</v>
      </c>
      <c r="T600" s="34">
        <v>4670</v>
      </c>
    </row>
    <row r="601" spans="2:20" s="63" customFormat="1" ht="140.25" customHeight="1" x14ac:dyDescent="0.25">
      <c r="B601" s="431"/>
      <c r="C601" s="418"/>
      <c r="D601" s="417"/>
      <c r="E601" s="302" t="s">
        <v>3019</v>
      </c>
      <c r="F601" s="328" t="s">
        <v>3129</v>
      </c>
      <c r="G601" s="93" t="s">
        <v>3627</v>
      </c>
      <c r="H601" s="161" t="s">
        <v>3523</v>
      </c>
      <c r="I601" s="200" t="s">
        <v>3111</v>
      </c>
      <c r="J601" s="320" t="s">
        <v>326</v>
      </c>
      <c r="K601" s="320" t="s">
        <v>327</v>
      </c>
      <c r="L601" s="207" t="s">
        <v>3225</v>
      </c>
      <c r="M601" s="328" t="s">
        <v>29</v>
      </c>
      <c r="N601" s="215">
        <v>44008</v>
      </c>
      <c r="O601" s="215">
        <v>43983</v>
      </c>
      <c r="P601" s="215">
        <v>44195</v>
      </c>
      <c r="Q601" s="29">
        <v>19300</v>
      </c>
      <c r="R601" s="30">
        <v>0.5</v>
      </c>
      <c r="S601" s="29" t="s">
        <v>230</v>
      </c>
      <c r="T601" s="34">
        <v>9650</v>
      </c>
    </row>
    <row r="602" spans="2:20" s="63" customFormat="1" ht="87.75" customHeight="1" x14ac:dyDescent="0.25">
      <c r="B602" s="431"/>
      <c r="C602" s="418"/>
      <c r="D602" s="417"/>
      <c r="E602" s="302" t="s">
        <v>3019</v>
      </c>
      <c r="F602" s="328" t="s">
        <v>3129</v>
      </c>
      <c r="G602" s="93" t="s">
        <v>3626</v>
      </c>
      <c r="H602" s="161" t="s">
        <v>3184</v>
      </c>
      <c r="I602" s="200" t="s">
        <v>3112</v>
      </c>
      <c r="J602" s="320" t="s">
        <v>326</v>
      </c>
      <c r="K602" s="320" t="s">
        <v>327</v>
      </c>
      <c r="L602" s="207" t="s">
        <v>3226</v>
      </c>
      <c r="M602" s="328" t="s">
        <v>1168</v>
      </c>
      <c r="N602" s="215">
        <v>44008</v>
      </c>
      <c r="O602" s="215">
        <v>43983</v>
      </c>
      <c r="P602" s="215">
        <v>44195</v>
      </c>
      <c r="Q602" s="29">
        <v>34478</v>
      </c>
      <c r="R602" s="30">
        <v>0.5</v>
      </c>
      <c r="S602" s="29" t="s">
        <v>230</v>
      </c>
      <c r="T602" s="34">
        <v>17239</v>
      </c>
    </row>
    <row r="603" spans="2:20" s="63" customFormat="1" ht="150.75" customHeight="1" x14ac:dyDescent="0.25">
      <c r="B603" s="431"/>
      <c r="C603" s="418"/>
      <c r="D603" s="417"/>
      <c r="E603" s="302" t="s">
        <v>3019</v>
      </c>
      <c r="F603" s="328" t="s">
        <v>3129</v>
      </c>
      <c r="G603" s="93" t="s">
        <v>2088</v>
      </c>
      <c r="H603" s="161" t="s">
        <v>3954</v>
      </c>
      <c r="I603" s="200" t="s">
        <v>3113</v>
      </c>
      <c r="J603" s="320" t="s">
        <v>326</v>
      </c>
      <c r="K603" s="320" t="s">
        <v>327</v>
      </c>
      <c r="L603" s="207" t="s">
        <v>3227</v>
      </c>
      <c r="M603" s="328" t="s">
        <v>13</v>
      </c>
      <c r="N603" s="215">
        <v>44008</v>
      </c>
      <c r="O603" s="215">
        <v>43983</v>
      </c>
      <c r="P603" s="215">
        <v>44195</v>
      </c>
      <c r="Q603" s="29">
        <v>15700</v>
      </c>
      <c r="R603" s="30">
        <v>0.5</v>
      </c>
      <c r="S603" s="29" t="s">
        <v>230</v>
      </c>
      <c r="T603" s="34">
        <v>7850</v>
      </c>
    </row>
    <row r="604" spans="2:20" s="63" customFormat="1" ht="129.75" customHeight="1" x14ac:dyDescent="0.25">
      <c r="B604" s="431"/>
      <c r="C604" s="418"/>
      <c r="D604" s="417"/>
      <c r="E604" s="302" t="s">
        <v>3019</v>
      </c>
      <c r="F604" s="328" t="s">
        <v>3129</v>
      </c>
      <c r="G604" s="93" t="s">
        <v>3500</v>
      </c>
      <c r="H604" s="161" t="s">
        <v>3501</v>
      </c>
      <c r="I604" s="200" t="s">
        <v>3258</v>
      </c>
      <c r="J604" s="320" t="s">
        <v>326</v>
      </c>
      <c r="K604" s="320" t="s">
        <v>327</v>
      </c>
      <c r="L604" s="207" t="s">
        <v>3502</v>
      </c>
      <c r="M604" s="324" t="s">
        <v>3912</v>
      </c>
      <c r="N604" s="215">
        <v>44015</v>
      </c>
      <c r="O604" s="215">
        <v>43983</v>
      </c>
      <c r="P604" s="215">
        <v>44196</v>
      </c>
      <c r="Q604" s="29">
        <v>38691.5</v>
      </c>
      <c r="R604" s="30">
        <v>0.5</v>
      </c>
      <c r="S604" s="29" t="s">
        <v>230</v>
      </c>
      <c r="T604" s="34">
        <v>19345.75</v>
      </c>
    </row>
    <row r="605" spans="2:20" s="63" customFormat="1" ht="87.75" customHeight="1" x14ac:dyDescent="0.25">
      <c r="B605" s="431"/>
      <c r="C605" s="418"/>
      <c r="D605" s="417"/>
      <c r="E605" s="302" t="s">
        <v>3019</v>
      </c>
      <c r="F605" s="328" t="s">
        <v>3129</v>
      </c>
      <c r="G605" s="93" t="s">
        <v>3624</v>
      </c>
      <c r="H605" s="161" t="s">
        <v>3185</v>
      </c>
      <c r="I605" s="200" t="s">
        <v>3114</v>
      </c>
      <c r="J605" s="320" t="s">
        <v>326</v>
      </c>
      <c r="K605" s="320" t="s">
        <v>327</v>
      </c>
      <c r="L605" s="207" t="s">
        <v>3228</v>
      </c>
      <c r="M605" s="328" t="s">
        <v>13</v>
      </c>
      <c r="N605" s="215">
        <v>44008</v>
      </c>
      <c r="O605" s="215">
        <v>44012</v>
      </c>
      <c r="P605" s="215">
        <v>44195</v>
      </c>
      <c r="Q605" s="29">
        <v>14395</v>
      </c>
      <c r="R605" s="30">
        <v>50</v>
      </c>
      <c r="S605" s="29" t="s">
        <v>230</v>
      </c>
      <c r="T605" s="34">
        <v>7197.5</v>
      </c>
    </row>
    <row r="606" spans="2:20" s="63" customFormat="1" ht="129" customHeight="1" x14ac:dyDescent="0.25">
      <c r="B606" s="431"/>
      <c r="C606" s="418"/>
      <c r="D606" s="417"/>
      <c r="E606" s="302" t="s">
        <v>3019</v>
      </c>
      <c r="F606" s="328" t="s">
        <v>3129</v>
      </c>
      <c r="G606" s="93" t="s">
        <v>3625</v>
      </c>
      <c r="H606" s="161" t="s">
        <v>3955</v>
      </c>
      <c r="I606" s="200" t="s">
        <v>3115</v>
      </c>
      <c r="J606" s="320" t="s">
        <v>326</v>
      </c>
      <c r="K606" s="320" t="s">
        <v>327</v>
      </c>
      <c r="L606" s="207" t="s">
        <v>3229</v>
      </c>
      <c r="M606" s="328" t="s">
        <v>7</v>
      </c>
      <c r="N606" s="215">
        <v>44008</v>
      </c>
      <c r="O606" s="215">
        <v>43978</v>
      </c>
      <c r="P606" s="215">
        <v>44160</v>
      </c>
      <c r="Q606" s="29">
        <v>31650</v>
      </c>
      <c r="R606" s="30">
        <v>0.5</v>
      </c>
      <c r="S606" s="29" t="s">
        <v>230</v>
      </c>
      <c r="T606" s="34">
        <v>15825</v>
      </c>
    </row>
    <row r="607" spans="2:20" s="63" customFormat="1" ht="87.75" customHeight="1" x14ac:dyDescent="0.25">
      <c r="B607" s="431"/>
      <c r="C607" s="418"/>
      <c r="D607" s="417"/>
      <c r="E607" s="302" t="s">
        <v>3019</v>
      </c>
      <c r="F607" s="328" t="s">
        <v>3129</v>
      </c>
      <c r="G607" s="93" t="s">
        <v>3505</v>
      </c>
      <c r="H607" s="161" t="s">
        <v>3503</v>
      </c>
      <c r="I607" s="200" t="s">
        <v>3259</v>
      </c>
      <c r="J607" s="320" t="s">
        <v>326</v>
      </c>
      <c r="K607" s="320" t="s">
        <v>327</v>
      </c>
      <c r="L607" s="207" t="s">
        <v>3507</v>
      </c>
      <c r="M607" s="328" t="s">
        <v>1</v>
      </c>
      <c r="N607" s="215">
        <v>44015</v>
      </c>
      <c r="O607" s="215">
        <v>43983</v>
      </c>
      <c r="P607" s="215">
        <v>44135</v>
      </c>
      <c r="Q607" s="29">
        <v>9600.7999999999993</v>
      </c>
      <c r="R607" s="30">
        <v>0.5</v>
      </c>
      <c r="S607" s="29" t="s">
        <v>230</v>
      </c>
      <c r="T607" s="34">
        <v>4800.3999999999996</v>
      </c>
    </row>
    <row r="608" spans="2:20" s="63" customFormat="1" ht="87.75" customHeight="1" x14ac:dyDescent="0.25">
      <c r="B608" s="431"/>
      <c r="C608" s="418"/>
      <c r="D608" s="417"/>
      <c r="E608" s="302" t="s">
        <v>3019</v>
      </c>
      <c r="F608" s="328" t="s">
        <v>3129</v>
      </c>
      <c r="G608" s="93" t="s">
        <v>3506</v>
      </c>
      <c r="H608" s="161" t="s">
        <v>3504</v>
      </c>
      <c r="I608" s="200" t="s">
        <v>3260</v>
      </c>
      <c r="J608" s="320" t="s">
        <v>326</v>
      </c>
      <c r="K608" s="320" t="s">
        <v>327</v>
      </c>
      <c r="L608" s="207" t="s">
        <v>3508</v>
      </c>
      <c r="M608" s="328" t="s">
        <v>1</v>
      </c>
      <c r="N608" s="215">
        <v>44015</v>
      </c>
      <c r="O608" s="215">
        <v>43978</v>
      </c>
      <c r="P608" s="215">
        <v>44196</v>
      </c>
      <c r="Q608" s="29">
        <v>8310.8799999999992</v>
      </c>
      <c r="R608" s="30">
        <v>0.5</v>
      </c>
      <c r="S608" s="29" t="s">
        <v>230</v>
      </c>
      <c r="T608" s="34">
        <v>4155.4399999999996</v>
      </c>
    </row>
    <row r="609" spans="2:20" s="63" customFormat="1" ht="168.75" customHeight="1" x14ac:dyDescent="0.25">
      <c r="B609" s="431"/>
      <c r="C609" s="418"/>
      <c r="D609" s="417"/>
      <c r="E609" s="302" t="s">
        <v>3019</v>
      </c>
      <c r="F609" s="328" t="s">
        <v>3129</v>
      </c>
      <c r="G609" s="93" t="s">
        <v>3623</v>
      </c>
      <c r="H609" s="161" t="s">
        <v>3186</v>
      </c>
      <c r="I609" s="200" t="s">
        <v>3116</v>
      </c>
      <c r="J609" s="320" t="s">
        <v>326</v>
      </c>
      <c r="K609" s="320" t="s">
        <v>327</v>
      </c>
      <c r="L609" s="207" t="s">
        <v>3230</v>
      </c>
      <c r="M609" s="328" t="s">
        <v>22</v>
      </c>
      <c r="N609" s="215">
        <v>44008</v>
      </c>
      <c r="O609" s="215">
        <v>43997</v>
      </c>
      <c r="P609" s="215">
        <v>44195</v>
      </c>
      <c r="Q609" s="29">
        <v>28175</v>
      </c>
      <c r="R609" s="30">
        <v>0.5</v>
      </c>
      <c r="S609" s="29" t="s">
        <v>230</v>
      </c>
      <c r="T609" s="34">
        <v>14087.5</v>
      </c>
    </row>
    <row r="610" spans="2:20" s="63" customFormat="1" ht="155.25" customHeight="1" x14ac:dyDescent="0.25">
      <c r="B610" s="431"/>
      <c r="C610" s="418"/>
      <c r="D610" s="417"/>
      <c r="E610" s="302" t="s">
        <v>3019</v>
      </c>
      <c r="F610" s="328" t="s">
        <v>3129</v>
      </c>
      <c r="G610" s="93" t="s">
        <v>3509</v>
      </c>
      <c r="H610" s="161" t="s">
        <v>3512</v>
      </c>
      <c r="I610" s="200" t="s">
        <v>3261</v>
      </c>
      <c r="J610" s="320" t="s">
        <v>326</v>
      </c>
      <c r="K610" s="320" t="s">
        <v>327</v>
      </c>
      <c r="L610" s="207" t="s">
        <v>3232</v>
      </c>
      <c r="M610" s="328" t="s">
        <v>13</v>
      </c>
      <c r="N610" s="215">
        <v>44011</v>
      </c>
      <c r="O610" s="215">
        <v>43983</v>
      </c>
      <c r="P610" s="215">
        <v>44196</v>
      </c>
      <c r="Q610" s="29">
        <v>18686.02</v>
      </c>
      <c r="R610" s="30">
        <v>0.5</v>
      </c>
      <c r="S610" s="29" t="s">
        <v>230</v>
      </c>
      <c r="T610" s="34">
        <v>9343.01</v>
      </c>
    </row>
    <row r="611" spans="2:20" s="63" customFormat="1" ht="87.75" customHeight="1" x14ac:dyDescent="0.25">
      <c r="B611" s="431"/>
      <c r="C611" s="418"/>
      <c r="D611" s="417"/>
      <c r="E611" s="302" t="s">
        <v>3019</v>
      </c>
      <c r="F611" s="328" t="s">
        <v>3129</v>
      </c>
      <c r="G611" s="93" t="s">
        <v>3510</v>
      </c>
      <c r="H611" s="161" t="s">
        <v>3513</v>
      </c>
      <c r="I611" s="200" t="s">
        <v>3262</v>
      </c>
      <c r="J611" s="320" t="s">
        <v>326</v>
      </c>
      <c r="K611" s="320" t="s">
        <v>327</v>
      </c>
      <c r="L611" s="207" t="s">
        <v>3515</v>
      </c>
      <c r="M611" s="328" t="s">
        <v>22</v>
      </c>
      <c r="N611" s="215">
        <v>44015</v>
      </c>
      <c r="O611" s="215">
        <v>43979</v>
      </c>
      <c r="P611" s="215">
        <v>44161</v>
      </c>
      <c r="Q611" s="29">
        <v>22925.56</v>
      </c>
      <c r="R611" s="30">
        <v>0.5</v>
      </c>
      <c r="S611" s="29" t="s">
        <v>230</v>
      </c>
      <c r="T611" s="34">
        <v>11462.78</v>
      </c>
    </row>
    <row r="612" spans="2:20" s="63" customFormat="1" ht="87.75" customHeight="1" x14ac:dyDescent="0.25">
      <c r="B612" s="431"/>
      <c r="C612" s="418"/>
      <c r="D612" s="417"/>
      <c r="E612" s="302" t="s">
        <v>3019</v>
      </c>
      <c r="F612" s="328" t="s">
        <v>3129</v>
      </c>
      <c r="G612" s="93" t="s">
        <v>3511</v>
      </c>
      <c r="H612" s="161" t="s">
        <v>3514</v>
      </c>
      <c r="I612" s="200" t="s">
        <v>3263</v>
      </c>
      <c r="J612" s="320" t="s">
        <v>326</v>
      </c>
      <c r="K612" s="320" t="s">
        <v>327</v>
      </c>
      <c r="L612" s="207" t="s">
        <v>3516</v>
      </c>
      <c r="M612" s="328" t="s">
        <v>1</v>
      </c>
      <c r="N612" s="215">
        <v>44011</v>
      </c>
      <c r="O612" s="215">
        <v>43978</v>
      </c>
      <c r="P612" s="215">
        <v>44196</v>
      </c>
      <c r="Q612" s="29">
        <v>7450</v>
      </c>
      <c r="R612" s="30">
        <v>0.5</v>
      </c>
      <c r="S612" s="29" t="s">
        <v>230</v>
      </c>
      <c r="T612" s="34">
        <v>3725</v>
      </c>
    </row>
    <row r="613" spans="2:20" s="63" customFormat="1" ht="87.75" customHeight="1" x14ac:dyDescent="0.25">
      <c r="B613" s="431"/>
      <c r="C613" s="418"/>
      <c r="D613" s="417"/>
      <c r="E613" s="302" t="s">
        <v>3019</v>
      </c>
      <c r="F613" s="328" t="s">
        <v>3129</v>
      </c>
      <c r="G613" s="93" t="s">
        <v>4131</v>
      </c>
      <c r="H613" s="161" t="s">
        <v>3187</v>
      </c>
      <c r="I613" s="200" t="s">
        <v>3117</v>
      </c>
      <c r="J613" s="320" t="s">
        <v>326</v>
      </c>
      <c r="K613" s="320" t="s">
        <v>327</v>
      </c>
      <c r="L613" s="207" t="s">
        <v>3231</v>
      </c>
      <c r="M613" s="328" t="s">
        <v>22</v>
      </c>
      <c r="N613" s="215">
        <v>44008</v>
      </c>
      <c r="O613" s="215">
        <v>43983</v>
      </c>
      <c r="P613" s="215">
        <v>44195</v>
      </c>
      <c r="Q613" s="29">
        <v>18443</v>
      </c>
      <c r="R613" s="30">
        <v>0.5</v>
      </c>
      <c r="S613" s="29" t="s">
        <v>230</v>
      </c>
      <c r="T613" s="34">
        <v>9221.5</v>
      </c>
    </row>
    <row r="614" spans="2:20" s="63" customFormat="1" ht="87.75" customHeight="1" x14ac:dyDescent="0.25">
      <c r="B614" s="431"/>
      <c r="C614" s="418"/>
      <c r="D614" s="417"/>
      <c r="E614" s="302" t="s">
        <v>3019</v>
      </c>
      <c r="F614" s="328" t="s">
        <v>3129</v>
      </c>
      <c r="G614" s="93" t="s">
        <v>4132</v>
      </c>
      <c r="H614" s="161" t="s">
        <v>3188</v>
      </c>
      <c r="I614" s="200" t="s">
        <v>3118</v>
      </c>
      <c r="J614" s="320" t="s">
        <v>326</v>
      </c>
      <c r="K614" s="320" t="s">
        <v>327</v>
      </c>
      <c r="L614" s="207" t="s">
        <v>3232</v>
      </c>
      <c r="M614" s="328" t="s">
        <v>3913</v>
      </c>
      <c r="N614" s="215">
        <v>44008</v>
      </c>
      <c r="O614" s="215">
        <v>43983</v>
      </c>
      <c r="P614" s="215">
        <v>44195</v>
      </c>
      <c r="Q614" s="29">
        <v>15113.24</v>
      </c>
      <c r="R614" s="30">
        <v>0.5</v>
      </c>
      <c r="S614" s="29" t="s">
        <v>230</v>
      </c>
      <c r="T614" s="34">
        <v>7556.62</v>
      </c>
    </row>
    <row r="615" spans="2:20" s="63" customFormat="1" ht="147.75" customHeight="1" x14ac:dyDescent="0.25">
      <c r="B615" s="431"/>
      <c r="C615" s="418"/>
      <c r="D615" s="417"/>
      <c r="E615" s="302" t="s">
        <v>3019</v>
      </c>
      <c r="F615" s="328" t="s">
        <v>3129</v>
      </c>
      <c r="G615" s="93" t="s">
        <v>2807</v>
      </c>
      <c r="H615" s="161" t="s">
        <v>3521</v>
      </c>
      <c r="I615" s="200" t="s">
        <v>3264</v>
      </c>
      <c r="J615" s="320" t="s">
        <v>326</v>
      </c>
      <c r="K615" s="320" t="s">
        <v>327</v>
      </c>
      <c r="L615" s="207" t="s">
        <v>3524</v>
      </c>
      <c r="M615" s="328" t="s">
        <v>22</v>
      </c>
      <c r="N615" s="215">
        <v>44015</v>
      </c>
      <c r="O615" s="215">
        <v>43978</v>
      </c>
      <c r="P615" s="215">
        <v>44196</v>
      </c>
      <c r="Q615" s="29">
        <v>9700</v>
      </c>
      <c r="R615" s="30">
        <v>0.5</v>
      </c>
      <c r="S615" s="29" t="s">
        <v>230</v>
      </c>
      <c r="T615" s="34">
        <v>4850</v>
      </c>
    </row>
    <row r="616" spans="2:20" s="63" customFormat="1" ht="138.75" customHeight="1" x14ac:dyDescent="0.25">
      <c r="B616" s="431"/>
      <c r="C616" s="418"/>
      <c r="D616" s="417"/>
      <c r="E616" s="302" t="s">
        <v>3019</v>
      </c>
      <c r="F616" s="328" t="s">
        <v>3129</v>
      </c>
      <c r="G616" s="93" t="s">
        <v>3517</v>
      </c>
      <c r="H616" s="161" t="s">
        <v>3522</v>
      </c>
      <c r="I616" s="200" t="s">
        <v>3265</v>
      </c>
      <c r="J616" s="320" t="s">
        <v>326</v>
      </c>
      <c r="K616" s="320" t="s">
        <v>327</v>
      </c>
      <c r="L616" s="207" t="s">
        <v>3525</v>
      </c>
      <c r="M616" s="324" t="s">
        <v>55</v>
      </c>
      <c r="N616" s="215">
        <v>44021</v>
      </c>
      <c r="O616" s="215">
        <v>43983</v>
      </c>
      <c r="P616" s="215">
        <v>44196</v>
      </c>
      <c r="Q616" s="29">
        <v>5888</v>
      </c>
      <c r="R616" s="30">
        <v>0.5</v>
      </c>
      <c r="S616" s="29" t="s">
        <v>230</v>
      </c>
      <c r="T616" s="34">
        <v>2944</v>
      </c>
    </row>
    <row r="617" spans="2:20" s="63" customFormat="1" ht="154.5" customHeight="1" x14ac:dyDescent="0.25">
      <c r="B617" s="431"/>
      <c r="C617" s="418"/>
      <c r="D617" s="417"/>
      <c r="E617" s="302" t="s">
        <v>3019</v>
      </c>
      <c r="F617" s="328" t="s">
        <v>3129</v>
      </c>
      <c r="G617" s="93" t="s">
        <v>3518</v>
      </c>
      <c r="H617" s="161" t="s">
        <v>3523</v>
      </c>
      <c r="I617" s="200" t="s">
        <v>3266</v>
      </c>
      <c r="J617" s="320" t="s">
        <v>326</v>
      </c>
      <c r="K617" s="320" t="s">
        <v>327</v>
      </c>
      <c r="L617" s="207" t="s">
        <v>3526</v>
      </c>
      <c r="M617" s="328" t="s">
        <v>19</v>
      </c>
      <c r="N617" s="215">
        <v>44015</v>
      </c>
      <c r="O617" s="215">
        <v>43983</v>
      </c>
      <c r="P617" s="215">
        <v>44196</v>
      </c>
      <c r="Q617" s="29">
        <v>11940</v>
      </c>
      <c r="R617" s="30">
        <v>0.5</v>
      </c>
      <c r="S617" s="29" t="s">
        <v>230</v>
      </c>
      <c r="T617" s="34">
        <v>5970</v>
      </c>
    </row>
    <row r="618" spans="2:20" s="63" customFormat="1" ht="138.75" customHeight="1" x14ac:dyDescent="0.25">
      <c r="B618" s="431"/>
      <c r="C618" s="418"/>
      <c r="D618" s="417"/>
      <c r="E618" s="302" t="s">
        <v>3019</v>
      </c>
      <c r="F618" s="328" t="s">
        <v>3129</v>
      </c>
      <c r="G618" s="93" t="s">
        <v>3519</v>
      </c>
      <c r="H618" s="161" t="s">
        <v>3523</v>
      </c>
      <c r="I618" s="200" t="s">
        <v>3267</v>
      </c>
      <c r="J618" s="320" t="s">
        <v>326</v>
      </c>
      <c r="K618" s="320" t="s">
        <v>327</v>
      </c>
      <c r="L618" s="207" t="s">
        <v>3526</v>
      </c>
      <c r="M618" s="328" t="s">
        <v>19</v>
      </c>
      <c r="N618" s="215">
        <v>44015</v>
      </c>
      <c r="O618" s="215">
        <v>43983</v>
      </c>
      <c r="P618" s="215">
        <v>44196</v>
      </c>
      <c r="Q618" s="29">
        <v>21755</v>
      </c>
      <c r="R618" s="30">
        <v>0.5</v>
      </c>
      <c r="S618" s="29" t="s">
        <v>230</v>
      </c>
      <c r="T618" s="34">
        <v>10877.5</v>
      </c>
    </row>
    <row r="619" spans="2:20" s="63" customFormat="1" ht="138.75" customHeight="1" x14ac:dyDescent="0.25">
      <c r="B619" s="431"/>
      <c r="C619" s="418"/>
      <c r="D619" s="417"/>
      <c r="E619" s="302" t="s">
        <v>3019</v>
      </c>
      <c r="F619" s="328" t="s">
        <v>3129</v>
      </c>
      <c r="G619" s="93" t="s">
        <v>3520</v>
      </c>
      <c r="H619" s="161" t="s">
        <v>3523</v>
      </c>
      <c r="I619" s="200" t="s">
        <v>3268</v>
      </c>
      <c r="J619" s="320" t="s">
        <v>326</v>
      </c>
      <c r="K619" s="320" t="s">
        <v>327</v>
      </c>
      <c r="L619" s="207" t="s">
        <v>3526</v>
      </c>
      <c r="M619" s="328" t="s">
        <v>19</v>
      </c>
      <c r="N619" s="215">
        <v>44015</v>
      </c>
      <c r="O619" s="215">
        <v>43983</v>
      </c>
      <c r="P619" s="215">
        <v>44196</v>
      </c>
      <c r="Q619" s="29">
        <v>14120</v>
      </c>
      <c r="R619" s="30">
        <v>0.5</v>
      </c>
      <c r="S619" s="29" t="s">
        <v>230</v>
      </c>
      <c r="T619" s="34">
        <v>7060</v>
      </c>
    </row>
    <row r="620" spans="2:20" s="63" customFormat="1" ht="138.75" customHeight="1" x14ac:dyDescent="0.25">
      <c r="B620" s="431"/>
      <c r="C620" s="418"/>
      <c r="D620" s="417"/>
      <c r="E620" s="302" t="s">
        <v>3019</v>
      </c>
      <c r="F620" s="328" t="s">
        <v>3020</v>
      </c>
      <c r="G620" s="93" t="s">
        <v>3619</v>
      </c>
      <c r="H620" s="161" t="s">
        <v>3956</v>
      </c>
      <c r="I620" s="200" t="s">
        <v>3119</v>
      </c>
      <c r="J620" s="320" t="s">
        <v>326</v>
      </c>
      <c r="K620" s="320" t="s">
        <v>327</v>
      </c>
      <c r="L620" s="207" t="s">
        <v>3957</v>
      </c>
      <c r="M620" s="328" t="s">
        <v>22</v>
      </c>
      <c r="N620" s="215">
        <v>43987</v>
      </c>
      <c r="O620" s="215">
        <v>43992</v>
      </c>
      <c r="P620" s="215">
        <v>44174</v>
      </c>
      <c r="Q620" s="29">
        <v>173900.56</v>
      </c>
      <c r="R620" s="30">
        <v>95</v>
      </c>
      <c r="S620" s="29" t="s">
        <v>230</v>
      </c>
      <c r="T620" s="34">
        <v>165205.53</v>
      </c>
    </row>
    <row r="621" spans="2:20" s="63" customFormat="1" ht="138.75" customHeight="1" x14ac:dyDescent="0.25">
      <c r="B621" s="431"/>
      <c r="C621" s="418"/>
      <c r="D621" s="417"/>
      <c r="E621" s="302" t="s">
        <v>3019</v>
      </c>
      <c r="F621" s="328" t="s">
        <v>3129</v>
      </c>
      <c r="G621" s="93" t="s">
        <v>3527</v>
      </c>
      <c r="H621" s="161" t="s">
        <v>3958</v>
      </c>
      <c r="I621" s="200" t="s">
        <v>3269</v>
      </c>
      <c r="J621" s="320" t="s">
        <v>326</v>
      </c>
      <c r="K621" s="320" t="s">
        <v>327</v>
      </c>
      <c r="L621" s="207" t="s">
        <v>3530</v>
      </c>
      <c r="M621" s="324" t="s">
        <v>29</v>
      </c>
      <c r="N621" s="215">
        <v>44011</v>
      </c>
      <c r="O621" s="215">
        <v>43983</v>
      </c>
      <c r="P621" s="215">
        <v>44196</v>
      </c>
      <c r="Q621" s="29">
        <v>13991.5</v>
      </c>
      <c r="R621" s="30">
        <v>0.5</v>
      </c>
      <c r="S621" s="29" t="s">
        <v>230</v>
      </c>
      <c r="T621" s="34">
        <v>6995.75</v>
      </c>
    </row>
    <row r="622" spans="2:20" s="63" customFormat="1" ht="87.75" customHeight="1" x14ac:dyDescent="0.25">
      <c r="B622" s="431"/>
      <c r="C622" s="418"/>
      <c r="D622" s="417"/>
      <c r="E622" s="302" t="s">
        <v>3019</v>
      </c>
      <c r="F622" s="328" t="s">
        <v>3129</v>
      </c>
      <c r="G622" s="93" t="s">
        <v>3528</v>
      </c>
      <c r="H622" s="161" t="s">
        <v>3529</v>
      </c>
      <c r="I622" s="200" t="s">
        <v>3270</v>
      </c>
      <c r="J622" s="320" t="s">
        <v>326</v>
      </c>
      <c r="K622" s="320" t="s">
        <v>327</v>
      </c>
      <c r="L622" s="207" t="s">
        <v>3531</v>
      </c>
      <c r="M622" s="324" t="s">
        <v>3914</v>
      </c>
      <c r="N622" s="215">
        <v>44011</v>
      </c>
      <c r="O622" s="215">
        <v>43979</v>
      </c>
      <c r="P622" s="215">
        <v>44196</v>
      </c>
      <c r="Q622" s="29">
        <v>14450</v>
      </c>
      <c r="R622" s="30">
        <v>0.5</v>
      </c>
      <c r="S622" s="29" t="s">
        <v>230</v>
      </c>
      <c r="T622" s="34">
        <v>7225</v>
      </c>
    </row>
    <row r="623" spans="2:20" s="63" customFormat="1" ht="87.75" customHeight="1" x14ac:dyDescent="0.25">
      <c r="B623" s="431"/>
      <c r="C623" s="418"/>
      <c r="D623" s="417"/>
      <c r="E623" s="302" t="s">
        <v>3019</v>
      </c>
      <c r="F623" s="328" t="s">
        <v>3129</v>
      </c>
      <c r="G623" s="93" t="s">
        <v>3622</v>
      </c>
      <c r="H623" s="161" t="s">
        <v>3189</v>
      </c>
      <c r="I623" s="200" t="s">
        <v>3120</v>
      </c>
      <c r="J623" s="320" t="s">
        <v>326</v>
      </c>
      <c r="K623" s="320" t="s">
        <v>327</v>
      </c>
      <c r="L623" s="207" t="s">
        <v>3233</v>
      </c>
      <c r="M623" s="328" t="s">
        <v>29</v>
      </c>
      <c r="N623" s="215">
        <v>44008</v>
      </c>
      <c r="O623" s="215">
        <v>43990</v>
      </c>
      <c r="P623" s="215">
        <v>44195</v>
      </c>
      <c r="Q623" s="29">
        <v>12244</v>
      </c>
      <c r="R623" s="30">
        <v>0.5</v>
      </c>
      <c r="S623" s="29" t="s">
        <v>230</v>
      </c>
      <c r="T623" s="34">
        <v>6122</v>
      </c>
    </row>
    <row r="624" spans="2:20" s="63" customFormat="1" ht="147.75" customHeight="1" x14ac:dyDescent="0.25">
      <c r="B624" s="431"/>
      <c r="C624" s="418"/>
      <c r="D624" s="417"/>
      <c r="E624" s="302" t="s">
        <v>3019</v>
      </c>
      <c r="F624" s="328" t="s">
        <v>3129</v>
      </c>
      <c r="G624" s="93" t="s">
        <v>3621</v>
      </c>
      <c r="H624" s="161" t="s">
        <v>3190</v>
      </c>
      <c r="I624" s="200" t="s">
        <v>3121</v>
      </c>
      <c r="J624" s="320" t="s">
        <v>326</v>
      </c>
      <c r="K624" s="320" t="s">
        <v>327</v>
      </c>
      <c r="L624" s="207" t="s">
        <v>3234</v>
      </c>
      <c r="M624" s="324" t="s">
        <v>55</v>
      </c>
      <c r="N624" s="215">
        <v>44008</v>
      </c>
      <c r="O624" s="215">
        <v>43980</v>
      </c>
      <c r="P624" s="215">
        <v>44195</v>
      </c>
      <c r="Q624" s="29">
        <v>9355.81</v>
      </c>
      <c r="R624" s="30">
        <v>0.5</v>
      </c>
      <c r="S624" s="29" t="s">
        <v>230</v>
      </c>
      <c r="T624" s="34">
        <v>4677.91</v>
      </c>
    </row>
    <row r="625" spans="2:20" s="63" customFormat="1" ht="116.25" customHeight="1" x14ac:dyDescent="0.25">
      <c r="B625" s="431"/>
      <c r="C625" s="418"/>
      <c r="D625" s="417"/>
      <c r="E625" s="302" t="s">
        <v>3019</v>
      </c>
      <c r="F625" s="328" t="s">
        <v>3129</v>
      </c>
      <c r="G625" s="93" t="s">
        <v>3545</v>
      </c>
      <c r="H625" s="161" t="s">
        <v>3532</v>
      </c>
      <c r="I625" s="200" t="s">
        <v>3271</v>
      </c>
      <c r="J625" s="320" t="s">
        <v>326</v>
      </c>
      <c r="K625" s="320" t="s">
        <v>327</v>
      </c>
      <c r="L625" s="207" t="s">
        <v>3537</v>
      </c>
      <c r="M625" s="328" t="s">
        <v>1</v>
      </c>
      <c r="N625" s="215">
        <v>44011</v>
      </c>
      <c r="O625" s="215">
        <v>43979</v>
      </c>
      <c r="P625" s="215">
        <v>44196</v>
      </c>
      <c r="Q625" s="29">
        <v>10071</v>
      </c>
      <c r="R625" s="30">
        <v>0.5</v>
      </c>
      <c r="S625" s="29" t="s">
        <v>230</v>
      </c>
      <c r="T625" s="34">
        <v>5035.5</v>
      </c>
    </row>
    <row r="626" spans="2:20" s="63" customFormat="1" ht="87.75" customHeight="1" x14ac:dyDescent="0.25">
      <c r="B626" s="431"/>
      <c r="C626" s="418"/>
      <c r="D626" s="417"/>
      <c r="E626" s="302" t="s">
        <v>3019</v>
      </c>
      <c r="F626" s="328" t="s">
        <v>3129</v>
      </c>
      <c r="G626" s="93" t="s">
        <v>3546</v>
      </c>
      <c r="H626" s="161" t="s">
        <v>3533</v>
      </c>
      <c r="I626" s="200" t="s">
        <v>3272</v>
      </c>
      <c r="J626" s="320" t="s">
        <v>326</v>
      </c>
      <c r="K626" s="320" t="s">
        <v>327</v>
      </c>
      <c r="L626" s="207" t="s">
        <v>3235</v>
      </c>
      <c r="M626" s="328" t="s">
        <v>27</v>
      </c>
      <c r="N626" s="215">
        <v>44011</v>
      </c>
      <c r="O626" s="215">
        <v>43983</v>
      </c>
      <c r="P626" s="215">
        <v>44196</v>
      </c>
      <c r="Q626" s="29">
        <v>23454.06</v>
      </c>
      <c r="R626" s="30">
        <v>0.5</v>
      </c>
      <c r="S626" s="29" t="s">
        <v>230</v>
      </c>
      <c r="T626" s="34">
        <v>11727.03</v>
      </c>
    </row>
    <row r="627" spans="2:20" s="63" customFormat="1" ht="148.5" customHeight="1" x14ac:dyDescent="0.25">
      <c r="B627" s="431"/>
      <c r="C627" s="418"/>
      <c r="D627" s="417"/>
      <c r="E627" s="302" t="s">
        <v>3019</v>
      </c>
      <c r="F627" s="328" t="s">
        <v>3129</v>
      </c>
      <c r="G627" s="93" t="s">
        <v>3547</v>
      </c>
      <c r="H627" s="161" t="s">
        <v>3534</v>
      </c>
      <c r="I627" s="200" t="s">
        <v>3273</v>
      </c>
      <c r="J627" s="320" t="s">
        <v>326</v>
      </c>
      <c r="K627" s="320" t="s">
        <v>327</v>
      </c>
      <c r="L627" s="207" t="s">
        <v>3538</v>
      </c>
      <c r="M627" s="328" t="s">
        <v>1</v>
      </c>
      <c r="N627" s="215">
        <v>44011</v>
      </c>
      <c r="O627" s="215">
        <v>43980</v>
      </c>
      <c r="P627" s="215">
        <v>44196</v>
      </c>
      <c r="Q627" s="29">
        <v>33950</v>
      </c>
      <c r="R627" s="30">
        <v>0.5</v>
      </c>
      <c r="S627" s="29" t="s">
        <v>230</v>
      </c>
      <c r="T627" s="34">
        <v>16975</v>
      </c>
    </row>
    <row r="628" spans="2:20" s="63" customFormat="1" ht="141.75" customHeight="1" x14ac:dyDescent="0.25">
      <c r="B628" s="431"/>
      <c r="C628" s="418"/>
      <c r="D628" s="417"/>
      <c r="E628" s="302" t="s">
        <v>3019</v>
      </c>
      <c r="F628" s="328" t="s">
        <v>3129</v>
      </c>
      <c r="G628" s="93" t="s">
        <v>3548</v>
      </c>
      <c r="H628" s="161" t="s">
        <v>3535</v>
      </c>
      <c r="I628" s="200" t="s">
        <v>3274</v>
      </c>
      <c r="J628" s="320" t="s">
        <v>326</v>
      </c>
      <c r="K628" s="320" t="s">
        <v>327</v>
      </c>
      <c r="L628" s="207" t="s">
        <v>3539</v>
      </c>
      <c r="M628" s="328" t="s">
        <v>13</v>
      </c>
      <c r="N628" s="215">
        <v>44011</v>
      </c>
      <c r="O628" s="215">
        <v>44013</v>
      </c>
      <c r="P628" s="215">
        <v>44180</v>
      </c>
      <c r="Q628" s="29">
        <v>39700</v>
      </c>
      <c r="R628" s="30">
        <v>0.5</v>
      </c>
      <c r="S628" s="29" t="s">
        <v>230</v>
      </c>
      <c r="T628" s="34">
        <v>19850</v>
      </c>
    </row>
    <row r="629" spans="2:20" s="63" customFormat="1" ht="87.75" customHeight="1" x14ac:dyDescent="0.25">
      <c r="B629" s="431"/>
      <c r="C629" s="418"/>
      <c r="D629" s="417"/>
      <c r="E629" s="302" t="s">
        <v>3019</v>
      </c>
      <c r="F629" s="328" t="s">
        <v>3129</v>
      </c>
      <c r="G629" s="93" t="s">
        <v>4206</v>
      </c>
      <c r="H629" s="161" t="s">
        <v>4207</v>
      </c>
      <c r="I629" s="200" t="s">
        <v>4192</v>
      </c>
      <c r="J629" s="320" t="s">
        <v>326</v>
      </c>
      <c r="K629" s="320" t="s">
        <v>327</v>
      </c>
      <c r="L629" s="207" t="s">
        <v>4208</v>
      </c>
      <c r="M629" s="328" t="s">
        <v>19</v>
      </c>
      <c r="N629" s="215">
        <v>44097</v>
      </c>
      <c r="O629" s="215">
        <v>43980</v>
      </c>
      <c r="P629" s="215">
        <v>44162</v>
      </c>
      <c r="Q629" s="29">
        <v>5540.91</v>
      </c>
      <c r="R629" s="30">
        <v>0.5</v>
      </c>
      <c r="S629" s="29" t="s">
        <v>230</v>
      </c>
      <c r="T629" s="34">
        <v>2770.46</v>
      </c>
    </row>
    <row r="630" spans="2:20" s="63" customFormat="1" ht="162.75" customHeight="1" x14ac:dyDescent="0.25">
      <c r="B630" s="431"/>
      <c r="C630" s="418"/>
      <c r="D630" s="417"/>
      <c r="E630" s="302" t="s">
        <v>3019</v>
      </c>
      <c r="F630" s="328" t="s">
        <v>3129</v>
      </c>
      <c r="G630" s="93" t="s">
        <v>3544</v>
      </c>
      <c r="H630" s="161" t="s">
        <v>3549</v>
      </c>
      <c r="I630" s="200" t="s">
        <v>3275</v>
      </c>
      <c r="J630" s="320" t="s">
        <v>326</v>
      </c>
      <c r="K630" s="320" t="s">
        <v>327</v>
      </c>
      <c r="L630" s="207" t="s">
        <v>3540</v>
      </c>
      <c r="M630" s="328" t="s">
        <v>29</v>
      </c>
      <c r="N630" s="215">
        <v>44011</v>
      </c>
      <c r="O630" s="215">
        <v>43983</v>
      </c>
      <c r="P630" s="215">
        <v>44196</v>
      </c>
      <c r="Q630" s="29">
        <v>5985.52</v>
      </c>
      <c r="R630" s="30">
        <v>0.5</v>
      </c>
      <c r="S630" s="29" t="s">
        <v>230</v>
      </c>
      <c r="T630" s="34">
        <v>2992.76</v>
      </c>
    </row>
    <row r="631" spans="2:20" s="63" customFormat="1" ht="162.75" customHeight="1" x14ac:dyDescent="0.25">
      <c r="B631" s="431"/>
      <c r="C631" s="418"/>
      <c r="D631" s="417"/>
      <c r="E631" s="302" t="s">
        <v>3019</v>
      </c>
      <c r="F631" s="328" t="s">
        <v>3129</v>
      </c>
      <c r="G631" s="93" t="s">
        <v>3543</v>
      </c>
      <c r="H631" s="161" t="s">
        <v>3536</v>
      </c>
      <c r="I631" s="200" t="s">
        <v>3276</v>
      </c>
      <c r="J631" s="320" t="s">
        <v>326</v>
      </c>
      <c r="K631" s="320" t="s">
        <v>327</v>
      </c>
      <c r="L631" s="207" t="s">
        <v>3541</v>
      </c>
      <c r="M631" s="328" t="s">
        <v>99</v>
      </c>
      <c r="N631" s="215">
        <v>44011</v>
      </c>
      <c r="O631" s="215">
        <v>43983</v>
      </c>
      <c r="P631" s="215">
        <v>44196</v>
      </c>
      <c r="Q631" s="29">
        <v>24725.82</v>
      </c>
      <c r="R631" s="30">
        <v>0.5</v>
      </c>
      <c r="S631" s="29" t="s">
        <v>230</v>
      </c>
      <c r="T631" s="34">
        <v>12362.91</v>
      </c>
    </row>
    <row r="632" spans="2:20" s="63" customFormat="1" ht="162.75" customHeight="1" x14ac:dyDescent="0.25">
      <c r="B632" s="431"/>
      <c r="C632" s="418"/>
      <c r="D632" s="417"/>
      <c r="E632" s="302" t="s">
        <v>3019</v>
      </c>
      <c r="F632" s="328" t="s">
        <v>3129</v>
      </c>
      <c r="G632" s="93" t="s">
        <v>3904</v>
      </c>
      <c r="H632" s="161" t="s">
        <v>3959</v>
      </c>
      <c r="I632" s="200" t="s">
        <v>3277</v>
      </c>
      <c r="J632" s="320" t="s">
        <v>326</v>
      </c>
      <c r="K632" s="320" t="s">
        <v>327</v>
      </c>
      <c r="L632" s="207" t="s">
        <v>3542</v>
      </c>
      <c r="M632" s="328" t="s">
        <v>7</v>
      </c>
      <c r="N632" s="215">
        <v>44011</v>
      </c>
      <c r="O632" s="215">
        <v>43983</v>
      </c>
      <c r="P632" s="215">
        <v>44196</v>
      </c>
      <c r="Q632" s="29">
        <v>26750</v>
      </c>
      <c r="R632" s="30">
        <v>0.5</v>
      </c>
      <c r="S632" s="29" t="s">
        <v>230</v>
      </c>
      <c r="T632" s="34">
        <v>13375</v>
      </c>
    </row>
    <row r="633" spans="2:20" s="63" customFormat="1" ht="87.75" customHeight="1" x14ac:dyDescent="0.25">
      <c r="B633" s="431"/>
      <c r="C633" s="418"/>
      <c r="D633" s="417"/>
      <c r="E633" s="302" t="s">
        <v>3019</v>
      </c>
      <c r="F633" s="328" t="s">
        <v>3020</v>
      </c>
      <c r="G633" s="93" t="s">
        <v>3589</v>
      </c>
      <c r="H633" s="161" t="s">
        <v>3191</v>
      </c>
      <c r="I633" s="200" t="s">
        <v>3122</v>
      </c>
      <c r="J633" s="320" t="s">
        <v>326</v>
      </c>
      <c r="K633" s="320" t="s">
        <v>327</v>
      </c>
      <c r="L633" s="207" t="s">
        <v>3235</v>
      </c>
      <c r="M633" s="328" t="s">
        <v>29</v>
      </c>
      <c r="N633" s="215">
        <v>43994</v>
      </c>
      <c r="O633" s="215">
        <v>43992</v>
      </c>
      <c r="P633" s="215">
        <v>44181</v>
      </c>
      <c r="Q633" s="29">
        <v>65700</v>
      </c>
      <c r="R633" s="30">
        <v>0.8</v>
      </c>
      <c r="S633" s="29" t="s">
        <v>230</v>
      </c>
      <c r="T633" s="34">
        <v>52560</v>
      </c>
    </row>
    <row r="634" spans="2:20" s="63" customFormat="1" ht="87.75" customHeight="1" x14ac:dyDescent="0.25">
      <c r="B634" s="431"/>
      <c r="C634" s="418"/>
      <c r="D634" s="417"/>
      <c r="E634" s="302" t="s">
        <v>3019</v>
      </c>
      <c r="F634" s="328" t="s">
        <v>3129</v>
      </c>
      <c r="G634" s="93" t="s">
        <v>3586</v>
      </c>
      <c r="H634" s="161" t="s">
        <v>3550</v>
      </c>
      <c r="I634" s="200" t="s">
        <v>3278</v>
      </c>
      <c r="J634" s="320" t="s">
        <v>326</v>
      </c>
      <c r="K634" s="320" t="s">
        <v>327</v>
      </c>
      <c r="L634" s="207" t="s">
        <v>3552</v>
      </c>
      <c r="M634" s="328" t="s">
        <v>29</v>
      </c>
      <c r="N634" s="215">
        <v>44015</v>
      </c>
      <c r="O634" s="215">
        <v>43983</v>
      </c>
      <c r="P634" s="215">
        <v>44196</v>
      </c>
      <c r="Q634" s="29">
        <v>35650</v>
      </c>
      <c r="R634" s="30">
        <v>0.5</v>
      </c>
      <c r="S634" s="29" t="s">
        <v>230</v>
      </c>
      <c r="T634" s="34">
        <v>17825</v>
      </c>
    </row>
    <row r="635" spans="2:20" s="63" customFormat="1" ht="87.75" customHeight="1" x14ac:dyDescent="0.25">
      <c r="B635" s="431"/>
      <c r="C635" s="418"/>
      <c r="D635" s="417"/>
      <c r="E635" s="302" t="s">
        <v>3019</v>
      </c>
      <c r="F635" s="328" t="s">
        <v>3129</v>
      </c>
      <c r="G635" s="93" t="s">
        <v>3587</v>
      </c>
      <c r="H635" s="161" t="s">
        <v>3551</v>
      </c>
      <c r="I635" s="200" t="s">
        <v>3279</v>
      </c>
      <c r="J635" s="320" t="s">
        <v>326</v>
      </c>
      <c r="K635" s="320" t="s">
        <v>327</v>
      </c>
      <c r="L635" s="207" t="s">
        <v>3553</v>
      </c>
      <c r="M635" s="328" t="s">
        <v>3915</v>
      </c>
      <c r="N635" s="215">
        <v>44021</v>
      </c>
      <c r="O635" s="215">
        <v>43983</v>
      </c>
      <c r="P635" s="215">
        <v>44196</v>
      </c>
      <c r="Q635" s="29">
        <v>36750</v>
      </c>
      <c r="R635" s="30">
        <v>0.5</v>
      </c>
      <c r="S635" s="29" t="s">
        <v>230</v>
      </c>
      <c r="T635" s="34">
        <v>18375</v>
      </c>
    </row>
    <row r="636" spans="2:20" s="63" customFormat="1" ht="87.75" customHeight="1" x14ac:dyDescent="0.25">
      <c r="B636" s="431"/>
      <c r="C636" s="418"/>
      <c r="D636" s="417"/>
      <c r="E636" s="302" t="s">
        <v>3019</v>
      </c>
      <c r="F636" s="328" t="s">
        <v>3129</v>
      </c>
      <c r="G636" s="93" t="s">
        <v>3881</v>
      </c>
      <c r="H636" s="161" t="s">
        <v>3882</v>
      </c>
      <c r="I636" s="200" t="s">
        <v>3800</v>
      </c>
      <c r="J636" s="320" t="s">
        <v>326</v>
      </c>
      <c r="K636" s="320" t="s">
        <v>327</v>
      </c>
      <c r="L636" s="207" t="s">
        <v>3235</v>
      </c>
      <c r="M636" s="328" t="s">
        <v>7</v>
      </c>
      <c r="N636" s="215">
        <v>44048</v>
      </c>
      <c r="O636" s="215">
        <v>43983</v>
      </c>
      <c r="P636" s="215">
        <v>44165</v>
      </c>
      <c r="Q636" s="29">
        <v>10200</v>
      </c>
      <c r="R636" s="30">
        <v>0.5</v>
      </c>
      <c r="S636" s="29" t="s">
        <v>230</v>
      </c>
      <c r="T636" s="34">
        <v>5100</v>
      </c>
    </row>
    <row r="637" spans="2:20" s="63" customFormat="1" ht="87.75" customHeight="1" x14ac:dyDescent="0.25">
      <c r="B637" s="431"/>
      <c r="C637" s="418"/>
      <c r="D637" s="417"/>
      <c r="E637" s="302" t="s">
        <v>3019</v>
      </c>
      <c r="F637" s="328" t="s">
        <v>3129</v>
      </c>
      <c r="G637" s="93" t="s">
        <v>3588</v>
      </c>
      <c r="H637" s="161" t="s">
        <v>4133</v>
      </c>
      <c r="I637" s="200" t="s">
        <v>3280</v>
      </c>
      <c r="J637" s="320" t="s">
        <v>326</v>
      </c>
      <c r="K637" s="320" t="s">
        <v>327</v>
      </c>
      <c r="L637" s="207" t="s">
        <v>3554</v>
      </c>
      <c r="M637" s="328" t="s">
        <v>13</v>
      </c>
      <c r="N637" s="215">
        <v>44011</v>
      </c>
      <c r="O637" s="215">
        <v>43983</v>
      </c>
      <c r="P637" s="215">
        <v>44196</v>
      </c>
      <c r="Q637" s="29">
        <v>7100</v>
      </c>
      <c r="R637" s="30">
        <v>0.5</v>
      </c>
      <c r="S637" s="29" t="s">
        <v>230</v>
      </c>
      <c r="T637" s="34">
        <v>3550</v>
      </c>
    </row>
    <row r="638" spans="2:20" s="63" customFormat="1" ht="87.75" customHeight="1" x14ac:dyDescent="0.25">
      <c r="B638" s="431"/>
      <c r="C638" s="418"/>
      <c r="D638" s="417"/>
      <c r="E638" s="302" t="s">
        <v>3019</v>
      </c>
      <c r="F638" s="328" t="s">
        <v>3129</v>
      </c>
      <c r="G638" s="93" t="s">
        <v>3589</v>
      </c>
      <c r="H638" s="161" t="s">
        <v>4134</v>
      </c>
      <c r="I638" s="200" t="s">
        <v>3281</v>
      </c>
      <c r="J638" s="320" t="s">
        <v>326</v>
      </c>
      <c r="K638" s="320" t="s">
        <v>327</v>
      </c>
      <c r="L638" s="207" t="s">
        <v>3235</v>
      </c>
      <c r="M638" s="328" t="s">
        <v>29</v>
      </c>
      <c r="N638" s="215">
        <v>44015</v>
      </c>
      <c r="O638" s="215">
        <v>43983</v>
      </c>
      <c r="P638" s="215">
        <v>44196</v>
      </c>
      <c r="Q638" s="29">
        <v>22417</v>
      </c>
      <c r="R638" s="30">
        <v>0.5</v>
      </c>
      <c r="S638" s="29" t="s">
        <v>230</v>
      </c>
      <c r="T638" s="34">
        <v>11208.5</v>
      </c>
    </row>
    <row r="639" spans="2:20" s="63" customFormat="1" ht="87.75" customHeight="1" x14ac:dyDescent="0.25">
      <c r="B639" s="431"/>
      <c r="C639" s="418"/>
      <c r="D639" s="417"/>
      <c r="E639" s="302" t="s">
        <v>3019</v>
      </c>
      <c r="F639" s="328" t="s">
        <v>3129</v>
      </c>
      <c r="G639" s="93" t="s">
        <v>3590</v>
      </c>
      <c r="H639" s="161" t="s">
        <v>3961</v>
      </c>
      <c r="I639" s="200" t="s">
        <v>3282</v>
      </c>
      <c r="J639" s="320" t="s">
        <v>326</v>
      </c>
      <c r="K639" s="320" t="s">
        <v>327</v>
      </c>
      <c r="L639" s="207" t="s">
        <v>3962</v>
      </c>
      <c r="M639" s="328" t="s">
        <v>22</v>
      </c>
      <c r="N639" s="215">
        <v>44021</v>
      </c>
      <c r="O639" s="215">
        <v>43983</v>
      </c>
      <c r="P639" s="215">
        <v>44104</v>
      </c>
      <c r="Q639" s="29">
        <v>9500</v>
      </c>
      <c r="R639" s="30">
        <v>0.5</v>
      </c>
      <c r="S639" s="29" t="s">
        <v>230</v>
      </c>
      <c r="T639" s="34">
        <v>4750</v>
      </c>
    </row>
    <row r="640" spans="2:20" s="63" customFormat="1" ht="117" customHeight="1" x14ac:dyDescent="0.25">
      <c r="B640" s="431"/>
      <c r="C640" s="418"/>
      <c r="D640" s="417"/>
      <c r="E640" s="302" t="s">
        <v>3019</v>
      </c>
      <c r="F640" s="328" t="s">
        <v>3020</v>
      </c>
      <c r="G640" s="93" t="s">
        <v>1968</v>
      </c>
      <c r="H640" s="161" t="s">
        <v>3192</v>
      </c>
      <c r="I640" s="200" t="s">
        <v>3123</v>
      </c>
      <c r="J640" s="320" t="s">
        <v>326</v>
      </c>
      <c r="K640" s="320" t="s">
        <v>327</v>
      </c>
      <c r="L640" s="207" t="s">
        <v>3960</v>
      </c>
      <c r="M640" s="328" t="s">
        <v>13</v>
      </c>
      <c r="N640" s="215">
        <v>43994</v>
      </c>
      <c r="O640" s="215">
        <v>43952</v>
      </c>
      <c r="P640" s="215">
        <v>44181</v>
      </c>
      <c r="Q640" s="29">
        <v>196674.29</v>
      </c>
      <c r="R640" s="30">
        <v>0.95</v>
      </c>
      <c r="S640" s="29" t="s">
        <v>230</v>
      </c>
      <c r="T640" s="34">
        <v>186840.58</v>
      </c>
    </row>
    <row r="641" spans="2:20" s="63" customFormat="1" ht="87.75" customHeight="1" x14ac:dyDescent="0.25">
      <c r="B641" s="431"/>
      <c r="C641" s="418"/>
      <c r="D641" s="417"/>
      <c r="E641" s="302" t="s">
        <v>3019</v>
      </c>
      <c r="F641" s="328" t="s">
        <v>3129</v>
      </c>
      <c r="G641" s="93" t="s">
        <v>3591</v>
      </c>
      <c r="H641" s="161" t="s">
        <v>3963</v>
      </c>
      <c r="I641" s="200" t="s">
        <v>3283</v>
      </c>
      <c r="J641" s="320" t="s">
        <v>326</v>
      </c>
      <c r="K641" s="320" t="s">
        <v>327</v>
      </c>
      <c r="L641" s="207" t="s">
        <v>3235</v>
      </c>
      <c r="M641" s="328" t="s">
        <v>1</v>
      </c>
      <c r="N641" s="215">
        <v>44029</v>
      </c>
      <c r="O641" s="215">
        <v>43983</v>
      </c>
      <c r="P641" s="215">
        <v>44196</v>
      </c>
      <c r="Q641" s="29">
        <v>38257.120000000003</v>
      </c>
      <c r="R641" s="30">
        <v>0.5</v>
      </c>
      <c r="S641" s="29" t="s">
        <v>230</v>
      </c>
      <c r="T641" s="34">
        <v>19128.560000000001</v>
      </c>
    </row>
    <row r="642" spans="2:20" s="63" customFormat="1" ht="141" customHeight="1" x14ac:dyDescent="0.25">
      <c r="B642" s="431"/>
      <c r="C642" s="418"/>
      <c r="D642" s="417"/>
      <c r="E642" s="302" t="s">
        <v>3019</v>
      </c>
      <c r="F642" s="328" t="s">
        <v>3129</v>
      </c>
      <c r="G642" s="93" t="s">
        <v>1894</v>
      </c>
      <c r="H642" s="161" t="s">
        <v>3964</v>
      </c>
      <c r="I642" s="200" t="s">
        <v>3284</v>
      </c>
      <c r="J642" s="320" t="s">
        <v>326</v>
      </c>
      <c r="K642" s="320" t="s">
        <v>327</v>
      </c>
      <c r="L642" s="207" t="s">
        <v>3568</v>
      </c>
      <c r="M642" s="328" t="s">
        <v>3916</v>
      </c>
      <c r="N642" s="215">
        <v>44011</v>
      </c>
      <c r="O642" s="215">
        <v>43983</v>
      </c>
      <c r="P642" s="215">
        <v>44196</v>
      </c>
      <c r="Q642" s="29">
        <v>23849</v>
      </c>
      <c r="R642" s="30">
        <v>0.5</v>
      </c>
      <c r="S642" s="29" t="s">
        <v>230</v>
      </c>
      <c r="T642" s="34">
        <v>11924.5</v>
      </c>
    </row>
    <row r="643" spans="2:20" s="63" customFormat="1" ht="141" customHeight="1" x14ac:dyDescent="0.25">
      <c r="B643" s="431"/>
      <c r="C643" s="418"/>
      <c r="D643" s="417"/>
      <c r="E643" s="302" t="s">
        <v>3019</v>
      </c>
      <c r="F643" s="328" t="s">
        <v>3129</v>
      </c>
      <c r="G643" s="93" t="s">
        <v>3592</v>
      </c>
      <c r="H643" s="161" t="s">
        <v>3523</v>
      </c>
      <c r="I643" s="200" t="s">
        <v>3285</v>
      </c>
      <c r="J643" s="320" t="s">
        <v>326</v>
      </c>
      <c r="K643" s="320" t="s">
        <v>327</v>
      </c>
      <c r="L643" s="207" t="s">
        <v>3526</v>
      </c>
      <c r="M643" s="328" t="s">
        <v>19</v>
      </c>
      <c r="N643" s="215">
        <v>44011</v>
      </c>
      <c r="O643" s="215">
        <v>43983</v>
      </c>
      <c r="P643" s="215">
        <v>44196</v>
      </c>
      <c r="Q643" s="29">
        <v>7790</v>
      </c>
      <c r="R643" s="30">
        <v>0.5</v>
      </c>
      <c r="S643" s="29" t="s">
        <v>230</v>
      </c>
      <c r="T643" s="34">
        <v>3895</v>
      </c>
    </row>
    <row r="644" spans="2:20" s="63" customFormat="1" ht="141" customHeight="1" x14ac:dyDescent="0.25">
      <c r="B644" s="431"/>
      <c r="C644" s="418"/>
      <c r="D644" s="417"/>
      <c r="E644" s="302" t="s">
        <v>3019</v>
      </c>
      <c r="F644" s="328" t="s">
        <v>3129</v>
      </c>
      <c r="G644" s="93" t="s">
        <v>3593</v>
      </c>
      <c r="H644" s="161" t="s">
        <v>3555</v>
      </c>
      <c r="I644" s="200" t="s">
        <v>3286</v>
      </c>
      <c r="J644" s="320" t="s">
        <v>326</v>
      </c>
      <c r="K644" s="320" t="s">
        <v>327</v>
      </c>
      <c r="L644" s="207" t="s">
        <v>3569</v>
      </c>
      <c r="M644" s="328" t="s">
        <v>13</v>
      </c>
      <c r="N644" s="215">
        <v>44011</v>
      </c>
      <c r="O644" s="215">
        <v>43983</v>
      </c>
      <c r="P644" s="215">
        <v>44196</v>
      </c>
      <c r="Q644" s="29">
        <v>5977</v>
      </c>
      <c r="R644" s="30">
        <v>0.5</v>
      </c>
      <c r="S644" s="29" t="s">
        <v>230</v>
      </c>
      <c r="T644" s="34">
        <v>2988.5</v>
      </c>
    </row>
    <row r="645" spans="2:20" s="63" customFormat="1" ht="141" customHeight="1" x14ac:dyDescent="0.25">
      <c r="B645" s="431"/>
      <c r="C645" s="418"/>
      <c r="D645" s="417"/>
      <c r="E645" s="302" t="s">
        <v>3019</v>
      </c>
      <c r="F645" s="328" t="s">
        <v>3129</v>
      </c>
      <c r="G645" s="93" t="s">
        <v>3594</v>
      </c>
      <c r="H645" s="161" t="s">
        <v>3556</v>
      </c>
      <c r="I645" s="200" t="s">
        <v>3287</v>
      </c>
      <c r="J645" s="320" t="s">
        <v>326</v>
      </c>
      <c r="K645" s="320" t="s">
        <v>327</v>
      </c>
      <c r="L645" s="207" t="s">
        <v>3570</v>
      </c>
      <c r="M645" s="328" t="s">
        <v>1</v>
      </c>
      <c r="N645" s="215">
        <v>44011</v>
      </c>
      <c r="O645" s="215">
        <v>43983</v>
      </c>
      <c r="P645" s="215">
        <v>44196</v>
      </c>
      <c r="Q645" s="29">
        <v>38113.82</v>
      </c>
      <c r="R645" s="30">
        <v>0.5</v>
      </c>
      <c r="S645" s="29" t="s">
        <v>230</v>
      </c>
      <c r="T645" s="34">
        <v>19056.91</v>
      </c>
    </row>
    <row r="646" spans="2:20" s="63" customFormat="1" ht="141" customHeight="1" x14ac:dyDescent="0.25">
      <c r="B646" s="431"/>
      <c r="C646" s="418"/>
      <c r="D646" s="417"/>
      <c r="E646" s="302" t="s">
        <v>3019</v>
      </c>
      <c r="F646" s="328" t="s">
        <v>3129</v>
      </c>
      <c r="G646" s="93" t="s">
        <v>3595</v>
      </c>
      <c r="H646" s="161" t="s">
        <v>3535</v>
      </c>
      <c r="I646" s="200" t="s">
        <v>3288</v>
      </c>
      <c r="J646" s="320" t="s">
        <v>326</v>
      </c>
      <c r="K646" s="320" t="s">
        <v>327</v>
      </c>
      <c r="L646" s="207" t="s">
        <v>3808</v>
      </c>
      <c r="M646" s="328" t="s">
        <v>13</v>
      </c>
      <c r="N646" s="215">
        <v>44015</v>
      </c>
      <c r="O646" s="215">
        <v>44022</v>
      </c>
      <c r="P646" s="215">
        <v>44180</v>
      </c>
      <c r="Q646" s="29">
        <v>31900</v>
      </c>
      <c r="R646" s="30">
        <v>0.5</v>
      </c>
      <c r="S646" s="29" t="s">
        <v>230</v>
      </c>
      <c r="T646" s="34">
        <v>15950</v>
      </c>
    </row>
    <row r="647" spans="2:20" s="63" customFormat="1" ht="141" customHeight="1" x14ac:dyDescent="0.25">
      <c r="B647" s="431"/>
      <c r="C647" s="418"/>
      <c r="D647" s="417"/>
      <c r="E647" s="302" t="s">
        <v>3019</v>
      </c>
      <c r="F647" s="328" t="s">
        <v>3129</v>
      </c>
      <c r="G647" s="93" t="s">
        <v>3596</v>
      </c>
      <c r="H647" s="161" t="s">
        <v>3965</v>
      </c>
      <c r="I647" s="200" t="s">
        <v>3289</v>
      </c>
      <c r="J647" s="320" t="s">
        <v>326</v>
      </c>
      <c r="K647" s="320" t="s">
        <v>327</v>
      </c>
      <c r="L647" s="207" t="s">
        <v>3571</v>
      </c>
      <c r="M647" s="328" t="s">
        <v>29</v>
      </c>
      <c r="N647" s="215">
        <v>44011</v>
      </c>
      <c r="O647" s="215">
        <v>43983</v>
      </c>
      <c r="P647" s="215">
        <v>44196</v>
      </c>
      <c r="Q647" s="29">
        <v>9151.6299999999992</v>
      </c>
      <c r="R647" s="30">
        <v>0.5</v>
      </c>
      <c r="S647" s="29" t="s">
        <v>230</v>
      </c>
      <c r="T647" s="34">
        <v>4575.82</v>
      </c>
    </row>
    <row r="648" spans="2:20" s="63" customFormat="1" ht="141" customHeight="1" x14ac:dyDescent="0.25">
      <c r="B648" s="431"/>
      <c r="C648" s="418"/>
      <c r="D648" s="417"/>
      <c r="E648" s="302" t="s">
        <v>3019</v>
      </c>
      <c r="F648" s="328" t="s">
        <v>3129</v>
      </c>
      <c r="G648" s="93" t="s">
        <v>3597</v>
      </c>
      <c r="H648" s="161" t="s">
        <v>3966</v>
      </c>
      <c r="I648" s="200" t="s">
        <v>3290</v>
      </c>
      <c r="J648" s="320" t="s">
        <v>326</v>
      </c>
      <c r="K648" s="320" t="s">
        <v>327</v>
      </c>
      <c r="L648" s="207" t="s">
        <v>3572</v>
      </c>
      <c r="M648" s="328" t="s">
        <v>19</v>
      </c>
      <c r="N648" s="215">
        <v>44011</v>
      </c>
      <c r="O648" s="215">
        <v>43983</v>
      </c>
      <c r="P648" s="215">
        <v>44196</v>
      </c>
      <c r="Q648" s="29">
        <v>7567.13</v>
      </c>
      <c r="R648" s="30">
        <v>0.5</v>
      </c>
      <c r="S648" s="29" t="s">
        <v>230</v>
      </c>
      <c r="T648" s="34">
        <v>3783.57</v>
      </c>
    </row>
    <row r="649" spans="2:20" s="63" customFormat="1" ht="87.75" customHeight="1" x14ac:dyDescent="0.25">
      <c r="B649" s="431"/>
      <c r="C649" s="418"/>
      <c r="D649" s="417"/>
      <c r="E649" s="302" t="s">
        <v>3019</v>
      </c>
      <c r="F649" s="328" t="s">
        <v>3129</v>
      </c>
      <c r="G649" s="93" t="s">
        <v>3598</v>
      </c>
      <c r="H649" s="161" t="s">
        <v>3557</v>
      </c>
      <c r="I649" s="200" t="s">
        <v>3291</v>
      </c>
      <c r="J649" s="320" t="s">
        <v>326</v>
      </c>
      <c r="K649" s="320" t="s">
        <v>327</v>
      </c>
      <c r="L649" s="207" t="s">
        <v>3573</v>
      </c>
      <c r="M649" s="328" t="s">
        <v>7</v>
      </c>
      <c r="N649" s="215">
        <v>44021</v>
      </c>
      <c r="O649" s="215">
        <v>43983</v>
      </c>
      <c r="P649" s="215">
        <v>44196</v>
      </c>
      <c r="Q649" s="29">
        <v>35300</v>
      </c>
      <c r="R649" s="30">
        <v>0.5</v>
      </c>
      <c r="S649" s="29" t="s">
        <v>230</v>
      </c>
      <c r="T649" s="34">
        <v>17650</v>
      </c>
    </row>
    <row r="650" spans="2:20" s="63" customFormat="1" ht="141" customHeight="1" x14ac:dyDescent="0.25">
      <c r="B650" s="431"/>
      <c r="C650" s="418"/>
      <c r="D650" s="417"/>
      <c r="E650" s="302" t="s">
        <v>3019</v>
      </c>
      <c r="F650" s="328" t="s">
        <v>3129</v>
      </c>
      <c r="G650" s="93" t="s">
        <v>3599</v>
      </c>
      <c r="H650" s="161" t="s">
        <v>3496</v>
      </c>
      <c r="I650" s="200" t="s">
        <v>3292</v>
      </c>
      <c r="J650" s="320" t="s">
        <v>326</v>
      </c>
      <c r="K650" s="320" t="s">
        <v>327</v>
      </c>
      <c r="L650" s="207" t="s">
        <v>3574</v>
      </c>
      <c r="M650" s="328" t="s">
        <v>13</v>
      </c>
      <c r="N650" s="215">
        <v>44021</v>
      </c>
      <c r="O650" s="215">
        <v>43983</v>
      </c>
      <c r="P650" s="215">
        <v>44165</v>
      </c>
      <c r="Q650" s="29">
        <v>10899.82</v>
      </c>
      <c r="R650" s="30">
        <v>0.5</v>
      </c>
      <c r="S650" s="29" t="s">
        <v>230</v>
      </c>
      <c r="T650" s="34">
        <v>5449.91</v>
      </c>
    </row>
    <row r="651" spans="2:20" s="63" customFormat="1" ht="87.75" customHeight="1" x14ac:dyDescent="0.25">
      <c r="B651" s="431"/>
      <c r="C651" s="418"/>
      <c r="D651" s="417"/>
      <c r="E651" s="302" t="s">
        <v>3019</v>
      </c>
      <c r="F651" s="328" t="s">
        <v>3129</v>
      </c>
      <c r="G651" s="93" t="s">
        <v>3600</v>
      </c>
      <c r="H651" s="161" t="s">
        <v>3558</v>
      </c>
      <c r="I651" s="200" t="s">
        <v>3293</v>
      </c>
      <c r="J651" s="320" t="s">
        <v>326</v>
      </c>
      <c r="K651" s="320" t="s">
        <v>327</v>
      </c>
      <c r="L651" s="207" t="s">
        <v>3575</v>
      </c>
      <c r="M651" s="328" t="s">
        <v>1</v>
      </c>
      <c r="N651" s="215">
        <v>44015</v>
      </c>
      <c r="O651" s="215">
        <v>43983</v>
      </c>
      <c r="P651" s="215">
        <v>44165</v>
      </c>
      <c r="Q651" s="29">
        <v>9159.56</v>
      </c>
      <c r="R651" s="30">
        <v>0.5</v>
      </c>
      <c r="S651" s="29" t="s">
        <v>230</v>
      </c>
      <c r="T651" s="34">
        <v>4579.78</v>
      </c>
    </row>
    <row r="652" spans="2:20" s="63" customFormat="1" ht="87.75" customHeight="1" x14ac:dyDescent="0.25">
      <c r="B652" s="431"/>
      <c r="C652" s="418"/>
      <c r="D652" s="417"/>
      <c r="E652" s="302" t="s">
        <v>3019</v>
      </c>
      <c r="F652" s="328" t="s">
        <v>3129</v>
      </c>
      <c r="G652" s="93" t="s">
        <v>3601</v>
      </c>
      <c r="H652" s="161" t="s">
        <v>3559</v>
      </c>
      <c r="I652" s="200" t="s">
        <v>3294</v>
      </c>
      <c r="J652" s="320" t="s">
        <v>326</v>
      </c>
      <c r="K652" s="320" t="s">
        <v>327</v>
      </c>
      <c r="L652" s="207" t="s">
        <v>3576</v>
      </c>
      <c r="M652" s="328" t="s">
        <v>27</v>
      </c>
      <c r="N652" s="215">
        <v>44011</v>
      </c>
      <c r="O652" s="215">
        <v>43983</v>
      </c>
      <c r="P652" s="215">
        <v>44196</v>
      </c>
      <c r="Q652" s="29">
        <v>7580</v>
      </c>
      <c r="R652" s="30">
        <v>0.5</v>
      </c>
      <c r="S652" s="29" t="s">
        <v>230</v>
      </c>
      <c r="T652" s="34">
        <v>3790</v>
      </c>
    </row>
    <row r="653" spans="2:20" s="63" customFormat="1" ht="110.25" customHeight="1" x14ac:dyDescent="0.25">
      <c r="B653" s="431"/>
      <c r="C653" s="418"/>
      <c r="D653" s="417"/>
      <c r="E653" s="302" t="s">
        <v>3019</v>
      </c>
      <c r="F653" s="328" t="s">
        <v>3129</v>
      </c>
      <c r="G653" s="93" t="s">
        <v>3602</v>
      </c>
      <c r="H653" s="161" t="s">
        <v>3967</v>
      </c>
      <c r="I653" s="200" t="s">
        <v>3295</v>
      </c>
      <c r="J653" s="320" t="s">
        <v>326</v>
      </c>
      <c r="K653" s="320" t="s">
        <v>327</v>
      </c>
      <c r="L653" s="207" t="s">
        <v>3577</v>
      </c>
      <c r="M653" s="328" t="s">
        <v>15</v>
      </c>
      <c r="N653" s="215">
        <v>44029</v>
      </c>
      <c r="O653" s="215">
        <v>43983</v>
      </c>
      <c r="P653" s="215">
        <v>44165</v>
      </c>
      <c r="Q653" s="29">
        <v>13362</v>
      </c>
      <c r="R653" s="30">
        <v>0.5</v>
      </c>
      <c r="S653" s="29" t="s">
        <v>230</v>
      </c>
      <c r="T653" s="34">
        <v>6681</v>
      </c>
    </row>
    <row r="654" spans="2:20" s="63" customFormat="1" ht="147.75" customHeight="1" x14ac:dyDescent="0.25">
      <c r="B654" s="431"/>
      <c r="C654" s="418"/>
      <c r="D654" s="417"/>
      <c r="E654" s="302" t="s">
        <v>3019</v>
      </c>
      <c r="F654" s="328" t="s">
        <v>3129</v>
      </c>
      <c r="G654" s="93" t="s">
        <v>3603</v>
      </c>
      <c r="H654" s="161" t="s">
        <v>3535</v>
      </c>
      <c r="I654" s="200" t="s">
        <v>3296</v>
      </c>
      <c r="J654" s="320" t="s">
        <v>326</v>
      </c>
      <c r="K654" s="320" t="s">
        <v>327</v>
      </c>
      <c r="L654" s="207" t="s">
        <v>3539</v>
      </c>
      <c r="M654" s="328" t="s">
        <v>13</v>
      </c>
      <c r="N654" s="215">
        <v>44011</v>
      </c>
      <c r="O654" s="215">
        <v>44027</v>
      </c>
      <c r="P654" s="215">
        <v>44180</v>
      </c>
      <c r="Q654" s="29">
        <v>19250</v>
      </c>
      <c r="R654" s="30">
        <v>0.5</v>
      </c>
      <c r="S654" s="29" t="s">
        <v>230</v>
      </c>
      <c r="T654" s="34">
        <v>9625</v>
      </c>
    </row>
    <row r="655" spans="2:20" s="63" customFormat="1" ht="87.75" customHeight="1" x14ac:dyDescent="0.25">
      <c r="B655" s="431"/>
      <c r="C655" s="418"/>
      <c r="D655" s="417"/>
      <c r="E655" s="302" t="s">
        <v>3019</v>
      </c>
      <c r="F655" s="328" t="s">
        <v>3129</v>
      </c>
      <c r="G655" s="93" t="s">
        <v>3604</v>
      </c>
      <c r="H655" s="161" t="s">
        <v>3968</v>
      </c>
      <c r="I655" s="200" t="s">
        <v>3297</v>
      </c>
      <c r="J655" s="320" t="s">
        <v>326</v>
      </c>
      <c r="K655" s="320" t="s">
        <v>327</v>
      </c>
      <c r="L655" s="207" t="s">
        <v>3969</v>
      </c>
      <c r="M655" s="328" t="s">
        <v>15</v>
      </c>
      <c r="N655" s="215">
        <v>44021</v>
      </c>
      <c r="O655" s="215">
        <v>43983</v>
      </c>
      <c r="P655" s="215">
        <v>44196</v>
      </c>
      <c r="Q655" s="29">
        <v>7155.2</v>
      </c>
      <c r="R655" s="30">
        <v>0.5</v>
      </c>
      <c r="S655" s="29" t="s">
        <v>230</v>
      </c>
      <c r="T655" s="34">
        <v>3577.6</v>
      </c>
    </row>
    <row r="656" spans="2:20" s="63" customFormat="1" ht="87.75" customHeight="1" x14ac:dyDescent="0.25">
      <c r="B656" s="431"/>
      <c r="C656" s="418"/>
      <c r="D656" s="417"/>
      <c r="E656" s="302" t="s">
        <v>3019</v>
      </c>
      <c r="F656" s="328" t="s">
        <v>3129</v>
      </c>
      <c r="G656" s="93" t="s">
        <v>3605</v>
      </c>
      <c r="H656" s="161" t="s">
        <v>3560</v>
      </c>
      <c r="I656" s="200" t="s">
        <v>3298</v>
      </c>
      <c r="J656" s="320" t="s">
        <v>326</v>
      </c>
      <c r="K656" s="320" t="s">
        <v>327</v>
      </c>
      <c r="L656" s="207" t="s">
        <v>3970</v>
      </c>
      <c r="M656" s="328" t="s">
        <v>19</v>
      </c>
      <c r="N656" s="215">
        <v>44011</v>
      </c>
      <c r="O656" s="215">
        <v>44013</v>
      </c>
      <c r="P656" s="215">
        <v>44196</v>
      </c>
      <c r="Q656" s="29">
        <v>9200</v>
      </c>
      <c r="R656" s="30">
        <v>0.5</v>
      </c>
      <c r="S656" s="29" t="s">
        <v>230</v>
      </c>
      <c r="T656" s="34">
        <v>4600</v>
      </c>
    </row>
    <row r="657" spans="2:20" s="63" customFormat="1" ht="135" customHeight="1" x14ac:dyDescent="0.25">
      <c r="B657" s="431"/>
      <c r="C657" s="418"/>
      <c r="D657" s="417"/>
      <c r="E657" s="302" t="s">
        <v>3019</v>
      </c>
      <c r="F657" s="328" t="s">
        <v>3129</v>
      </c>
      <c r="G657" s="93" t="s">
        <v>1999</v>
      </c>
      <c r="H657" s="161" t="s">
        <v>3561</v>
      </c>
      <c r="I657" s="200" t="s">
        <v>3299</v>
      </c>
      <c r="J657" s="320" t="s">
        <v>326</v>
      </c>
      <c r="K657" s="320" t="s">
        <v>327</v>
      </c>
      <c r="L657" s="207" t="s">
        <v>3578</v>
      </c>
      <c r="M657" s="328" t="s">
        <v>16</v>
      </c>
      <c r="N657" s="215">
        <v>44015</v>
      </c>
      <c r="O657" s="215">
        <v>43984</v>
      </c>
      <c r="P657" s="215">
        <v>44196</v>
      </c>
      <c r="Q657" s="29">
        <v>16512</v>
      </c>
      <c r="R657" s="30">
        <v>0.5</v>
      </c>
      <c r="S657" s="29" t="s">
        <v>230</v>
      </c>
      <c r="T657" s="34">
        <v>8256</v>
      </c>
    </row>
    <row r="658" spans="2:20" s="63" customFormat="1" ht="135" customHeight="1" x14ac:dyDescent="0.25">
      <c r="B658" s="431"/>
      <c r="C658" s="418"/>
      <c r="D658" s="417"/>
      <c r="E658" s="302" t="s">
        <v>3019</v>
      </c>
      <c r="F658" s="328" t="s">
        <v>3129</v>
      </c>
      <c r="G658" s="93" t="s">
        <v>3606</v>
      </c>
      <c r="H658" s="161" t="s">
        <v>3972</v>
      </c>
      <c r="I658" s="200" t="s">
        <v>3300</v>
      </c>
      <c r="J658" s="320" t="s">
        <v>326</v>
      </c>
      <c r="K658" s="320" t="s">
        <v>327</v>
      </c>
      <c r="L658" s="207" t="s">
        <v>4135</v>
      </c>
      <c r="M658" s="328" t="s">
        <v>15</v>
      </c>
      <c r="N658" s="215">
        <v>44029</v>
      </c>
      <c r="O658" s="215">
        <v>43985</v>
      </c>
      <c r="P658" s="215">
        <v>44196</v>
      </c>
      <c r="Q658" s="29">
        <v>39981</v>
      </c>
      <c r="R658" s="30">
        <v>0.5</v>
      </c>
      <c r="S658" s="29" t="s">
        <v>230</v>
      </c>
      <c r="T658" s="34">
        <v>19990.5</v>
      </c>
    </row>
    <row r="659" spans="2:20" s="63" customFormat="1" ht="135" customHeight="1" x14ac:dyDescent="0.25">
      <c r="B659" s="431"/>
      <c r="C659" s="418"/>
      <c r="D659" s="417"/>
      <c r="E659" s="302" t="s">
        <v>3019</v>
      </c>
      <c r="F659" s="328" t="s">
        <v>3129</v>
      </c>
      <c r="G659" s="93" t="s">
        <v>3607</v>
      </c>
      <c r="H659" s="161" t="s">
        <v>3562</v>
      </c>
      <c r="I659" s="200" t="s">
        <v>3301</v>
      </c>
      <c r="J659" s="320" t="s">
        <v>326</v>
      </c>
      <c r="K659" s="320" t="s">
        <v>327</v>
      </c>
      <c r="L659" s="207" t="s">
        <v>3579</v>
      </c>
      <c r="M659" s="324" t="s">
        <v>3917</v>
      </c>
      <c r="N659" s="215">
        <v>44011</v>
      </c>
      <c r="O659" s="215">
        <v>44013</v>
      </c>
      <c r="P659" s="215">
        <v>44196</v>
      </c>
      <c r="Q659" s="29">
        <v>29570</v>
      </c>
      <c r="R659" s="30">
        <v>0.5</v>
      </c>
      <c r="S659" s="29" t="s">
        <v>230</v>
      </c>
      <c r="T659" s="34">
        <v>14785</v>
      </c>
    </row>
    <row r="660" spans="2:20" s="63" customFormat="1" ht="87.75" customHeight="1" x14ac:dyDescent="0.25">
      <c r="B660" s="431"/>
      <c r="C660" s="418"/>
      <c r="D660" s="417"/>
      <c r="E660" s="302" t="s">
        <v>3019</v>
      </c>
      <c r="F660" s="328" t="s">
        <v>3129</v>
      </c>
      <c r="G660" s="93" t="s">
        <v>3608</v>
      </c>
      <c r="H660" s="161" t="s">
        <v>3971</v>
      </c>
      <c r="I660" s="200" t="s">
        <v>3302</v>
      </c>
      <c r="J660" s="320" t="s">
        <v>326</v>
      </c>
      <c r="K660" s="320" t="s">
        <v>327</v>
      </c>
      <c r="L660" s="207" t="s">
        <v>3580</v>
      </c>
      <c r="M660" s="328" t="s">
        <v>22</v>
      </c>
      <c r="N660" s="215">
        <v>44011</v>
      </c>
      <c r="O660" s="215">
        <v>43997</v>
      </c>
      <c r="P660" s="215">
        <v>44196</v>
      </c>
      <c r="Q660" s="29">
        <v>5590</v>
      </c>
      <c r="R660" s="30">
        <v>0.5</v>
      </c>
      <c r="S660" s="29" t="s">
        <v>230</v>
      </c>
      <c r="T660" s="34">
        <v>2795</v>
      </c>
    </row>
    <row r="661" spans="2:20" s="63" customFormat="1" ht="120.75" customHeight="1" x14ac:dyDescent="0.25">
      <c r="B661" s="431"/>
      <c r="C661" s="418"/>
      <c r="D661" s="417"/>
      <c r="E661" s="302" t="s">
        <v>3019</v>
      </c>
      <c r="F661" s="328" t="s">
        <v>3129</v>
      </c>
      <c r="G661" s="93" t="s">
        <v>3609</v>
      </c>
      <c r="H661" s="161" t="s">
        <v>3563</v>
      </c>
      <c r="I661" s="200" t="s">
        <v>3303</v>
      </c>
      <c r="J661" s="320" t="s">
        <v>326</v>
      </c>
      <c r="K661" s="320" t="s">
        <v>327</v>
      </c>
      <c r="L661" s="207" t="s">
        <v>3581</v>
      </c>
      <c r="M661" s="328" t="s">
        <v>29</v>
      </c>
      <c r="N661" s="215">
        <v>44015</v>
      </c>
      <c r="O661" s="215">
        <v>43985</v>
      </c>
      <c r="P661" s="215">
        <v>44196</v>
      </c>
      <c r="Q661" s="29">
        <v>8512</v>
      </c>
      <c r="R661" s="30">
        <v>0.5</v>
      </c>
      <c r="S661" s="29" t="s">
        <v>230</v>
      </c>
      <c r="T661" s="34">
        <v>4256</v>
      </c>
    </row>
    <row r="662" spans="2:20" s="63" customFormat="1" ht="87.75" customHeight="1" x14ac:dyDescent="0.25">
      <c r="B662" s="431"/>
      <c r="C662" s="418"/>
      <c r="D662" s="417"/>
      <c r="E662" s="302" t="s">
        <v>3019</v>
      </c>
      <c r="F662" s="328" t="s">
        <v>3129</v>
      </c>
      <c r="G662" s="93" t="s">
        <v>2113</v>
      </c>
      <c r="H662" s="161" t="s">
        <v>3564</v>
      </c>
      <c r="I662" s="200" t="s">
        <v>3304</v>
      </c>
      <c r="J662" s="320" t="s">
        <v>326</v>
      </c>
      <c r="K662" s="320" t="s">
        <v>327</v>
      </c>
      <c r="L662" s="207" t="s">
        <v>3582</v>
      </c>
      <c r="M662" s="328" t="s">
        <v>4141</v>
      </c>
      <c r="N662" s="215">
        <v>44011</v>
      </c>
      <c r="O662" s="215">
        <v>43986</v>
      </c>
      <c r="P662" s="215">
        <v>44196</v>
      </c>
      <c r="Q662" s="29">
        <v>8422.08</v>
      </c>
      <c r="R662" s="30">
        <v>0.5</v>
      </c>
      <c r="S662" s="29" t="s">
        <v>230</v>
      </c>
      <c r="T662" s="34">
        <v>4211.04</v>
      </c>
    </row>
    <row r="663" spans="2:20" s="63" customFormat="1" ht="87.75" customHeight="1" x14ac:dyDescent="0.25">
      <c r="B663" s="431"/>
      <c r="C663" s="418"/>
      <c r="D663" s="417"/>
      <c r="E663" s="302" t="s">
        <v>3019</v>
      </c>
      <c r="F663" s="328" t="s">
        <v>3129</v>
      </c>
      <c r="G663" s="93" t="s">
        <v>3610</v>
      </c>
      <c r="H663" s="161" t="s">
        <v>3565</v>
      </c>
      <c r="I663" s="200" t="s">
        <v>3305</v>
      </c>
      <c r="J663" s="320" t="s">
        <v>326</v>
      </c>
      <c r="K663" s="320" t="s">
        <v>327</v>
      </c>
      <c r="L663" s="207" t="s">
        <v>3583</v>
      </c>
      <c r="M663" s="328" t="s">
        <v>19</v>
      </c>
      <c r="N663" s="215">
        <v>44015</v>
      </c>
      <c r="O663" s="215">
        <v>43984</v>
      </c>
      <c r="P663" s="215">
        <v>44196</v>
      </c>
      <c r="Q663" s="29">
        <v>9000</v>
      </c>
      <c r="R663" s="30">
        <v>0.5</v>
      </c>
      <c r="S663" s="29" t="s">
        <v>230</v>
      </c>
      <c r="T663" s="34">
        <v>4500</v>
      </c>
    </row>
    <row r="664" spans="2:20" s="63" customFormat="1" ht="87.75" customHeight="1" x14ac:dyDescent="0.25">
      <c r="B664" s="431"/>
      <c r="C664" s="418"/>
      <c r="D664" s="417"/>
      <c r="E664" s="302" t="s">
        <v>3019</v>
      </c>
      <c r="F664" s="328" t="s">
        <v>3129</v>
      </c>
      <c r="G664" s="93" t="s">
        <v>3611</v>
      </c>
      <c r="H664" s="161" t="s">
        <v>3523</v>
      </c>
      <c r="I664" s="200" t="s">
        <v>3306</v>
      </c>
      <c r="J664" s="320" t="s">
        <v>326</v>
      </c>
      <c r="K664" s="320" t="s">
        <v>327</v>
      </c>
      <c r="L664" s="207" t="s">
        <v>3584</v>
      </c>
      <c r="M664" s="328" t="s">
        <v>16</v>
      </c>
      <c r="N664" s="215">
        <v>44015</v>
      </c>
      <c r="O664" s="215">
        <v>44013</v>
      </c>
      <c r="P664" s="215">
        <v>44196</v>
      </c>
      <c r="Q664" s="29">
        <v>16721.79</v>
      </c>
      <c r="R664" s="30">
        <v>0.5</v>
      </c>
      <c r="S664" s="29" t="s">
        <v>230</v>
      </c>
      <c r="T664" s="34">
        <v>8360.9</v>
      </c>
    </row>
    <row r="665" spans="2:20" s="63" customFormat="1" ht="87.75" customHeight="1" x14ac:dyDescent="0.25">
      <c r="B665" s="431"/>
      <c r="C665" s="418"/>
      <c r="D665" s="417"/>
      <c r="E665" s="302" t="s">
        <v>3019</v>
      </c>
      <c r="F665" s="328" t="s">
        <v>3129</v>
      </c>
      <c r="G665" s="93" t="s">
        <v>3612</v>
      </c>
      <c r="H665" s="161" t="s">
        <v>3973</v>
      </c>
      <c r="I665" s="200" t="s">
        <v>3307</v>
      </c>
      <c r="J665" s="320" t="s">
        <v>326</v>
      </c>
      <c r="K665" s="320" t="s">
        <v>327</v>
      </c>
      <c r="L665" s="207" t="s">
        <v>3975</v>
      </c>
      <c r="M665" s="328" t="s">
        <v>22</v>
      </c>
      <c r="N665" s="215">
        <v>44011</v>
      </c>
      <c r="O665" s="215">
        <v>43997</v>
      </c>
      <c r="P665" s="215">
        <v>44196</v>
      </c>
      <c r="Q665" s="29">
        <v>40000</v>
      </c>
      <c r="R665" s="30">
        <v>0.5</v>
      </c>
      <c r="S665" s="29" t="s">
        <v>230</v>
      </c>
      <c r="T665" s="34">
        <v>20000</v>
      </c>
    </row>
    <row r="666" spans="2:20" s="63" customFormat="1" ht="135" customHeight="1" x14ac:dyDescent="0.25">
      <c r="B666" s="431"/>
      <c r="C666" s="418"/>
      <c r="D666" s="417"/>
      <c r="E666" s="302" t="s">
        <v>3019</v>
      </c>
      <c r="F666" s="328" t="s">
        <v>3129</v>
      </c>
      <c r="G666" s="93" t="s">
        <v>3613</v>
      </c>
      <c r="H666" s="161" t="s">
        <v>3566</v>
      </c>
      <c r="I666" s="200" t="s">
        <v>3308</v>
      </c>
      <c r="J666" s="320" t="s">
        <v>326</v>
      </c>
      <c r="K666" s="320" t="s">
        <v>327</v>
      </c>
      <c r="L666" s="207" t="s">
        <v>3976</v>
      </c>
      <c r="M666" s="328" t="s">
        <v>1</v>
      </c>
      <c r="N666" s="215">
        <v>44011</v>
      </c>
      <c r="O666" s="215">
        <v>43985</v>
      </c>
      <c r="P666" s="215">
        <v>44166</v>
      </c>
      <c r="Q666" s="29">
        <v>32300</v>
      </c>
      <c r="R666" s="30">
        <v>0.5</v>
      </c>
      <c r="S666" s="29" t="s">
        <v>230</v>
      </c>
      <c r="T666" s="34">
        <v>16150</v>
      </c>
    </row>
    <row r="667" spans="2:20" s="63" customFormat="1" ht="135" customHeight="1" x14ac:dyDescent="0.25">
      <c r="B667" s="431"/>
      <c r="C667" s="418"/>
      <c r="D667" s="417"/>
      <c r="E667" s="302" t="s">
        <v>3019</v>
      </c>
      <c r="F667" s="328" t="s">
        <v>3129</v>
      </c>
      <c r="G667" s="93" t="s">
        <v>3614</v>
      </c>
      <c r="H667" s="161" t="s">
        <v>3567</v>
      </c>
      <c r="I667" s="200" t="s">
        <v>3309</v>
      </c>
      <c r="J667" s="320" t="s">
        <v>326</v>
      </c>
      <c r="K667" s="320" t="s">
        <v>327</v>
      </c>
      <c r="L667" s="207" t="s">
        <v>3585</v>
      </c>
      <c r="M667" s="328" t="s">
        <v>13</v>
      </c>
      <c r="N667" s="215">
        <v>44011</v>
      </c>
      <c r="O667" s="215">
        <v>44027</v>
      </c>
      <c r="P667" s="215">
        <v>44196</v>
      </c>
      <c r="Q667" s="29">
        <v>22563.7</v>
      </c>
      <c r="R667" s="30">
        <v>0.5</v>
      </c>
      <c r="S667" s="29" t="s">
        <v>230</v>
      </c>
      <c r="T667" s="34">
        <v>11281.85</v>
      </c>
    </row>
    <row r="668" spans="2:20" s="63" customFormat="1" ht="135" customHeight="1" x14ac:dyDescent="0.25">
      <c r="B668" s="431"/>
      <c r="C668" s="418"/>
      <c r="D668" s="417"/>
      <c r="E668" s="302" t="s">
        <v>3019</v>
      </c>
      <c r="F668" s="328" t="s">
        <v>3129</v>
      </c>
      <c r="G668" s="93" t="s">
        <v>3615</v>
      </c>
      <c r="H668" s="161" t="s">
        <v>3974</v>
      </c>
      <c r="I668" s="200" t="s">
        <v>3310</v>
      </c>
      <c r="J668" s="320" t="s">
        <v>326</v>
      </c>
      <c r="K668" s="320" t="s">
        <v>327</v>
      </c>
      <c r="L668" s="207" t="s">
        <v>3977</v>
      </c>
      <c r="M668" s="328" t="s">
        <v>22</v>
      </c>
      <c r="N668" s="215">
        <v>44015</v>
      </c>
      <c r="O668" s="215">
        <v>43987</v>
      </c>
      <c r="P668" s="215">
        <v>44196</v>
      </c>
      <c r="Q668" s="29">
        <v>39459.910000000003</v>
      </c>
      <c r="R668" s="30">
        <v>0.5</v>
      </c>
      <c r="S668" s="29" t="s">
        <v>230</v>
      </c>
      <c r="T668" s="34">
        <v>19729.96</v>
      </c>
    </row>
    <row r="669" spans="2:20" s="63" customFormat="1" ht="114.75" customHeight="1" x14ac:dyDescent="0.25">
      <c r="B669" s="431"/>
      <c r="C669" s="418"/>
      <c r="D669" s="417"/>
      <c r="E669" s="302" t="s">
        <v>3019</v>
      </c>
      <c r="F669" s="328" t="s">
        <v>3129</v>
      </c>
      <c r="G669" s="93" t="s">
        <v>3616</v>
      </c>
      <c r="H669" s="161" t="s">
        <v>3193</v>
      </c>
      <c r="I669" s="200" t="s">
        <v>3124</v>
      </c>
      <c r="J669" s="320" t="s">
        <v>326</v>
      </c>
      <c r="K669" s="320" t="s">
        <v>327</v>
      </c>
      <c r="L669" s="207" t="s">
        <v>3236</v>
      </c>
      <c r="M669" s="328" t="s">
        <v>3918</v>
      </c>
      <c r="N669" s="215">
        <v>44008</v>
      </c>
      <c r="O669" s="215">
        <v>44013</v>
      </c>
      <c r="P669" s="215">
        <v>44104</v>
      </c>
      <c r="Q669" s="29">
        <v>21872.05</v>
      </c>
      <c r="R669" s="30">
        <v>0.5</v>
      </c>
      <c r="S669" s="29" t="s">
        <v>230</v>
      </c>
      <c r="T669" s="34">
        <v>10936.03</v>
      </c>
    </row>
    <row r="670" spans="2:20" s="63" customFormat="1" ht="153.75" customHeight="1" x14ac:dyDescent="0.25">
      <c r="B670" s="431"/>
      <c r="C670" s="418"/>
      <c r="D670" s="417"/>
      <c r="E670" s="302" t="s">
        <v>3019</v>
      </c>
      <c r="F670" s="328" t="s">
        <v>3129</v>
      </c>
      <c r="G670" s="93" t="s">
        <v>3617</v>
      </c>
      <c r="H670" s="161" t="s">
        <v>3194</v>
      </c>
      <c r="I670" s="200" t="s">
        <v>3125</v>
      </c>
      <c r="J670" s="320" t="s">
        <v>326</v>
      </c>
      <c r="K670" s="320" t="s">
        <v>327</v>
      </c>
      <c r="L670" s="207" t="s">
        <v>3237</v>
      </c>
      <c r="M670" s="328" t="s">
        <v>3919</v>
      </c>
      <c r="N670" s="215">
        <v>44008</v>
      </c>
      <c r="O670" s="215">
        <v>43987</v>
      </c>
      <c r="P670" s="215">
        <v>44195</v>
      </c>
      <c r="Q670" s="29">
        <v>11050</v>
      </c>
      <c r="R670" s="30">
        <v>0.5</v>
      </c>
      <c r="S670" s="29" t="s">
        <v>230</v>
      </c>
      <c r="T670" s="34">
        <v>5525</v>
      </c>
    </row>
    <row r="671" spans="2:20" s="63" customFormat="1" ht="153.75" customHeight="1" x14ac:dyDescent="0.25">
      <c r="B671" s="431"/>
      <c r="C671" s="418"/>
      <c r="D671" s="417"/>
      <c r="E671" s="302" t="s">
        <v>3019</v>
      </c>
      <c r="F671" s="328" t="s">
        <v>3129</v>
      </c>
      <c r="G671" s="93" t="s">
        <v>3978</v>
      </c>
      <c r="H671" s="161" t="s">
        <v>3676</v>
      </c>
      <c r="I671" s="200" t="s">
        <v>3311</v>
      </c>
      <c r="J671" s="320" t="s">
        <v>326</v>
      </c>
      <c r="K671" s="320" t="s">
        <v>327</v>
      </c>
      <c r="L671" s="207" t="s">
        <v>3979</v>
      </c>
      <c r="M671" s="328" t="s">
        <v>7</v>
      </c>
      <c r="N671" s="215">
        <v>44015</v>
      </c>
      <c r="O671" s="215">
        <v>43988</v>
      </c>
      <c r="P671" s="215">
        <v>44196</v>
      </c>
      <c r="Q671" s="29">
        <v>25178.83</v>
      </c>
      <c r="R671" s="30">
        <v>0.5</v>
      </c>
      <c r="S671" s="29" t="s">
        <v>230</v>
      </c>
      <c r="T671" s="34">
        <v>12589.42</v>
      </c>
    </row>
    <row r="672" spans="2:20" s="63" customFormat="1" ht="153.75" customHeight="1" x14ac:dyDescent="0.25">
      <c r="B672" s="431"/>
      <c r="C672" s="418"/>
      <c r="D672" s="417"/>
      <c r="E672" s="302" t="s">
        <v>3019</v>
      </c>
      <c r="F672" s="328" t="s">
        <v>3129</v>
      </c>
      <c r="G672" s="93" t="s">
        <v>1109</v>
      </c>
      <c r="H672" s="161" t="s">
        <v>3677</v>
      </c>
      <c r="I672" s="200" t="s">
        <v>3312</v>
      </c>
      <c r="J672" s="320" t="s">
        <v>326</v>
      </c>
      <c r="K672" s="320" t="s">
        <v>327</v>
      </c>
      <c r="L672" s="207" t="s">
        <v>3678</v>
      </c>
      <c r="M672" s="328" t="s">
        <v>1</v>
      </c>
      <c r="N672" s="215">
        <v>44015</v>
      </c>
      <c r="O672" s="215">
        <v>44013</v>
      </c>
      <c r="P672" s="215">
        <v>44196</v>
      </c>
      <c r="Q672" s="29">
        <v>36451</v>
      </c>
      <c r="R672" s="30">
        <v>0.5</v>
      </c>
      <c r="S672" s="29" t="s">
        <v>230</v>
      </c>
      <c r="T672" s="34">
        <v>18225.5</v>
      </c>
    </row>
    <row r="673" spans="2:20" s="63" customFormat="1" ht="153.75" customHeight="1" x14ac:dyDescent="0.25">
      <c r="B673" s="431"/>
      <c r="C673" s="418"/>
      <c r="D673" s="417"/>
      <c r="E673" s="302" t="s">
        <v>3019</v>
      </c>
      <c r="F673" s="328" t="s">
        <v>3129</v>
      </c>
      <c r="G673" s="93" t="s">
        <v>3618</v>
      </c>
      <c r="H673" s="161" t="s">
        <v>3195</v>
      </c>
      <c r="I673" s="200" t="s">
        <v>3126</v>
      </c>
      <c r="J673" s="320" t="s">
        <v>326</v>
      </c>
      <c r="K673" s="320" t="s">
        <v>327</v>
      </c>
      <c r="L673" s="207" t="s">
        <v>3238</v>
      </c>
      <c r="M673" s="328" t="s">
        <v>19</v>
      </c>
      <c r="N673" s="215">
        <v>44008</v>
      </c>
      <c r="O673" s="215">
        <v>43990</v>
      </c>
      <c r="P673" s="215">
        <v>44195</v>
      </c>
      <c r="Q673" s="29">
        <v>5500</v>
      </c>
      <c r="R673" s="30">
        <v>0.5</v>
      </c>
      <c r="S673" s="29" t="s">
        <v>230</v>
      </c>
      <c r="T673" s="34">
        <v>2750</v>
      </c>
    </row>
    <row r="674" spans="2:20" s="63" customFormat="1" ht="87.75" customHeight="1" x14ac:dyDescent="0.25">
      <c r="B674" s="431"/>
      <c r="C674" s="418"/>
      <c r="D674" s="417"/>
      <c r="E674" s="302" t="s">
        <v>3019</v>
      </c>
      <c r="F674" s="328" t="s">
        <v>3129</v>
      </c>
      <c r="G674" s="93" t="s">
        <v>3690</v>
      </c>
      <c r="H674" s="161" t="s">
        <v>3980</v>
      </c>
      <c r="I674" s="234" t="s">
        <v>3313</v>
      </c>
      <c r="J674" s="320" t="s">
        <v>326</v>
      </c>
      <c r="K674" s="320" t="s">
        <v>327</v>
      </c>
      <c r="L674" s="207" t="s">
        <v>3684</v>
      </c>
      <c r="M674" s="328" t="s">
        <v>22</v>
      </c>
      <c r="N674" s="215">
        <v>44036</v>
      </c>
      <c r="O674" s="215">
        <v>43990</v>
      </c>
      <c r="P674" s="215">
        <v>44168</v>
      </c>
      <c r="Q674" s="29">
        <v>20058.5</v>
      </c>
      <c r="R674" s="30">
        <v>0.5</v>
      </c>
      <c r="S674" s="29" t="s">
        <v>230</v>
      </c>
      <c r="T674" s="34">
        <v>10029.25</v>
      </c>
    </row>
    <row r="675" spans="2:20" s="63" customFormat="1" ht="157.5" customHeight="1" x14ac:dyDescent="0.25">
      <c r="B675" s="431"/>
      <c r="C675" s="418"/>
      <c r="D675" s="417"/>
      <c r="E675" s="302" t="s">
        <v>3019</v>
      </c>
      <c r="F675" s="328" t="s">
        <v>3129</v>
      </c>
      <c r="G675" s="93" t="s">
        <v>3691</v>
      </c>
      <c r="H675" s="161" t="s">
        <v>3680</v>
      </c>
      <c r="I675" s="234" t="s">
        <v>3314</v>
      </c>
      <c r="J675" s="320" t="s">
        <v>326</v>
      </c>
      <c r="K675" s="320" t="s">
        <v>327</v>
      </c>
      <c r="L675" s="207" t="s">
        <v>3685</v>
      </c>
      <c r="M675" s="328" t="s">
        <v>22</v>
      </c>
      <c r="N675" s="215">
        <v>44021</v>
      </c>
      <c r="O675" s="215">
        <v>43990</v>
      </c>
      <c r="P675" s="215">
        <v>44196</v>
      </c>
      <c r="Q675" s="29">
        <v>8147.48</v>
      </c>
      <c r="R675" s="30">
        <v>0.5</v>
      </c>
      <c r="S675" s="29" t="s">
        <v>230</v>
      </c>
      <c r="T675" s="34">
        <v>4073.74</v>
      </c>
    </row>
    <row r="676" spans="2:20" s="63" customFormat="1" ht="162" customHeight="1" x14ac:dyDescent="0.25">
      <c r="B676" s="431"/>
      <c r="C676" s="418"/>
      <c r="D676" s="417"/>
      <c r="E676" s="302" t="s">
        <v>3019</v>
      </c>
      <c r="F676" s="328" t="s">
        <v>3129</v>
      </c>
      <c r="G676" s="93" t="s">
        <v>3679</v>
      </c>
      <c r="H676" s="161" t="s">
        <v>3681</v>
      </c>
      <c r="I676" s="234" t="s">
        <v>3315</v>
      </c>
      <c r="J676" s="320" t="s">
        <v>326</v>
      </c>
      <c r="K676" s="320" t="s">
        <v>327</v>
      </c>
      <c r="L676" s="207" t="s">
        <v>3686</v>
      </c>
      <c r="M676" s="328" t="s">
        <v>22</v>
      </c>
      <c r="N676" s="215">
        <v>44021</v>
      </c>
      <c r="O676" s="215">
        <v>44013</v>
      </c>
      <c r="P676" s="215">
        <v>44196</v>
      </c>
      <c r="Q676" s="29">
        <v>13046</v>
      </c>
      <c r="R676" s="30">
        <v>0.5</v>
      </c>
      <c r="S676" s="29" t="s">
        <v>230</v>
      </c>
      <c r="T676" s="34">
        <v>6523</v>
      </c>
    </row>
    <row r="677" spans="2:20" s="63" customFormat="1" ht="131.25" customHeight="1" x14ac:dyDescent="0.25">
      <c r="B677" s="431"/>
      <c r="C677" s="418"/>
      <c r="D677" s="417"/>
      <c r="E677" s="302" t="s">
        <v>3019</v>
      </c>
      <c r="F677" s="328" t="s">
        <v>3129</v>
      </c>
      <c r="G677" s="93" t="s">
        <v>3692</v>
      </c>
      <c r="H677" s="161" t="s">
        <v>3981</v>
      </c>
      <c r="I677" s="234" t="s">
        <v>3316</v>
      </c>
      <c r="J677" s="320" t="s">
        <v>326</v>
      </c>
      <c r="K677" s="320" t="s">
        <v>327</v>
      </c>
      <c r="L677" s="207" t="s">
        <v>3687</v>
      </c>
      <c r="M677" s="328" t="s">
        <v>22</v>
      </c>
      <c r="N677" s="215">
        <v>44021</v>
      </c>
      <c r="O677" s="215">
        <v>43992</v>
      </c>
      <c r="P677" s="215">
        <v>44196</v>
      </c>
      <c r="Q677" s="29">
        <v>7759.16</v>
      </c>
      <c r="R677" s="30">
        <v>0.5</v>
      </c>
      <c r="S677" s="29" t="s">
        <v>230</v>
      </c>
      <c r="T677" s="34">
        <v>3879.58</v>
      </c>
    </row>
    <row r="678" spans="2:20" s="63" customFormat="1" ht="87.75" customHeight="1" x14ac:dyDescent="0.25">
      <c r="B678" s="431"/>
      <c r="C678" s="418"/>
      <c r="D678" s="417"/>
      <c r="E678" s="302" t="s">
        <v>3019</v>
      </c>
      <c r="F678" s="328" t="s">
        <v>3129</v>
      </c>
      <c r="G678" s="93" t="s">
        <v>3693</v>
      </c>
      <c r="H678" s="161" t="s">
        <v>3682</v>
      </c>
      <c r="I678" s="234" t="s">
        <v>3317</v>
      </c>
      <c r="J678" s="320" t="s">
        <v>326</v>
      </c>
      <c r="K678" s="320" t="s">
        <v>327</v>
      </c>
      <c r="L678" s="207" t="s">
        <v>3688</v>
      </c>
      <c r="M678" s="328" t="s">
        <v>1</v>
      </c>
      <c r="N678" s="215">
        <v>44021</v>
      </c>
      <c r="O678" s="215">
        <v>43997</v>
      </c>
      <c r="P678" s="215">
        <v>44196</v>
      </c>
      <c r="Q678" s="29">
        <v>12750</v>
      </c>
      <c r="R678" s="30">
        <v>0.5</v>
      </c>
      <c r="S678" s="29" t="s">
        <v>230</v>
      </c>
      <c r="T678" s="34">
        <v>6375</v>
      </c>
    </row>
    <row r="679" spans="2:20" s="63" customFormat="1" ht="166.5" customHeight="1" x14ac:dyDescent="0.25">
      <c r="B679" s="431"/>
      <c r="C679" s="418"/>
      <c r="D679" s="417"/>
      <c r="E679" s="302" t="s">
        <v>3019</v>
      </c>
      <c r="F679" s="328" t="s">
        <v>3129</v>
      </c>
      <c r="G679" s="93" t="s">
        <v>3694</v>
      </c>
      <c r="H679" s="161" t="s">
        <v>3683</v>
      </c>
      <c r="I679" s="234" t="s">
        <v>3318</v>
      </c>
      <c r="J679" s="320" t="s">
        <v>326</v>
      </c>
      <c r="K679" s="320" t="s">
        <v>327</v>
      </c>
      <c r="L679" s="207" t="s">
        <v>3689</v>
      </c>
      <c r="M679" s="328" t="s">
        <v>1</v>
      </c>
      <c r="N679" s="215">
        <v>44036</v>
      </c>
      <c r="O679" s="215">
        <v>44004</v>
      </c>
      <c r="P679" s="215">
        <v>44196</v>
      </c>
      <c r="Q679" s="29">
        <v>23341.11</v>
      </c>
      <c r="R679" s="30">
        <v>0.5</v>
      </c>
      <c r="S679" s="29" t="s">
        <v>230</v>
      </c>
      <c r="T679" s="34">
        <v>11670.56</v>
      </c>
    </row>
    <row r="680" spans="2:20" s="63" customFormat="1" ht="167.25" customHeight="1" x14ac:dyDescent="0.25">
      <c r="B680" s="431"/>
      <c r="C680" s="418"/>
      <c r="D680" s="417"/>
      <c r="E680" s="302" t="s">
        <v>3019</v>
      </c>
      <c r="F680" s="328" t="s">
        <v>3129</v>
      </c>
      <c r="G680" s="93" t="s">
        <v>3695</v>
      </c>
      <c r="H680" s="161" t="s">
        <v>3982</v>
      </c>
      <c r="I680" s="234" t="s">
        <v>3319</v>
      </c>
      <c r="J680" s="320" t="s">
        <v>326</v>
      </c>
      <c r="K680" s="320" t="s">
        <v>327</v>
      </c>
      <c r="L680" s="207" t="s">
        <v>3983</v>
      </c>
      <c r="M680" s="328" t="s">
        <v>1168</v>
      </c>
      <c r="N680" s="215">
        <v>44029</v>
      </c>
      <c r="O680" s="215">
        <v>43992</v>
      </c>
      <c r="P680" s="215">
        <v>44196</v>
      </c>
      <c r="Q680" s="29">
        <v>39960</v>
      </c>
      <c r="R680" s="30">
        <v>0.5</v>
      </c>
      <c r="S680" s="29" t="s">
        <v>230</v>
      </c>
      <c r="T680" s="34">
        <v>19980</v>
      </c>
    </row>
    <row r="681" spans="2:20" s="63" customFormat="1" ht="167.25" customHeight="1" x14ac:dyDescent="0.25">
      <c r="B681" s="431"/>
      <c r="C681" s="418"/>
      <c r="D681" s="417"/>
      <c r="E681" s="302" t="s">
        <v>3019</v>
      </c>
      <c r="F681" s="328" t="s">
        <v>3129</v>
      </c>
      <c r="G681" s="93" t="s">
        <v>3619</v>
      </c>
      <c r="H681" s="161" t="s">
        <v>3620</v>
      </c>
      <c r="I681" s="200" t="s">
        <v>3127</v>
      </c>
      <c r="J681" s="320" t="s">
        <v>326</v>
      </c>
      <c r="K681" s="320" t="s">
        <v>327</v>
      </c>
      <c r="L681" s="207" t="s">
        <v>3984</v>
      </c>
      <c r="M681" s="328" t="s">
        <v>22</v>
      </c>
      <c r="N681" s="215">
        <v>44008</v>
      </c>
      <c r="O681" s="215">
        <v>43997</v>
      </c>
      <c r="P681" s="215">
        <v>44195</v>
      </c>
      <c r="Q681" s="29">
        <v>39970</v>
      </c>
      <c r="R681" s="30">
        <v>0.5</v>
      </c>
      <c r="S681" s="29" t="s">
        <v>230</v>
      </c>
      <c r="T681" s="34">
        <v>19985</v>
      </c>
    </row>
    <row r="682" spans="2:20" s="63" customFormat="1" ht="167.25" customHeight="1" x14ac:dyDescent="0.25">
      <c r="B682" s="431"/>
      <c r="C682" s="418"/>
      <c r="D682" s="417"/>
      <c r="E682" s="317" t="s">
        <v>3019</v>
      </c>
      <c r="F682" s="130" t="s">
        <v>3129</v>
      </c>
      <c r="G682" s="94" t="s">
        <v>3710</v>
      </c>
      <c r="H682" s="233" t="s">
        <v>3696</v>
      </c>
      <c r="I682" s="234" t="s">
        <v>3320</v>
      </c>
      <c r="J682" s="321" t="s">
        <v>326</v>
      </c>
      <c r="K682" s="321" t="s">
        <v>327</v>
      </c>
      <c r="L682" s="235" t="s">
        <v>3689</v>
      </c>
      <c r="M682" s="130" t="s">
        <v>1</v>
      </c>
      <c r="N682" s="217">
        <v>44036</v>
      </c>
      <c r="O682" s="217">
        <v>44004</v>
      </c>
      <c r="P682" s="217">
        <v>44196</v>
      </c>
      <c r="Q682" s="41">
        <v>39833.68</v>
      </c>
      <c r="R682" s="42">
        <v>0.5</v>
      </c>
      <c r="S682" s="41" t="s">
        <v>230</v>
      </c>
      <c r="T682" s="236">
        <v>19916.84</v>
      </c>
    </row>
    <row r="683" spans="2:20" s="63" customFormat="1" ht="167.25" customHeight="1" x14ac:dyDescent="0.25">
      <c r="B683" s="431"/>
      <c r="C683" s="418"/>
      <c r="D683" s="417"/>
      <c r="E683" s="317" t="s">
        <v>3019</v>
      </c>
      <c r="F683" s="130" t="s">
        <v>3129</v>
      </c>
      <c r="G683" s="94" t="s">
        <v>3711</v>
      </c>
      <c r="H683" s="233" t="s">
        <v>3523</v>
      </c>
      <c r="I683" s="234" t="s">
        <v>3321</v>
      </c>
      <c r="J683" s="321" t="s">
        <v>326</v>
      </c>
      <c r="K683" s="321" t="s">
        <v>327</v>
      </c>
      <c r="L683" s="235" t="s">
        <v>4136</v>
      </c>
      <c r="M683" s="130" t="s">
        <v>3920</v>
      </c>
      <c r="N683" s="217">
        <v>44015</v>
      </c>
      <c r="O683" s="217">
        <v>43997</v>
      </c>
      <c r="P683" s="217">
        <v>44196</v>
      </c>
      <c r="Q683" s="41">
        <v>23275</v>
      </c>
      <c r="R683" s="42">
        <v>0.5</v>
      </c>
      <c r="S683" s="41" t="s">
        <v>230</v>
      </c>
      <c r="T683" s="236">
        <v>11637.5</v>
      </c>
    </row>
    <row r="684" spans="2:20" s="63" customFormat="1" ht="167.25" customHeight="1" x14ac:dyDescent="0.25">
      <c r="B684" s="431"/>
      <c r="C684" s="418"/>
      <c r="D684" s="417"/>
      <c r="E684" s="317" t="s">
        <v>3019</v>
      </c>
      <c r="F684" s="130" t="s">
        <v>3129</v>
      </c>
      <c r="G684" s="94" t="s">
        <v>3712</v>
      </c>
      <c r="H684" s="233" t="s">
        <v>3958</v>
      </c>
      <c r="I684" s="234" t="s">
        <v>3322</v>
      </c>
      <c r="J684" s="321" t="s">
        <v>326</v>
      </c>
      <c r="K684" s="321" t="s">
        <v>327</v>
      </c>
      <c r="L684" s="235" t="s">
        <v>3702</v>
      </c>
      <c r="M684" s="130" t="s">
        <v>7</v>
      </c>
      <c r="N684" s="217">
        <v>44011</v>
      </c>
      <c r="O684" s="217">
        <v>44003</v>
      </c>
      <c r="P684" s="217">
        <v>44196</v>
      </c>
      <c r="Q684" s="41">
        <v>5778.3</v>
      </c>
      <c r="R684" s="42">
        <v>0.5</v>
      </c>
      <c r="S684" s="41" t="s">
        <v>230</v>
      </c>
      <c r="T684" s="236">
        <v>2889.15</v>
      </c>
    </row>
    <row r="685" spans="2:20" s="63" customFormat="1" ht="167.25" customHeight="1" x14ac:dyDescent="0.25">
      <c r="B685" s="431"/>
      <c r="C685" s="418"/>
      <c r="D685" s="417"/>
      <c r="E685" s="317" t="s">
        <v>3019</v>
      </c>
      <c r="F685" s="130" t="s">
        <v>3129</v>
      </c>
      <c r="G685" s="94" t="s">
        <v>3713</v>
      </c>
      <c r="H685" s="233" t="s">
        <v>3985</v>
      </c>
      <c r="I685" s="234" t="s">
        <v>3323</v>
      </c>
      <c r="J685" s="321" t="s">
        <v>326</v>
      </c>
      <c r="K685" s="321" t="s">
        <v>327</v>
      </c>
      <c r="L685" s="235" t="s">
        <v>3986</v>
      </c>
      <c r="M685" s="130" t="s">
        <v>29</v>
      </c>
      <c r="N685" s="217">
        <v>44015</v>
      </c>
      <c r="O685" s="217">
        <v>43997</v>
      </c>
      <c r="P685" s="217">
        <v>44196</v>
      </c>
      <c r="Q685" s="41">
        <v>39766</v>
      </c>
      <c r="R685" s="42">
        <v>0.5</v>
      </c>
      <c r="S685" s="41" t="s">
        <v>230</v>
      </c>
      <c r="T685" s="236">
        <v>19883</v>
      </c>
    </row>
    <row r="686" spans="2:20" s="63" customFormat="1" ht="87.75" customHeight="1" x14ac:dyDescent="0.25">
      <c r="B686" s="431"/>
      <c r="C686" s="418"/>
      <c r="D686" s="417"/>
      <c r="E686" s="317" t="s">
        <v>3019</v>
      </c>
      <c r="F686" s="130" t="s">
        <v>3129</v>
      </c>
      <c r="G686" s="94" t="s">
        <v>3714</v>
      </c>
      <c r="H686" s="233" t="s">
        <v>3697</v>
      </c>
      <c r="I686" s="234" t="s">
        <v>3324</v>
      </c>
      <c r="J686" s="321" t="s">
        <v>326</v>
      </c>
      <c r="K686" s="321" t="s">
        <v>327</v>
      </c>
      <c r="L686" s="235" t="s">
        <v>3703</v>
      </c>
      <c r="M686" s="325" t="s">
        <v>4140</v>
      </c>
      <c r="N686" s="217">
        <v>44015</v>
      </c>
      <c r="O686" s="217">
        <v>44013</v>
      </c>
      <c r="P686" s="217">
        <v>44196</v>
      </c>
      <c r="Q686" s="41">
        <v>15768.18</v>
      </c>
      <c r="R686" s="42">
        <v>0.5</v>
      </c>
      <c r="S686" s="41" t="s">
        <v>230</v>
      </c>
      <c r="T686" s="236">
        <v>7884.09</v>
      </c>
    </row>
    <row r="687" spans="2:20" s="63" customFormat="1" ht="123.75" customHeight="1" x14ac:dyDescent="0.25">
      <c r="B687" s="431"/>
      <c r="C687" s="418"/>
      <c r="D687" s="417"/>
      <c r="E687" s="317" t="s">
        <v>3019</v>
      </c>
      <c r="F687" s="130" t="s">
        <v>3129</v>
      </c>
      <c r="G687" s="94" t="s">
        <v>3715</v>
      </c>
      <c r="H687" s="233" t="s">
        <v>3698</v>
      </c>
      <c r="I687" s="234" t="s">
        <v>3325</v>
      </c>
      <c r="J687" s="321" t="s">
        <v>326</v>
      </c>
      <c r="K687" s="321" t="s">
        <v>327</v>
      </c>
      <c r="L687" s="235" t="s">
        <v>3704</v>
      </c>
      <c r="M687" s="130" t="s">
        <v>1</v>
      </c>
      <c r="N687" s="217">
        <v>44029</v>
      </c>
      <c r="O687" s="217">
        <v>43997</v>
      </c>
      <c r="P687" s="217">
        <v>44196</v>
      </c>
      <c r="Q687" s="41">
        <v>9167</v>
      </c>
      <c r="R687" s="42">
        <v>0.5</v>
      </c>
      <c r="S687" s="41" t="s">
        <v>230</v>
      </c>
      <c r="T687" s="236">
        <v>4583.5</v>
      </c>
    </row>
    <row r="688" spans="2:20" s="63" customFormat="1" ht="144" customHeight="1" x14ac:dyDescent="0.25">
      <c r="B688" s="431"/>
      <c r="C688" s="418"/>
      <c r="D688" s="417"/>
      <c r="E688" s="317" t="s">
        <v>3019</v>
      </c>
      <c r="F688" s="130" t="s">
        <v>3129</v>
      </c>
      <c r="G688" s="94" t="s">
        <v>3716</v>
      </c>
      <c r="H688" s="233" t="s">
        <v>3699</v>
      </c>
      <c r="I688" s="234" t="s">
        <v>3326</v>
      </c>
      <c r="J688" s="321" t="s">
        <v>326</v>
      </c>
      <c r="K688" s="321" t="s">
        <v>327</v>
      </c>
      <c r="L688" s="235" t="s">
        <v>3705</v>
      </c>
      <c r="M688" s="130" t="s">
        <v>29</v>
      </c>
      <c r="N688" s="217">
        <v>44011</v>
      </c>
      <c r="O688" s="217">
        <v>44013</v>
      </c>
      <c r="P688" s="217">
        <v>44196</v>
      </c>
      <c r="Q688" s="41">
        <v>21802.61</v>
      </c>
      <c r="R688" s="42">
        <v>0.5</v>
      </c>
      <c r="S688" s="41" t="s">
        <v>230</v>
      </c>
      <c r="T688" s="236">
        <v>10901.31</v>
      </c>
    </row>
    <row r="689" spans="2:20" s="63" customFormat="1" ht="87.75" customHeight="1" x14ac:dyDescent="0.25">
      <c r="B689" s="431"/>
      <c r="C689" s="418"/>
      <c r="D689" s="417"/>
      <c r="E689" s="317" t="s">
        <v>3019</v>
      </c>
      <c r="F689" s="130" t="s">
        <v>3129</v>
      </c>
      <c r="G689" s="94" t="s">
        <v>3717</v>
      </c>
      <c r="H689" s="233" t="s">
        <v>3700</v>
      </c>
      <c r="I689" s="234" t="s">
        <v>3327</v>
      </c>
      <c r="J689" s="321" t="s">
        <v>326</v>
      </c>
      <c r="K689" s="321" t="s">
        <v>327</v>
      </c>
      <c r="L689" s="235" t="s">
        <v>3706</v>
      </c>
      <c r="M689" s="325" t="s">
        <v>55</v>
      </c>
      <c r="N689" s="217">
        <v>44029</v>
      </c>
      <c r="O689" s="217">
        <v>44004</v>
      </c>
      <c r="P689" s="217">
        <v>44196</v>
      </c>
      <c r="Q689" s="41">
        <v>9427.9</v>
      </c>
      <c r="R689" s="42">
        <v>0.5</v>
      </c>
      <c r="S689" s="41" t="s">
        <v>230</v>
      </c>
      <c r="T689" s="236">
        <v>4713.95</v>
      </c>
    </row>
    <row r="690" spans="2:20" s="63" customFormat="1" ht="138.75" customHeight="1" x14ac:dyDescent="0.25">
      <c r="B690" s="431"/>
      <c r="C690" s="418"/>
      <c r="D690" s="417"/>
      <c r="E690" s="317" t="s">
        <v>3019</v>
      </c>
      <c r="F690" s="130" t="s">
        <v>3129</v>
      </c>
      <c r="G690" s="94" t="s">
        <v>3718</v>
      </c>
      <c r="H690" s="233" t="s">
        <v>3987</v>
      </c>
      <c r="I690" s="234" t="s">
        <v>3328</v>
      </c>
      <c r="J690" s="321" t="s">
        <v>326</v>
      </c>
      <c r="K690" s="321" t="s">
        <v>327</v>
      </c>
      <c r="L690" s="235" t="s">
        <v>3988</v>
      </c>
      <c r="M690" s="130" t="s">
        <v>13</v>
      </c>
      <c r="N690" s="217">
        <v>44011</v>
      </c>
      <c r="O690" s="217">
        <v>43998</v>
      </c>
      <c r="P690" s="217">
        <v>44180</v>
      </c>
      <c r="Q690" s="41">
        <v>39942.699999999997</v>
      </c>
      <c r="R690" s="42">
        <v>0.5</v>
      </c>
      <c r="S690" s="41" t="s">
        <v>230</v>
      </c>
      <c r="T690" s="236">
        <v>19971.349999999999</v>
      </c>
    </row>
    <row r="691" spans="2:20" s="63" customFormat="1" ht="138.75" customHeight="1" x14ac:dyDescent="0.25">
      <c r="B691" s="431"/>
      <c r="C691" s="418"/>
      <c r="D691" s="417"/>
      <c r="E691" s="317" t="s">
        <v>3019</v>
      </c>
      <c r="F691" s="130" t="s">
        <v>3129</v>
      </c>
      <c r="G691" s="94" t="s">
        <v>3719</v>
      </c>
      <c r="H691" s="233" t="s">
        <v>3958</v>
      </c>
      <c r="I691" s="234" t="s">
        <v>3329</v>
      </c>
      <c r="J691" s="321" t="s">
        <v>326</v>
      </c>
      <c r="K691" s="321" t="s">
        <v>327</v>
      </c>
      <c r="L691" s="235" t="s">
        <v>3707</v>
      </c>
      <c r="M691" s="130" t="s">
        <v>13</v>
      </c>
      <c r="N691" s="217">
        <v>44015</v>
      </c>
      <c r="O691" s="217">
        <v>44008</v>
      </c>
      <c r="P691" s="217">
        <v>44196</v>
      </c>
      <c r="Q691" s="41">
        <v>8625.7999999999993</v>
      </c>
      <c r="R691" s="42">
        <v>0.5</v>
      </c>
      <c r="S691" s="41" t="s">
        <v>230</v>
      </c>
      <c r="T691" s="236">
        <v>4312.8999999999996</v>
      </c>
    </row>
    <row r="692" spans="2:20" s="63" customFormat="1" ht="138.75" customHeight="1" x14ac:dyDescent="0.25">
      <c r="B692" s="431"/>
      <c r="C692" s="418"/>
      <c r="D692" s="417"/>
      <c r="E692" s="317" t="s">
        <v>3019</v>
      </c>
      <c r="F692" s="130" t="s">
        <v>3129</v>
      </c>
      <c r="G692" s="94" t="s">
        <v>3720</v>
      </c>
      <c r="H692" s="233" t="s">
        <v>3958</v>
      </c>
      <c r="I692" s="234" t="s">
        <v>3330</v>
      </c>
      <c r="J692" s="321" t="s">
        <v>326</v>
      </c>
      <c r="K692" s="321" t="s">
        <v>327</v>
      </c>
      <c r="L692" s="235" t="s">
        <v>3708</v>
      </c>
      <c r="M692" s="325" t="s">
        <v>3921</v>
      </c>
      <c r="N692" s="217">
        <v>44015</v>
      </c>
      <c r="O692" s="217">
        <v>44008</v>
      </c>
      <c r="P692" s="217">
        <v>44196</v>
      </c>
      <c r="Q692" s="41">
        <v>8925.7999999999993</v>
      </c>
      <c r="R692" s="42">
        <v>0.5</v>
      </c>
      <c r="S692" s="41" t="s">
        <v>230</v>
      </c>
      <c r="T692" s="236">
        <v>4462.8999999999996</v>
      </c>
    </row>
    <row r="693" spans="2:20" s="63" customFormat="1" ht="87.75" customHeight="1" x14ac:dyDescent="0.25">
      <c r="B693" s="431"/>
      <c r="C693" s="418"/>
      <c r="D693" s="417"/>
      <c r="E693" s="317" t="s">
        <v>3019</v>
      </c>
      <c r="F693" s="130" t="s">
        <v>3129</v>
      </c>
      <c r="G693" s="94" t="s">
        <v>3721</v>
      </c>
      <c r="H693" s="233" t="s">
        <v>3989</v>
      </c>
      <c r="I693" s="234" t="s">
        <v>3331</v>
      </c>
      <c r="J693" s="321" t="s">
        <v>326</v>
      </c>
      <c r="K693" s="321" t="s">
        <v>327</v>
      </c>
      <c r="L693" s="235" t="s">
        <v>3709</v>
      </c>
      <c r="M693" s="130" t="s">
        <v>13</v>
      </c>
      <c r="N693" s="217">
        <v>44029</v>
      </c>
      <c r="O693" s="217">
        <v>43999</v>
      </c>
      <c r="P693" s="217">
        <v>44196</v>
      </c>
      <c r="Q693" s="41">
        <v>35814.29</v>
      </c>
      <c r="R693" s="42">
        <v>0.5</v>
      </c>
      <c r="S693" s="41" t="s">
        <v>230</v>
      </c>
      <c r="T693" s="236">
        <v>17907.150000000001</v>
      </c>
    </row>
    <row r="694" spans="2:20" s="63" customFormat="1" ht="134.25" customHeight="1" x14ac:dyDescent="0.25">
      <c r="B694" s="431"/>
      <c r="C694" s="418"/>
      <c r="D694" s="417"/>
      <c r="E694" s="317" t="s">
        <v>3019</v>
      </c>
      <c r="F694" s="130" t="s">
        <v>3129</v>
      </c>
      <c r="G694" s="94" t="s">
        <v>1968</v>
      </c>
      <c r="H694" s="233" t="s">
        <v>3701</v>
      </c>
      <c r="I694" s="234" t="s">
        <v>3332</v>
      </c>
      <c r="J694" s="321" t="s">
        <v>326</v>
      </c>
      <c r="K694" s="321" t="s">
        <v>327</v>
      </c>
      <c r="L694" s="235" t="s">
        <v>3990</v>
      </c>
      <c r="M694" s="130" t="s">
        <v>13</v>
      </c>
      <c r="N694" s="217">
        <v>44011</v>
      </c>
      <c r="O694" s="217">
        <v>43999</v>
      </c>
      <c r="P694" s="217">
        <v>44196</v>
      </c>
      <c r="Q694" s="41">
        <v>39950</v>
      </c>
      <c r="R694" s="42">
        <v>0.5</v>
      </c>
      <c r="S694" s="41" t="s">
        <v>230</v>
      </c>
      <c r="T694" s="236">
        <v>19975</v>
      </c>
    </row>
    <row r="695" spans="2:20" s="63" customFormat="1" ht="156" customHeight="1" x14ac:dyDescent="0.25">
      <c r="B695" s="431"/>
      <c r="C695" s="418"/>
      <c r="D695" s="417"/>
      <c r="E695" s="317" t="s">
        <v>3019</v>
      </c>
      <c r="F695" s="130" t="s">
        <v>3129</v>
      </c>
      <c r="G695" s="94" t="s">
        <v>1933</v>
      </c>
      <c r="H695" s="233" t="s">
        <v>3722</v>
      </c>
      <c r="I695" s="234" t="s">
        <v>3128</v>
      </c>
      <c r="J695" s="321" t="s">
        <v>326</v>
      </c>
      <c r="K695" s="321" t="s">
        <v>327</v>
      </c>
      <c r="L695" s="235" t="s">
        <v>3991</v>
      </c>
      <c r="M695" s="130" t="s">
        <v>13</v>
      </c>
      <c r="N695" s="217">
        <v>44008</v>
      </c>
      <c r="O695" s="217">
        <v>44000</v>
      </c>
      <c r="P695" s="217">
        <v>44195</v>
      </c>
      <c r="Q695" s="41">
        <v>39986</v>
      </c>
      <c r="R695" s="42">
        <v>0.5</v>
      </c>
      <c r="S695" s="41" t="s">
        <v>230</v>
      </c>
      <c r="T695" s="236">
        <v>19993</v>
      </c>
    </row>
    <row r="696" spans="2:20" s="63" customFormat="1" ht="132.75" customHeight="1" x14ac:dyDescent="0.25">
      <c r="B696" s="431"/>
      <c r="C696" s="418"/>
      <c r="D696" s="417"/>
      <c r="E696" s="317" t="s">
        <v>3019</v>
      </c>
      <c r="F696" s="130" t="s">
        <v>3129</v>
      </c>
      <c r="G696" s="94" t="s">
        <v>3755</v>
      </c>
      <c r="H696" s="233" t="s">
        <v>3723</v>
      </c>
      <c r="I696" s="234" t="s">
        <v>3333</v>
      </c>
      <c r="J696" s="321" t="s">
        <v>326</v>
      </c>
      <c r="K696" s="321" t="s">
        <v>327</v>
      </c>
      <c r="L696" s="235" t="s">
        <v>3992</v>
      </c>
      <c r="M696" s="130" t="s">
        <v>19</v>
      </c>
      <c r="N696" s="217">
        <v>44029</v>
      </c>
      <c r="O696" s="217">
        <v>44000</v>
      </c>
      <c r="P696" s="217">
        <v>44196</v>
      </c>
      <c r="Q696" s="41">
        <v>33886</v>
      </c>
      <c r="R696" s="42">
        <v>0.5</v>
      </c>
      <c r="S696" s="41" t="s">
        <v>230</v>
      </c>
      <c r="T696" s="236">
        <v>16943</v>
      </c>
    </row>
    <row r="697" spans="2:20" s="63" customFormat="1" ht="87.75" customHeight="1" x14ac:dyDescent="0.25">
      <c r="B697" s="431"/>
      <c r="C697" s="418"/>
      <c r="D697" s="417"/>
      <c r="E697" s="317" t="s">
        <v>3019</v>
      </c>
      <c r="F697" s="130" t="s">
        <v>3129</v>
      </c>
      <c r="G697" s="94" t="s">
        <v>3756</v>
      </c>
      <c r="H697" s="233" t="s">
        <v>3187</v>
      </c>
      <c r="I697" s="234" t="s">
        <v>3334</v>
      </c>
      <c r="J697" s="321" t="s">
        <v>326</v>
      </c>
      <c r="K697" s="321" t="s">
        <v>327</v>
      </c>
      <c r="L697" s="235" t="s">
        <v>3736</v>
      </c>
      <c r="M697" s="130" t="s">
        <v>1</v>
      </c>
      <c r="N697" s="217">
        <v>44036</v>
      </c>
      <c r="O697" s="217">
        <v>44001</v>
      </c>
      <c r="P697" s="217">
        <v>44183</v>
      </c>
      <c r="Q697" s="41">
        <v>37977.58</v>
      </c>
      <c r="R697" s="42">
        <v>0.5</v>
      </c>
      <c r="S697" s="41" t="s">
        <v>230</v>
      </c>
      <c r="T697" s="236">
        <v>18988.79</v>
      </c>
    </row>
    <row r="698" spans="2:20" s="63" customFormat="1" ht="137.25" customHeight="1" x14ac:dyDescent="0.25">
      <c r="B698" s="431"/>
      <c r="C698" s="418"/>
      <c r="D698" s="417"/>
      <c r="E698" s="317" t="s">
        <v>3019</v>
      </c>
      <c r="F698" s="130" t="s">
        <v>3129</v>
      </c>
      <c r="G698" s="94" t="s">
        <v>3757</v>
      </c>
      <c r="H698" s="233" t="s">
        <v>3523</v>
      </c>
      <c r="I698" s="234" t="s">
        <v>3335</v>
      </c>
      <c r="J698" s="321" t="s">
        <v>326</v>
      </c>
      <c r="K698" s="321" t="s">
        <v>327</v>
      </c>
      <c r="L698" s="235" t="s">
        <v>4136</v>
      </c>
      <c r="M698" s="130" t="s">
        <v>1</v>
      </c>
      <c r="N698" s="217">
        <v>44029</v>
      </c>
      <c r="O698" s="217">
        <v>44002</v>
      </c>
      <c r="P698" s="217">
        <v>44196</v>
      </c>
      <c r="Q698" s="41">
        <v>14720</v>
      </c>
      <c r="R698" s="42">
        <v>0.5</v>
      </c>
      <c r="S698" s="41" t="s">
        <v>230</v>
      </c>
      <c r="T698" s="236">
        <v>7360</v>
      </c>
    </row>
    <row r="699" spans="2:20" s="63" customFormat="1" ht="137.25" customHeight="1" x14ac:dyDescent="0.25">
      <c r="B699" s="431"/>
      <c r="C699" s="418"/>
      <c r="D699" s="417"/>
      <c r="E699" s="317" t="s">
        <v>3019</v>
      </c>
      <c r="F699" s="130" t="s">
        <v>3129</v>
      </c>
      <c r="G699" s="94" t="s">
        <v>3758</v>
      </c>
      <c r="H699" s="233" t="s">
        <v>3496</v>
      </c>
      <c r="I699" s="234" t="s">
        <v>3336</v>
      </c>
      <c r="J699" s="321" t="s">
        <v>326</v>
      </c>
      <c r="K699" s="321" t="s">
        <v>327</v>
      </c>
      <c r="L699" s="235" t="s">
        <v>3737</v>
      </c>
      <c r="M699" s="130" t="s">
        <v>1</v>
      </c>
      <c r="N699" s="217">
        <v>44029</v>
      </c>
      <c r="O699" s="217">
        <v>44001</v>
      </c>
      <c r="P699" s="217">
        <v>44196</v>
      </c>
      <c r="Q699" s="41">
        <v>9032.2000000000007</v>
      </c>
      <c r="R699" s="42">
        <v>0.5</v>
      </c>
      <c r="S699" s="41" t="s">
        <v>230</v>
      </c>
      <c r="T699" s="236">
        <v>4516.1000000000004</v>
      </c>
    </row>
    <row r="700" spans="2:20" s="63" customFormat="1" ht="137.25" customHeight="1" x14ac:dyDescent="0.25">
      <c r="B700" s="431"/>
      <c r="C700" s="418"/>
      <c r="D700" s="417"/>
      <c r="E700" s="317" t="s">
        <v>3019</v>
      </c>
      <c r="F700" s="130" t="s">
        <v>3129</v>
      </c>
      <c r="G700" s="94" t="s">
        <v>3759</v>
      </c>
      <c r="H700" s="233" t="s">
        <v>3724</v>
      </c>
      <c r="I700" s="234" t="s">
        <v>3337</v>
      </c>
      <c r="J700" s="321" t="s">
        <v>326</v>
      </c>
      <c r="K700" s="321" t="s">
        <v>327</v>
      </c>
      <c r="L700" s="235" t="s">
        <v>3738</v>
      </c>
      <c r="M700" s="130" t="s">
        <v>29</v>
      </c>
      <c r="N700" s="217">
        <v>44029</v>
      </c>
      <c r="O700" s="217">
        <v>44011</v>
      </c>
      <c r="P700" s="217">
        <v>44196</v>
      </c>
      <c r="Q700" s="41">
        <v>22973.5</v>
      </c>
      <c r="R700" s="42">
        <v>0.5</v>
      </c>
      <c r="S700" s="41" t="s">
        <v>230</v>
      </c>
      <c r="T700" s="236">
        <v>11486.75</v>
      </c>
    </row>
    <row r="701" spans="2:20" s="63" customFormat="1" ht="137.25" customHeight="1" x14ac:dyDescent="0.25">
      <c r="B701" s="431"/>
      <c r="C701" s="418"/>
      <c r="D701" s="417"/>
      <c r="E701" s="317" t="s">
        <v>3019</v>
      </c>
      <c r="F701" s="130" t="s">
        <v>3129</v>
      </c>
      <c r="G701" s="94" t="s">
        <v>2065</v>
      </c>
      <c r="H701" s="233" t="s">
        <v>3993</v>
      </c>
      <c r="I701" s="234" t="s">
        <v>3338</v>
      </c>
      <c r="J701" s="321" t="s">
        <v>326</v>
      </c>
      <c r="K701" s="321" t="s">
        <v>327</v>
      </c>
      <c r="L701" s="235" t="s">
        <v>3996</v>
      </c>
      <c r="M701" s="130" t="s">
        <v>13</v>
      </c>
      <c r="N701" s="217">
        <v>44015</v>
      </c>
      <c r="O701" s="217">
        <v>44013</v>
      </c>
      <c r="P701" s="217">
        <v>44196</v>
      </c>
      <c r="Q701" s="41">
        <v>39900</v>
      </c>
      <c r="R701" s="42">
        <v>0.5</v>
      </c>
      <c r="S701" s="41" t="s">
        <v>230</v>
      </c>
      <c r="T701" s="236">
        <v>19950</v>
      </c>
    </row>
    <row r="702" spans="2:20" s="63" customFormat="1" ht="137.25" customHeight="1" x14ac:dyDescent="0.25">
      <c r="B702" s="431"/>
      <c r="C702" s="418"/>
      <c r="D702" s="417"/>
      <c r="E702" s="317" t="s">
        <v>3019</v>
      </c>
      <c r="F702" s="130" t="s">
        <v>3129</v>
      </c>
      <c r="G702" s="94" t="s">
        <v>3760</v>
      </c>
      <c r="H702" s="233" t="s">
        <v>3994</v>
      </c>
      <c r="I702" s="234" t="s">
        <v>3339</v>
      </c>
      <c r="J702" s="321" t="s">
        <v>326</v>
      </c>
      <c r="K702" s="321" t="s">
        <v>327</v>
      </c>
      <c r="L702" s="235" t="s">
        <v>3995</v>
      </c>
      <c r="M702" s="130" t="s">
        <v>19</v>
      </c>
      <c r="N702" s="217">
        <v>44029</v>
      </c>
      <c r="O702" s="217">
        <v>44004</v>
      </c>
      <c r="P702" s="217">
        <v>44196</v>
      </c>
      <c r="Q702" s="41">
        <v>36780</v>
      </c>
      <c r="R702" s="42">
        <v>0.5</v>
      </c>
      <c r="S702" s="41" t="s">
        <v>230</v>
      </c>
      <c r="T702" s="236">
        <v>18390</v>
      </c>
    </row>
    <row r="703" spans="2:20" s="63" customFormat="1" ht="137.25" customHeight="1" x14ac:dyDescent="0.25">
      <c r="B703" s="431"/>
      <c r="C703" s="418"/>
      <c r="D703" s="417"/>
      <c r="E703" s="317" t="s">
        <v>3019</v>
      </c>
      <c r="F703" s="130" t="s">
        <v>3129</v>
      </c>
      <c r="G703" s="94" t="s">
        <v>3761</v>
      </c>
      <c r="H703" s="233" t="s">
        <v>3998</v>
      </c>
      <c r="I703" s="234" t="s">
        <v>3340</v>
      </c>
      <c r="J703" s="321" t="s">
        <v>326</v>
      </c>
      <c r="K703" s="321" t="s">
        <v>327</v>
      </c>
      <c r="L703" s="235" t="s">
        <v>3997</v>
      </c>
      <c r="M703" s="130" t="s">
        <v>13</v>
      </c>
      <c r="N703" s="217">
        <v>44021</v>
      </c>
      <c r="O703" s="217">
        <v>44004</v>
      </c>
      <c r="P703" s="217">
        <v>44196</v>
      </c>
      <c r="Q703" s="41">
        <v>27072</v>
      </c>
      <c r="R703" s="42">
        <v>0.5</v>
      </c>
      <c r="S703" s="41" t="s">
        <v>230</v>
      </c>
      <c r="T703" s="236">
        <v>13536</v>
      </c>
    </row>
    <row r="704" spans="2:20" s="63" customFormat="1" ht="87.75" customHeight="1" x14ac:dyDescent="0.25">
      <c r="B704" s="431"/>
      <c r="C704" s="418"/>
      <c r="D704" s="417"/>
      <c r="E704" s="317" t="s">
        <v>3019</v>
      </c>
      <c r="F704" s="130" t="s">
        <v>3129</v>
      </c>
      <c r="G704" s="94" t="s">
        <v>3762</v>
      </c>
      <c r="H704" s="233" t="s">
        <v>3725</v>
      </c>
      <c r="I704" s="234" t="s">
        <v>3341</v>
      </c>
      <c r="J704" s="321" t="s">
        <v>326</v>
      </c>
      <c r="K704" s="321" t="s">
        <v>327</v>
      </c>
      <c r="L704" s="235" t="s">
        <v>3739</v>
      </c>
      <c r="M704" s="130" t="s">
        <v>27</v>
      </c>
      <c r="N704" s="217">
        <v>44029</v>
      </c>
      <c r="O704" s="217">
        <v>44004</v>
      </c>
      <c r="P704" s="217">
        <v>44165</v>
      </c>
      <c r="Q704" s="41">
        <v>27750</v>
      </c>
      <c r="R704" s="42">
        <v>0.5</v>
      </c>
      <c r="S704" s="41" t="s">
        <v>230</v>
      </c>
      <c r="T704" s="236">
        <v>13875</v>
      </c>
    </row>
    <row r="705" spans="2:20" s="63" customFormat="1" ht="113.25" customHeight="1" x14ac:dyDescent="0.25">
      <c r="B705" s="431"/>
      <c r="C705" s="418"/>
      <c r="D705" s="417"/>
      <c r="E705" s="317" t="s">
        <v>3019</v>
      </c>
      <c r="F705" s="130" t="s">
        <v>3129</v>
      </c>
      <c r="G705" s="94" t="s">
        <v>2758</v>
      </c>
      <c r="H705" s="233" t="s">
        <v>3999</v>
      </c>
      <c r="I705" s="234" t="s">
        <v>3342</v>
      </c>
      <c r="J705" s="321" t="s">
        <v>326</v>
      </c>
      <c r="K705" s="321" t="s">
        <v>327</v>
      </c>
      <c r="L705" s="235" t="s">
        <v>4001</v>
      </c>
      <c r="M705" s="130" t="s">
        <v>13</v>
      </c>
      <c r="N705" s="217">
        <v>44021</v>
      </c>
      <c r="O705" s="217">
        <v>44007</v>
      </c>
      <c r="P705" s="217">
        <v>44196</v>
      </c>
      <c r="Q705" s="41">
        <v>32784.36</v>
      </c>
      <c r="R705" s="42">
        <v>0.5</v>
      </c>
      <c r="S705" s="41" t="s">
        <v>230</v>
      </c>
      <c r="T705" s="236">
        <v>16392.18</v>
      </c>
    </row>
    <row r="706" spans="2:20" s="63" customFormat="1" ht="87.75" customHeight="1" x14ac:dyDescent="0.25">
      <c r="B706" s="431"/>
      <c r="C706" s="418"/>
      <c r="D706" s="417"/>
      <c r="E706" s="317" t="s">
        <v>3019</v>
      </c>
      <c r="F706" s="130" t="s">
        <v>3129</v>
      </c>
      <c r="G706" s="94" t="s">
        <v>3763</v>
      </c>
      <c r="H706" s="233" t="s">
        <v>4000</v>
      </c>
      <c r="I706" s="234" t="s">
        <v>3343</v>
      </c>
      <c r="J706" s="321" t="s">
        <v>326</v>
      </c>
      <c r="K706" s="321" t="s">
        <v>327</v>
      </c>
      <c r="L706" s="235" t="s">
        <v>3740</v>
      </c>
      <c r="M706" s="130" t="s">
        <v>1</v>
      </c>
      <c r="N706" s="217">
        <v>44029</v>
      </c>
      <c r="O706" s="217">
        <v>44013</v>
      </c>
      <c r="P706" s="217">
        <v>44196</v>
      </c>
      <c r="Q706" s="41">
        <v>14500</v>
      </c>
      <c r="R706" s="42">
        <v>0.5</v>
      </c>
      <c r="S706" s="41" t="s">
        <v>230</v>
      </c>
      <c r="T706" s="236">
        <v>7250</v>
      </c>
    </row>
    <row r="707" spans="2:20" s="63" customFormat="1" ht="143.25" customHeight="1" x14ac:dyDescent="0.25">
      <c r="B707" s="431"/>
      <c r="C707" s="418"/>
      <c r="D707" s="417"/>
      <c r="E707" s="317" t="s">
        <v>3019</v>
      </c>
      <c r="F707" s="130" t="s">
        <v>3129</v>
      </c>
      <c r="G707" s="94" t="s">
        <v>1889</v>
      </c>
      <c r="H707" s="233" t="s">
        <v>4002</v>
      </c>
      <c r="I707" s="234" t="s">
        <v>3344</v>
      </c>
      <c r="J707" s="321" t="s">
        <v>326</v>
      </c>
      <c r="K707" s="321" t="s">
        <v>327</v>
      </c>
      <c r="L707" s="235" t="s">
        <v>4003</v>
      </c>
      <c r="M707" s="325" t="s">
        <v>55</v>
      </c>
      <c r="N707" s="217">
        <v>44029</v>
      </c>
      <c r="O707" s="217">
        <v>44007</v>
      </c>
      <c r="P707" s="217">
        <v>44196</v>
      </c>
      <c r="Q707" s="41">
        <v>39876</v>
      </c>
      <c r="R707" s="42">
        <v>0.5</v>
      </c>
      <c r="S707" s="41" t="s">
        <v>230</v>
      </c>
      <c r="T707" s="236">
        <v>19938</v>
      </c>
    </row>
    <row r="708" spans="2:20" s="63" customFormat="1" ht="143.25" customHeight="1" x14ac:dyDescent="0.25">
      <c r="B708" s="431"/>
      <c r="C708" s="418"/>
      <c r="D708" s="417"/>
      <c r="E708" s="317" t="s">
        <v>3019</v>
      </c>
      <c r="F708" s="130" t="s">
        <v>3129</v>
      </c>
      <c r="G708" s="94" t="s">
        <v>4004</v>
      </c>
      <c r="H708" s="233" t="s">
        <v>4006</v>
      </c>
      <c r="I708" s="234" t="s">
        <v>3345</v>
      </c>
      <c r="J708" s="321" t="s">
        <v>326</v>
      </c>
      <c r="K708" s="321" t="s">
        <v>327</v>
      </c>
      <c r="L708" s="235" t="s">
        <v>4005</v>
      </c>
      <c r="M708" s="130" t="s">
        <v>13</v>
      </c>
      <c r="N708" s="217">
        <v>44021</v>
      </c>
      <c r="O708" s="217">
        <v>44008</v>
      </c>
      <c r="P708" s="217">
        <v>44196</v>
      </c>
      <c r="Q708" s="41">
        <v>39953</v>
      </c>
      <c r="R708" s="42">
        <v>0.5</v>
      </c>
      <c r="S708" s="41" t="s">
        <v>230</v>
      </c>
      <c r="T708" s="236">
        <v>19976.5</v>
      </c>
    </row>
    <row r="709" spans="2:20" s="63" customFormat="1" ht="143.25" customHeight="1" x14ac:dyDescent="0.25">
      <c r="B709" s="431"/>
      <c r="C709" s="418"/>
      <c r="D709" s="417"/>
      <c r="E709" s="317" t="s">
        <v>3019</v>
      </c>
      <c r="F709" s="130" t="s">
        <v>3129</v>
      </c>
      <c r="G709" s="94" t="s">
        <v>3764</v>
      </c>
      <c r="H709" s="233" t="s">
        <v>4007</v>
      </c>
      <c r="I709" s="234" t="s">
        <v>3346</v>
      </c>
      <c r="J709" s="321" t="s">
        <v>326</v>
      </c>
      <c r="K709" s="321" t="s">
        <v>327</v>
      </c>
      <c r="L709" s="235" t="s">
        <v>4008</v>
      </c>
      <c r="M709" s="130" t="s">
        <v>13</v>
      </c>
      <c r="N709" s="217">
        <v>44021</v>
      </c>
      <c r="O709" s="217">
        <v>44013</v>
      </c>
      <c r="P709" s="217">
        <v>44196</v>
      </c>
      <c r="Q709" s="41">
        <v>39925</v>
      </c>
      <c r="R709" s="42">
        <v>0.5</v>
      </c>
      <c r="S709" s="41" t="s">
        <v>230</v>
      </c>
      <c r="T709" s="236">
        <v>19962.5</v>
      </c>
    </row>
    <row r="710" spans="2:20" s="63" customFormat="1" ht="143.25" customHeight="1" x14ac:dyDescent="0.25">
      <c r="B710" s="431"/>
      <c r="C710" s="418"/>
      <c r="D710" s="417"/>
      <c r="E710" s="317" t="s">
        <v>3019</v>
      </c>
      <c r="F710" s="130" t="s">
        <v>3129</v>
      </c>
      <c r="G710" s="94" t="s">
        <v>1085</v>
      </c>
      <c r="H710" s="233" t="s">
        <v>4009</v>
      </c>
      <c r="I710" s="234" t="s">
        <v>3347</v>
      </c>
      <c r="J710" s="321" t="s">
        <v>326</v>
      </c>
      <c r="K710" s="321" t="s">
        <v>327</v>
      </c>
      <c r="L710" s="235" t="s">
        <v>4010</v>
      </c>
      <c r="M710" s="130" t="s">
        <v>1</v>
      </c>
      <c r="N710" s="217">
        <v>44021</v>
      </c>
      <c r="O710" s="217">
        <v>44013</v>
      </c>
      <c r="P710" s="217">
        <v>44196</v>
      </c>
      <c r="Q710" s="41">
        <v>39095</v>
      </c>
      <c r="R710" s="42">
        <v>0.5</v>
      </c>
      <c r="S710" s="41" t="s">
        <v>230</v>
      </c>
      <c r="T710" s="236">
        <v>19547.5</v>
      </c>
    </row>
    <row r="711" spans="2:20" s="63" customFormat="1" ht="143.25" customHeight="1" x14ac:dyDescent="0.25">
      <c r="B711" s="431"/>
      <c r="C711" s="418"/>
      <c r="D711" s="417"/>
      <c r="E711" s="317" t="s">
        <v>3019</v>
      </c>
      <c r="F711" s="130" t="s">
        <v>3129</v>
      </c>
      <c r="G711" s="94" t="s">
        <v>1169</v>
      </c>
      <c r="H711" s="233" t="s">
        <v>4011</v>
      </c>
      <c r="I711" s="234" t="s">
        <v>3348</v>
      </c>
      <c r="J711" s="321" t="s">
        <v>326</v>
      </c>
      <c r="K711" s="321" t="s">
        <v>327</v>
      </c>
      <c r="L711" s="235" t="s">
        <v>4012</v>
      </c>
      <c r="M711" s="130" t="s">
        <v>22</v>
      </c>
      <c r="N711" s="217">
        <v>44021</v>
      </c>
      <c r="O711" s="217">
        <v>44013</v>
      </c>
      <c r="P711" s="217">
        <v>44196</v>
      </c>
      <c r="Q711" s="41">
        <v>39970</v>
      </c>
      <c r="R711" s="42">
        <v>0.5</v>
      </c>
      <c r="S711" s="41" t="s">
        <v>230</v>
      </c>
      <c r="T711" s="236">
        <v>19985</v>
      </c>
    </row>
    <row r="712" spans="2:20" s="63" customFormat="1" ht="143.25" customHeight="1" x14ac:dyDescent="0.25">
      <c r="B712" s="431"/>
      <c r="C712" s="418"/>
      <c r="D712" s="417"/>
      <c r="E712" s="317" t="s">
        <v>3019</v>
      </c>
      <c r="F712" s="130" t="s">
        <v>3129</v>
      </c>
      <c r="G712" s="94" t="s">
        <v>4013</v>
      </c>
      <c r="H712" s="233" t="s">
        <v>4014</v>
      </c>
      <c r="I712" s="234" t="s">
        <v>3349</v>
      </c>
      <c r="J712" s="321" t="s">
        <v>326</v>
      </c>
      <c r="K712" s="321" t="s">
        <v>327</v>
      </c>
      <c r="L712" s="235" t="s">
        <v>4015</v>
      </c>
      <c r="M712" s="130" t="s">
        <v>29</v>
      </c>
      <c r="N712" s="217">
        <v>44036</v>
      </c>
      <c r="O712" s="217">
        <v>44013</v>
      </c>
      <c r="P712" s="217">
        <v>44196</v>
      </c>
      <c r="Q712" s="41">
        <v>39950</v>
      </c>
      <c r="R712" s="42">
        <v>0.5</v>
      </c>
      <c r="S712" s="41" t="s">
        <v>230</v>
      </c>
      <c r="T712" s="236">
        <v>19975</v>
      </c>
    </row>
    <row r="713" spans="2:20" s="63" customFormat="1" ht="143.25" customHeight="1" x14ac:dyDescent="0.25">
      <c r="B713" s="431"/>
      <c r="C713" s="418"/>
      <c r="D713" s="417"/>
      <c r="E713" s="317" t="s">
        <v>3019</v>
      </c>
      <c r="F713" s="130" t="s">
        <v>3129</v>
      </c>
      <c r="G713" s="94" t="s">
        <v>3765</v>
      </c>
      <c r="H713" s="233" t="s">
        <v>4017</v>
      </c>
      <c r="I713" s="234" t="s">
        <v>3350</v>
      </c>
      <c r="J713" s="321" t="s">
        <v>326</v>
      </c>
      <c r="K713" s="321" t="s">
        <v>327</v>
      </c>
      <c r="L713" s="235" t="s">
        <v>4018</v>
      </c>
      <c r="M713" s="325" t="s">
        <v>55</v>
      </c>
      <c r="N713" s="217">
        <v>44021</v>
      </c>
      <c r="O713" s="217">
        <v>44013</v>
      </c>
      <c r="P713" s="217">
        <v>44196</v>
      </c>
      <c r="Q713" s="41">
        <v>39100</v>
      </c>
      <c r="R713" s="42">
        <v>0.5</v>
      </c>
      <c r="S713" s="41" t="s">
        <v>230</v>
      </c>
      <c r="T713" s="236">
        <v>19550</v>
      </c>
    </row>
    <row r="714" spans="2:20" s="63" customFormat="1" ht="143.25" customHeight="1" x14ac:dyDescent="0.25">
      <c r="B714" s="431"/>
      <c r="C714" s="418"/>
      <c r="D714" s="417"/>
      <c r="E714" s="317" t="s">
        <v>3019</v>
      </c>
      <c r="F714" s="130" t="s">
        <v>3129</v>
      </c>
      <c r="G714" s="94" t="s">
        <v>3766</v>
      </c>
      <c r="H714" s="233" t="s">
        <v>4019</v>
      </c>
      <c r="I714" s="234" t="s">
        <v>3351</v>
      </c>
      <c r="J714" s="321" t="s">
        <v>326</v>
      </c>
      <c r="K714" s="321" t="s">
        <v>327</v>
      </c>
      <c r="L714" s="235" t="s">
        <v>4020</v>
      </c>
      <c r="M714" s="325" t="s">
        <v>55</v>
      </c>
      <c r="N714" s="217">
        <v>44021</v>
      </c>
      <c r="O714" s="217">
        <v>44013</v>
      </c>
      <c r="P714" s="217">
        <v>44196</v>
      </c>
      <c r="Q714" s="41">
        <v>39060</v>
      </c>
      <c r="R714" s="42">
        <v>0.5</v>
      </c>
      <c r="S714" s="41" t="s">
        <v>230</v>
      </c>
      <c r="T714" s="236">
        <v>19530</v>
      </c>
    </row>
    <row r="715" spans="2:20" s="63" customFormat="1" ht="143.25" customHeight="1" x14ac:dyDescent="0.25">
      <c r="B715" s="431"/>
      <c r="C715" s="418"/>
      <c r="D715" s="417"/>
      <c r="E715" s="317" t="s">
        <v>3019</v>
      </c>
      <c r="F715" s="130" t="s">
        <v>3129</v>
      </c>
      <c r="G715" s="94" t="s">
        <v>3767</v>
      </c>
      <c r="H715" s="233" t="s">
        <v>4016</v>
      </c>
      <c r="I715" s="234" t="s">
        <v>3352</v>
      </c>
      <c r="J715" s="321" t="s">
        <v>326</v>
      </c>
      <c r="K715" s="321" t="s">
        <v>327</v>
      </c>
      <c r="L715" s="235" t="s">
        <v>4021</v>
      </c>
      <c r="M715" s="130" t="s">
        <v>22</v>
      </c>
      <c r="N715" s="217">
        <v>44021</v>
      </c>
      <c r="O715" s="217">
        <v>44013</v>
      </c>
      <c r="P715" s="217">
        <v>44196</v>
      </c>
      <c r="Q715" s="41">
        <v>39994</v>
      </c>
      <c r="R715" s="42">
        <v>0.5</v>
      </c>
      <c r="S715" s="41" t="s">
        <v>230</v>
      </c>
      <c r="T715" s="236">
        <v>19997</v>
      </c>
    </row>
    <row r="716" spans="2:20" s="63" customFormat="1" ht="143.25" customHeight="1" x14ac:dyDescent="0.25">
      <c r="B716" s="431"/>
      <c r="C716" s="418"/>
      <c r="D716" s="417"/>
      <c r="E716" s="317" t="s">
        <v>3019</v>
      </c>
      <c r="F716" s="130" t="s">
        <v>3129</v>
      </c>
      <c r="G716" s="94" t="s">
        <v>4022</v>
      </c>
      <c r="H716" s="233" t="s">
        <v>3726</v>
      </c>
      <c r="I716" s="234" t="s">
        <v>3353</v>
      </c>
      <c r="J716" s="321" t="s">
        <v>326</v>
      </c>
      <c r="K716" s="321" t="s">
        <v>327</v>
      </c>
      <c r="L716" s="235" t="s">
        <v>3741</v>
      </c>
      <c r="M716" s="130" t="s">
        <v>13</v>
      </c>
      <c r="N716" s="217">
        <v>44029</v>
      </c>
      <c r="O716" s="217">
        <v>44013</v>
      </c>
      <c r="P716" s="217">
        <v>44196</v>
      </c>
      <c r="Q716" s="41">
        <v>40000</v>
      </c>
      <c r="R716" s="42">
        <v>0.5</v>
      </c>
      <c r="S716" s="41" t="s">
        <v>230</v>
      </c>
      <c r="T716" s="236">
        <v>20000</v>
      </c>
    </row>
    <row r="717" spans="2:20" s="63" customFormat="1" ht="143.25" customHeight="1" x14ac:dyDescent="0.25">
      <c r="B717" s="431"/>
      <c r="C717" s="418"/>
      <c r="D717" s="417"/>
      <c r="E717" s="317" t="s">
        <v>3019</v>
      </c>
      <c r="F717" s="130" t="s">
        <v>3129</v>
      </c>
      <c r="G717" s="94" t="s">
        <v>3645</v>
      </c>
      <c r="H717" s="233" t="s">
        <v>4023</v>
      </c>
      <c r="I717" s="234" t="s">
        <v>3354</v>
      </c>
      <c r="J717" s="321" t="s">
        <v>326</v>
      </c>
      <c r="K717" s="321" t="s">
        <v>327</v>
      </c>
      <c r="L717" s="235" t="s">
        <v>4024</v>
      </c>
      <c r="M717" s="130" t="s">
        <v>7</v>
      </c>
      <c r="N717" s="217">
        <v>44021</v>
      </c>
      <c r="O717" s="217">
        <v>44013</v>
      </c>
      <c r="P717" s="217">
        <v>44196</v>
      </c>
      <c r="Q717" s="41">
        <v>39996</v>
      </c>
      <c r="R717" s="42">
        <v>0.5</v>
      </c>
      <c r="S717" s="41" t="s">
        <v>230</v>
      </c>
      <c r="T717" s="236">
        <v>19998</v>
      </c>
    </row>
    <row r="718" spans="2:20" s="63" customFormat="1" ht="143.25" customHeight="1" x14ac:dyDescent="0.25">
      <c r="B718" s="431"/>
      <c r="C718" s="418"/>
      <c r="D718" s="417"/>
      <c r="E718" s="317" t="s">
        <v>3019</v>
      </c>
      <c r="F718" s="130" t="s">
        <v>3129</v>
      </c>
      <c r="G718" s="94" t="s">
        <v>1906</v>
      </c>
      <c r="H718" s="233" t="s">
        <v>4025</v>
      </c>
      <c r="I718" s="234" t="s">
        <v>3355</v>
      </c>
      <c r="J718" s="321" t="s">
        <v>326</v>
      </c>
      <c r="K718" s="321" t="s">
        <v>327</v>
      </c>
      <c r="L718" s="235" t="s">
        <v>4026</v>
      </c>
      <c r="M718" s="130" t="s">
        <v>29</v>
      </c>
      <c r="N718" s="217">
        <v>44036</v>
      </c>
      <c r="O718" s="217">
        <v>44013</v>
      </c>
      <c r="P718" s="217">
        <v>44196</v>
      </c>
      <c r="Q718" s="41">
        <v>16987.75</v>
      </c>
      <c r="R718" s="42">
        <v>0.5</v>
      </c>
      <c r="S718" s="41" t="s">
        <v>230</v>
      </c>
      <c r="T718" s="236">
        <v>8493.8799999999992</v>
      </c>
    </row>
    <row r="719" spans="2:20" s="63" customFormat="1" ht="143.25" customHeight="1" x14ac:dyDescent="0.25">
      <c r="B719" s="431"/>
      <c r="C719" s="418"/>
      <c r="D719" s="417"/>
      <c r="E719" s="317" t="s">
        <v>3019</v>
      </c>
      <c r="F719" s="130" t="s">
        <v>3129</v>
      </c>
      <c r="G719" s="94" t="s">
        <v>3768</v>
      </c>
      <c r="H719" s="233" t="s">
        <v>3726</v>
      </c>
      <c r="I719" s="234" t="s">
        <v>3356</v>
      </c>
      <c r="J719" s="321" t="s">
        <v>326</v>
      </c>
      <c r="K719" s="321" t="s">
        <v>327</v>
      </c>
      <c r="L719" s="235" t="s">
        <v>3741</v>
      </c>
      <c r="M719" s="130" t="s">
        <v>22</v>
      </c>
      <c r="N719" s="217">
        <v>44029</v>
      </c>
      <c r="O719" s="217">
        <v>44013</v>
      </c>
      <c r="P719" s="217">
        <v>44196</v>
      </c>
      <c r="Q719" s="41">
        <v>40000</v>
      </c>
      <c r="R719" s="42">
        <v>0.5</v>
      </c>
      <c r="S719" s="41" t="s">
        <v>230</v>
      </c>
      <c r="T719" s="236">
        <v>20000</v>
      </c>
    </row>
    <row r="720" spans="2:20" s="63" customFormat="1" ht="143.25" customHeight="1" x14ac:dyDescent="0.25">
      <c r="B720" s="431"/>
      <c r="C720" s="418"/>
      <c r="D720" s="417"/>
      <c r="E720" s="317" t="s">
        <v>3019</v>
      </c>
      <c r="F720" s="130" t="s">
        <v>3129</v>
      </c>
      <c r="G720" s="94" t="s">
        <v>3769</v>
      </c>
      <c r="H720" s="233" t="s">
        <v>4028</v>
      </c>
      <c r="I720" s="234" t="s">
        <v>3357</v>
      </c>
      <c r="J720" s="321" t="s">
        <v>326</v>
      </c>
      <c r="K720" s="321" t="s">
        <v>327</v>
      </c>
      <c r="L720" s="235" t="s">
        <v>4027</v>
      </c>
      <c r="M720" s="130" t="s">
        <v>29</v>
      </c>
      <c r="N720" s="217">
        <v>44021</v>
      </c>
      <c r="O720" s="217">
        <v>44012</v>
      </c>
      <c r="P720" s="217">
        <v>44165</v>
      </c>
      <c r="Q720" s="41">
        <v>5230</v>
      </c>
      <c r="R720" s="42">
        <v>0.5</v>
      </c>
      <c r="S720" s="41" t="s">
        <v>230</v>
      </c>
      <c r="T720" s="236">
        <v>2615</v>
      </c>
    </row>
    <row r="721" spans="2:20" s="63" customFormat="1" ht="143.25" customHeight="1" x14ac:dyDescent="0.25">
      <c r="B721" s="431"/>
      <c r="C721" s="418"/>
      <c r="D721" s="417"/>
      <c r="E721" s="317" t="s">
        <v>3019</v>
      </c>
      <c r="F721" s="130" t="s">
        <v>3129</v>
      </c>
      <c r="G721" s="94" t="s">
        <v>3770</v>
      </c>
      <c r="H721" s="233" t="s">
        <v>4029</v>
      </c>
      <c r="I721" s="234" t="s">
        <v>3358</v>
      </c>
      <c r="J721" s="321" t="s">
        <v>326</v>
      </c>
      <c r="K721" s="321" t="s">
        <v>327</v>
      </c>
      <c r="L721" s="235" t="s">
        <v>3742</v>
      </c>
      <c r="M721" s="130" t="s">
        <v>1</v>
      </c>
      <c r="N721" s="217">
        <v>44021</v>
      </c>
      <c r="O721" s="217">
        <v>44044</v>
      </c>
      <c r="P721" s="217">
        <v>44196</v>
      </c>
      <c r="Q721" s="41">
        <v>11863</v>
      </c>
      <c r="R721" s="42">
        <v>0.5</v>
      </c>
      <c r="S721" s="41" t="s">
        <v>230</v>
      </c>
      <c r="T721" s="236">
        <v>5931.5</v>
      </c>
    </row>
    <row r="722" spans="2:20" s="63" customFormat="1" ht="143.25" customHeight="1" x14ac:dyDescent="0.25">
      <c r="B722" s="431"/>
      <c r="C722" s="418"/>
      <c r="D722" s="417"/>
      <c r="E722" s="317" t="s">
        <v>3019</v>
      </c>
      <c r="F722" s="130" t="s">
        <v>3129</v>
      </c>
      <c r="G722" s="94" t="s">
        <v>3771</v>
      </c>
      <c r="H722" s="233" t="s">
        <v>3727</v>
      </c>
      <c r="I722" s="234" t="s">
        <v>3359</v>
      </c>
      <c r="J722" s="321" t="s">
        <v>326</v>
      </c>
      <c r="K722" s="321" t="s">
        <v>327</v>
      </c>
      <c r="L722" s="235" t="s">
        <v>3743</v>
      </c>
      <c r="M722" s="130" t="s">
        <v>13</v>
      </c>
      <c r="N722" s="217">
        <v>44021</v>
      </c>
      <c r="O722" s="217">
        <v>44044</v>
      </c>
      <c r="P722" s="217">
        <v>44196</v>
      </c>
      <c r="Q722" s="41">
        <v>25422</v>
      </c>
      <c r="R722" s="42">
        <v>0.5</v>
      </c>
      <c r="S722" s="41" t="s">
        <v>230</v>
      </c>
      <c r="T722" s="236">
        <v>12711</v>
      </c>
    </row>
    <row r="723" spans="2:20" s="63" customFormat="1" ht="143.25" customHeight="1" x14ac:dyDescent="0.25">
      <c r="B723" s="431"/>
      <c r="C723" s="418"/>
      <c r="D723" s="417"/>
      <c r="E723" s="317" t="s">
        <v>3019</v>
      </c>
      <c r="F723" s="130" t="s">
        <v>3129</v>
      </c>
      <c r="G723" s="94" t="s">
        <v>1073</v>
      </c>
      <c r="H723" s="233" t="s">
        <v>3728</v>
      </c>
      <c r="I723" s="234" t="s">
        <v>3360</v>
      </c>
      <c r="J723" s="321" t="s">
        <v>326</v>
      </c>
      <c r="K723" s="321" t="s">
        <v>327</v>
      </c>
      <c r="L723" s="235" t="s">
        <v>3744</v>
      </c>
      <c r="M723" s="130" t="s">
        <v>19</v>
      </c>
      <c r="N723" s="217">
        <v>44029</v>
      </c>
      <c r="O723" s="217">
        <v>44011</v>
      </c>
      <c r="P723" s="217">
        <v>44196</v>
      </c>
      <c r="Q723" s="41">
        <v>9440</v>
      </c>
      <c r="R723" s="42">
        <v>0.5</v>
      </c>
      <c r="S723" s="41" t="s">
        <v>230</v>
      </c>
      <c r="T723" s="236">
        <v>4720</v>
      </c>
    </row>
    <row r="724" spans="2:20" s="63" customFormat="1" ht="143.25" customHeight="1" x14ac:dyDescent="0.25">
      <c r="B724" s="431"/>
      <c r="C724" s="418"/>
      <c r="D724" s="417"/>
      <c r="E724" s="317" t="s">
        <v>3019</v>
      </c>
      <c r="F724" s="130" t="s">
        <v>3129</v>
      </c>
      <c r="G724" s="94" t="s">
        <v>3805</v>
      </c>
      <c r="H724" s="233" t="s">
        <v>3806</v>
      </c>
      <c r="I724" s="234" t="s">
        <v>3801</v>
      </c>
      <c r="J724" s="321" t="s">
        <v>326</v>
      </c>
      <c r="K724" s="321" t="s">
        <v>327</v>
      </c>
      <c r="L724" s="235" t="s">
        <v>3807</v>
      </c>
      <c r="M724" s="130" t="s">
        <v>27</v>
      </c>
      <c r="N724" s="217">
        <v>44048</v>
      </c>
      <c r="O724" s="217">
        <v>44013</v>
      </c>
      <c r="P724" s="217">
        <v>44196</v>
      </c>
      <c r="Q724" s="41">
        <v>34000</v>
      </c>
      <c r="R724" s="42">
        <v>0.5</v>
      </c>
      <c r="S724" s="41" t="s">
        <v>230</v>
      </c>
      <c r="T724" s="236">
        <v>17000</v>
      </c>
    </row>
    <row r="725" spans="2:20" s="63" customFormat="1" ht="143.25" customHeight="1" x14ac:dyDescent="0.25">
      <c r="B725" s="431"/>
      <c r="C725" s="418"/>
      <c r="D725" s="417"/>
      <c r="E725" s="317" t="s">
        <v>3019</v>
      </c>
      <c r="F725" s="130" t="s">
        <v>3129</v>
      </c>
      <c r="G725" s="94" t="s">
        <v>1067</v>
      </c>
      <c r="H725" s="233" t="s">
        <v>3792</v>
      </c>
      <c r="I725" s="234" t="s">
        <v>3361</v>
      </c>
      <c r="J725" s="321" t="s">
        <v>326</v>
      </c>
      <c r="K725" s="321" t="s">
        <v>327</v>
      </c>
      <c r="L725" s="235" t="s">
        <v>4137</v>
      </c>
      <c r="M725" s="130" t="s">
        <v>19</v>
      </c>
      <c r="N725" s="217">
        <v>44036</v>
      </c>
      <c r="O725" s="217">
        <v>44013</v>
      </c>
      <c r="P725" s="217">
        <v>44196</v>
      </c>
      <c r="Q725" s="41">
        <v>15498</v>
      </c>
      <c r="R725" s="42">
        <v>0.5</v>
      </c>
      <c r="S725" s="41" t="s">
        <v>230</v>
      </c>
      <c r="T725" s="236">
        <v>7749</v>
      </c>
    </row>
    <row r="726" spans="2:20" s="63" customFormat="1" ht="143.25" customHeight="1" x14ac:dyDescent="0.25">
      <c r="B726" s="431"/>
      <c r="C726" s="418"/>
      <c r="D726" s="417"/>
      <c r="E726" s="317" t="s">
        <v>3019</v>
      </c>
      <c r="F726" s="130" t="s">
        <v>3129</v>
      </c>
      <c r="G726" s="94" t="s">
        <v>3772</v>
      </c>
      <c r="H726" s="233" t="s">
        <v>3793</v>
      </c>
      <c r="I726" s="234" t="s">
        <v>3362</v>
      </c>
      <c r="J726" s="321" t="s">
        <v>326</v>
      </c>
      <c r="K726" s="321" t="s">
        <v>327</v>
      </c>
      <c r="L726" s="235" t="s">
        <v>4138</v>
      </c>
      <c r="M726" s="130" t="s">
        <v>15</v>
      </c>
      <c r="N726" s="217">
        <v>44021</v>
      </c>
      <c r="O726" s="217">
        <v>44013</v>
      </c>
      <c r="P726" s="217">
        <v>44196</v>
      </c>
      <c r="Q726" s="41">
        <v>39940</v>
      </c>
      <c r="R726" s="42">
        <v>0.5</v>
      </c>
      <c r="S726" s="41" t="s">
        <v>230</v>
      </c>
      <c r="T726" s="236">
        <v>19970</v>
      </c>
    </row>
    <row r="727" spans="2:20" s="63" customFormat="1" ht="143.25" customHeight="1" x14ac:dyDescent="0.25">
      <c r="B727" s="431"/>
      <c r="C727" s="418"/>
      <c r="D727" s="417"/>
      <c r="E727" s="317" t="s">
        <v>3019</v>
      </c>
      <c r="F727" s="130" t="s">
        <v>3129</v>
      </c>
      <c r="G727" s="94" t="s">
        <v>3773</v>
      </c>
      <c r="H727" s="233" t="s">
        <v>3729</v>
      </c>
      <c r="I727" s="234" t="s">
        <v>3363</v>
      </c>
      <c r="J727" s="321" t="s">
        <v>326</v>
      </c>
      <c r="K727" s="321" t="s">
        <v>327</v>
      </c>
      <c r="L727" s="235" t="s">
        <v>3745</v>
      </c>
      <c r="M727" s="130" t="s">
        <v>15</v>
      </c>
      <c r="N727" s="217">
        <v>44029</v>
      </c>
      <c r="O727" s="217">
        <v>44044</v>
      </c>
      <c r="P727" s="217">
        <v>44196</v>
      </c>
      <c r="Q727" s="41">
        <v>22922</v>
      </c>
      <c r="R727" s="42">
        <v>0.5</v>
      </c>
      <c r="S727" s="41" t="s">
        <v>230</v>
      </c>
      <c r="T727" s="236">
        <v>11461</v>
      </c>
    </row>
    <row r="728" spans="2:20" s="63" customFormat="1" ht="143.25" customHeight="1" x14ac:dyDescent="0.25">
      <c r="B728" s="431"/>
      <c r="C728" s="418"/>
      <c r="D728" s="417"/>
      <c r="E728" s="317" t="s">
        <v>3019</v>
      </c>
      <c r="F728" s="130" t="s">
        <v>3129</v>
      </c>
      <c r="G728" s="94" t="s">
        <v>3774</v>
      </c>
      <c r="H728" s="233" t="s">
        <v>3730</v>
      </c>
      <c r="I728" s="234" t="s">
        <v>3364</v>
      </c>
      <c r="J728" s="321" t="s">
        <v>326</v>
      </c>
      <c r="K728" s="321" t="s">
        <v>327</v>
      </c>
      <c r="L728" s="235" t="s">
        <v>3746</v>
      </c>
      <c r="M728" s="130" t="s">
        <v>4</v>
      </c>
      <c r="N728" s="217">
        <v>44029</v>
      </c>
      <c r="O728" s="217">
        <v>44044</v>
      </c>
      <c r="P728" s="217">
        <v>44196</v>
      </c>
      <c r="Q728" s="41">
        <v>10639.5</v>
      </c>
      <c r="R728" s="42">
        <v>0.5</v>
      </c>
      <c r="S728" s="41" t="s">
        <v>230</v>
      </c>
      <c r="T728" s="236">
        <v>5319.75</v>
      </c>
    </row>
    <row r="729" spans="2:20" s="63" customFormat="1" ht="143.25" customHeight="1" x14ac:dyDescent="0.25">
      <c r="B729" s="431"/>
      <c r="C729" s="418"/>
      <c r="D729" s="417"/>
      <c r="E729" s="317" t="s">
        <v>3019</v>
      </c>
      <c r="F729" s="130" t="s">
        <v>3129</v>
      </c>
      <c r="G729" s="94" t="s">
        <v>3775</v>
      </c>
      <c r="H729" s="233" t="s">
        <v>3791</v>
      </c>
      <c r="I729" s="234" t="s">
        <v>3365</v>
      </c>
      <c r="J729" s="321" t="s">
        <v>326</v>
      </c>
      <c r="K729" s="321" t="s">
        <v>327</v>
      </c>
      <c r="L729" s="235" t="s">
        <v>4030</v>
      </c>
      <c r="M729" s="130" t="s">
        <v>15</v>
      </c>
      <c r="N729" s="217">
        <v>44029</v>
      </c>
      <c r="O729" s="217">
        <v>44013</v>
      </c>
      <c r="P729" s="217">
        <v>44196</v>
      </c>
      <c r="Q729" s="41">
        <v>39970</v>
      </c>
      <c r="R729" s="42">
        <v>0.5</v>
      </c>
      <c r="S729" s="41" t="s">
        <v>230</v>
      </c>
      <c r="T729" s="236">
        <v>19985</v>
      </c>
    </row>
    <row r="730" spans="2:20" s="63" customFormat="1" ht="143.25" customHeight="1" x14ac:dyDescent="0.25">
      <c r="B730" s="431"/>
      <c r="C730" s="418"/>
      <c r="D730" s="417"/>
      <c r="E730" s="317" t="s">
        <v>3019</v>
      </c>
      <c r="F730" s="130" t="s">
        <v>3129</v>
      </c>
      <c r="G730" s="94" t="s">
        <v>3776</v>
      </c>
      <c r="H730" s="233" t="s">
        <v>3790</v>
      </c>
      <c r="I730" s="234" t="s">
        <v>3366</v>
      </c>
      <c r="J730" s="321" t="s">
        <v>326</v>
      </c>
      <c r="K730" s="321" t="s">
        <v>327</v>
      </c>
      <c r="L730" s="235" t="s">
        <v>4031</v>
      </c>
      <c r="M730" s="130" t="s">
        <v>15</v>
      </c>
      <c r="N730" s="217">
        <v>44036</v>
      </c>
      <c r="O730" s="217">
        <v>44013</v>
      </c>
      <c r="P730" s="217">
        <v>44196</v>
      </c>
      <c r="Q730" s="41">
        <v>39900</v>
      </c>
      <c r="R730" s="42">
        <v>0.5</v>
      </c>
      <c r="S730" s="41" t="s">
        <v>230</v>
      </c>
      <c r="T730" s="236">
        <v>19950</v>
      </c>
    </row>
    <row r="731" spans="2:20" s="63" customFormat="1" ht="143.25" customHeight="1" x14ac:dyDescent="0.25">
      <c r="B731" s="431"/>
      <c r="C731" s="418"/>
      <c r="D731" s="417"/>
      <c r="E731" s="317" t="s">
        <v>3019</v>
      </c>
      <c r="F731" s="130" t="s">
        <v>3129</v>
      </c>
      <c r="G731" s="94" t="s">
        <v>3809</v>
      </c>
      <c r="H731" s="233" t="s">
        <v>4032</v>
      </c>
      <c r="I731" s="234" t="s">
        <v>3802</v>
      </c>
      <c r="J731" s="321" t="s">
        <v>326</v>
      </c>
      <c r="K731" s="321" t="s">
        <v>327</v>
      </c>
      <c r="L731" s="235" t="s">
        <v>3810</v>
      </c>
      <c r="M731" s="130" t="s">
        <v>7</v>
      </c>
      <c r="N731" s="217">
        <v>44048</v>
      </c>
      <c r="O731" s="217">
        <v>44013</v>
      </c>
      <c r="P731" s="217">
        <v>44196</v>
      </c>
      <c r="Q731" s="41">
        <v>24600</v>
      </c>
      <c r="R731" s="42">
        <v>0.5</v>
      </c>
      <c r="S731" s="41" t="s">
        <v>230</v>
      </c>
      <c r="T731" s="236">
        <v>12300</v>
      </c>
    </row>
    <row r="732" spans="2:20" s="63" customFormat="1" ht="143.25" customHeight="1" x14ac:dyDescent="0.25">
      <c r="B732" s="431"/>
      <c r="C732" s="418"/>
      <c r="D732" s="417"/>
      <c r="E732" s="317" t="s">
        <v>3019</v>
      </c>
      <c r="F732" s="130" t="s">
        <v>3129</v>
      </c>
      <c r="G732" s="94" t="s">
        <v>1049</v>
      </c>
      <c r="H732" s="233" t="s">
        <v>3789</v>
      </c>
      <c r="I732" s="234" t="s">
        <v>3367</v>
      </c>
      <c r="J732" s="321" t="s">
        <v>326</v>
      </c>
      <c r="K732" s="321" t="s">
        <v>327</v>
      </c>
      <c r="L732" s="235" t="s">
        <v>3747</v>
      </c>
      <c r="M732" s="130" t="s">
        <v>13</v>
      </c>
      <c r="N732" s="217">
        <v>44036</v>
      </c>
      <c r="O732" s="217">
        <v>44044</v>
      </c>
      <c r="P732" s="217">
        <v>44196</v>
      </c>
      <c r="Q732" s="41">
        <v>37000</v>
      </c>
      <c r="R732" s="42">
        <v>0.5</v>
      </c>
      <c r="S732" s="41" t="s">
        <v>230</v>
      </c>
      <c r="T732" s="236">
        <v>18500</v>
      </c>
    </row>
    <row r="733" spans="2:20" s="63" customFormat="1" ht="143.25" customHeight="1" x14ac:dyDescent="0.25">
      <c r="B733" s="431"/>
      <c r="C733" s="418"/>
      <c r="D733" s="417"/>
      <c r="E733" s="317" t="s">
        <v>3019</v>
      </c>
      <c r="F733" s="130" t="s">
        <v>3129</v>
      </c>
      <c r="G733" s="94" t="s">
        <v>3777</v>
      </c>
      <c r="H733" s="233" t="s">
        <v>4139</v>
      </c>
      <c r="I733" s="234" t="s">
        <v>3368</v>
      </c>
      <c r="J733" s="321" t="s">
        <v>326</v>
      </c>
      <c r="K733" s="321" t="s">
        <v>327</v>
      </c>
      <c r="L733" s="235" t="s">
        <v>3748</v>
      </c>
      <c r="M733" s="130" t="s">
        <v>7</v>
      </c>
      <c r="N733" s="217">
        <v>44036</v>
      </c>
      <c r="O733" s="217">
        <v>44044</v>
      </c>
      <c r="P733" s="217">
        <v>44196</v>
      </c>
      <c r="Q733" s="41">
        <v>17550</v>
      </c>
      <c r="R733" s="42">
        <v>0.5</v>
      </c>
      <c r="S733" s="41" t="s">
        <v>230</v>
      </c>
      <c r="T733" s="236">
        <v>8775</v>
      </c>
    </row>
    <row r="734" spans="2:20" s="63" customFormat="1" ht="143.25" customHeight="1" x14ac:dyDescent="0.25">
      <c r="B734" s="431"/>
      <c r="C734" s="418"/>
      <c r="D734" s="417"/>
      <c r="E734" s="317" t="s">
        <v>3019</v>
      </c>
      <c r="F734" s="130" t="s">
        <v>3129</v>
      </c>
      <c r="G734" s="94" t="s">
        <v>3778</v>
      </c>
      <c r="H734" s="233" t="s">
        <v>3788</v>
      </c>
      <c r="I734" s="234" t="s">
        <v>3369</v>
      </c>
      <c r="J734" s="321" t="s">
        <v>326</v>
      </c>
      <c r="K734" s="321" t="s">
        <v>327</v>
      </c>
      <c r="L734" s="235" t="s">
        <v>4033</v>
      </c>
      <c r="M734" s="130" t="s">
        <v>22</v>
      </c>
      <c r="N734" s="217">
        <v>44036</v>
      </c>
      <c r="O734" s="217">
        <v>44013</v>
      </c>
      <c r="P734" s="217">
        <v>44196</v>
      </c>
      <c r="Q734" s="41">
        <v>39950</v>
      </c>
      <c r="R734" s="42">
        <v>0.5</v>
      </c>
      <c r="S734" s="41" t="s">
        <v>230</v>
      </c>
      <c r="T734" s="236">
        <v>19975</v>
      </c>
    </row>
    <row r="735" spans="2:20" s="63" customFormat="1" ht="143.25" customHeight="1" x14ac:dyDescent="0.25">
      <c r="B735" s="431"/>
      <c r="C735" s="418"/>
      <c r="D735" s="417"/>
      <c r="E735" s="317" t="s">
        <v>3019</v>
      </c>
      <c r="F735" s="130" t="s">
        <v>3129</v>
      </c>
      <c r="G735" s="94" t="s">
        <v>1065</v>
      </c>
      <c r="H735" s="233" t="s">
        <v>3731</v>
      </c>
      <c r="I735" s="234" t="s">
        <v>3370</v>
      </c>
      <c r="J735" s="321" t="s">
        <v>326</v>
      </c>
      <c r="K735" s="321" t="s">
        <v>327</v>
      </c>
      <c r="L735" s="235" t="s">
        <v>3749</v>
      </c>
      <c r="M735" s="130" t="s">
        <v>22</v>
      </c>
      <c r="N735" s="217">
        <v>44029</v>
      </c>
      <c r="O735" s="217">
        <v>44013</v>
      </c>
      <c r="P735" s="217">
        <v>44196</v>
      </c>
      <c r="Q735" s="41">
        <v>21011.5</v>
      </c>
      <c r="R735" s="42">
        <v>0.5</v>
      </c>
      <c r="S735" s="41" t="s">
        <v>230</v>
      </c>
      <c r="T735" s="236">
        <v>10505.75</v>
      </c>
    </row>
    <row r="736" spans="2:20" s="63" customFormat="1" ht="143.25" customHeight="1" x14ac:dyDescent="0.25">
      <c r="B736" s="431"/>
      <c r="C736" s="418"/>
      <c r="D736" s="417"/>
      <c r="E736" s="317" t="s">
        <v>3019</v>
      </c>
      <c r="F736" s="130" t="s">
        <v>3129</v>
      </c>
      <c r="G736" s="94" t="s">
        <v>3779</v>
      </c>
      <c r="H736" s="233" t="s">
        <v>3732</v>
      </c>
      <c r="I736" s="234" t="s">
        <v>3371</v>
      </c>
      <c r="J736" s="321" t="s">
        <v>326</v>
      </c>
      <c r="K736" s="321" t="s">
        <v>327</v>
      </c>
      <c r="L736" s="235" t="s">
        <v>3750</v>
      </c>
      <c r="M736" s="325" t="s">
        <v>55</v>
      </c>
      <c r="N736" s="217">
        <v>44036</v>
      </c>
      <c r="O736" s="217">
        <v>44013</v>
      </c>
      <c r="P736" s="217">
        <v>44196</v>
      </c>
      <c r="Q736" s="41">
        <v>12952.83</v>
      </c>
      <c r="R736" s="42">
        <v>0.5</v>
      </c>
      <c r="S736" s="41" t="s">
        <v>230</v>
      </c>
      <c r="T736" s="236">
        <v>6476.42</v>
      </c>
    </row>
    <row r="737" spans="2:20" s="63" customFormat="1" ht="143.25" customHeight="1" x14ac:dyDescent="0.25">
      <c r="B737" s="431"/>
      <c r="C737" s="418"/>
      <c r="D737" s="417"/>
      <c r="E737" s="317" t="s">
        <v>3019</v>
      </c>
      <c r="F737" s="130" t="s">
        <v>3129</v>
      </c>
      <c r="G737" s="94" t="s">
        <v>3780</v>
      </c>
      <c r="H737" s="233" t="s">
        <v>3787</v>
      </c>
      <c r="I737" s="234" t="s">
        <v>3372</v>
      </c>
      <c r="J737" s="321" t="s">
        <v>326</v>
      </c>
      <c r="K737" s="321" t="s">
        <v>327</v>
      </c>
      <c r="L737" s="235" t="s">
        <v>4034</v>
      </c>
      <c r="M737" s="130" t="s">
        <v>13</v>
      </c>
      <c r="N737" s="217">
        <v>44029</v>
      </c>
      <c r="O737" s="217">
        <v>44013</v>
      </c>
      <c r="P737" s="217">
        <v>44196</v>
      </c>
      <c r="Q737" s="41">
        <v>39966</v>
      </c>
      <c r="R737" s="42">
        <v>0.5</v>
      </c>
      <c r="S737" s="41" t="s">
        <v>230</v>
      </c>
      <c r="T737" s="236">
        <v>19983</v>
      </c>
    </row>
    <row r="738" spans="2:20" s="63" customFormat="1" ht="143.25" customHeight="1" x14ac:dyDescent="0.25">
      <c r="B738" s="431"/>
      <c r="C738" s="418"/>
      <c r="D738" s="417"/>
      <c r="E738" s="317" t="s">
        <v>3019</v>
      </c>
      <c r="F738" s="130" t="s">
        <v>3129</v>
      </c>
      <c r="G738" s="94" t="s">
        <v>3781</v>
      </c>
      <c r="H738" s="233" t="s">
        <v>3733</v>
      </c>
      <c r="I738" s="234" t="s">
        <v>3373</v>
      </c>
      <c r="J738" s="321" t="s">
        <v>326</v>
      </c>
      <c r="K738" s="321" t="s">
        <v>327</v>
      </c>
      <c r="L738" s="235" t="s">
        <v>3751</v>
      </c>
      <c r="M738" s="130" t="s">
        <v>30</v>
      </c>
      <c r="N738" s="217">
        <v>44036</v>
      </c>
      <c r="O738" s="217">
        <v>44013</v>
      </c>
      <c r="P738" s="217">
        <v>44196</v>
      </c>
      <c r="Q738" s="41">
        <v>13250</v>
      </c>
      <c r="R738" s="42">
        <v>0.5</v>
      </c>
      <c r="S738" s="41" t="s">
        <v>230</v>
      </c>
      <c r="T738" s="236">
        <v>6625</v>
      </c>
    </row>
    <row r="739" spans="2:20" s="63" customFormat="1" ht="150" customHeight="1" x14ac:dyDescent="0.25">
      <c r="B739" s="431"/>
      <c r="C739" s="418"/>
      <c r="D739" s="417"/>
      <c r="E739" s="317" t="s">
        <v>3019</v>
      </c>
      <c r="F739" s="130" t="s">
        <v>3129</v>
      </c>
      <c r="G739" s="94" t="s">
        <v>3782</v>
      </c>
      <c r="H739" s="233" t="s">
        <v>3734</v>
      </c>
      <c r="I739" s="234" t="s">
        <v>3374</v>
      </c>
      <c r="J739" s="321" t="s">
        <v>326</v>
      </c>
      <c r="K739" s="321" t="s">
        <v>327</v>
      </c>
      <c r="L739" s="235" t="s">
        <v>3752</v>
      </c>
      <c r="M739" s="130" t="s">
        <v>10</v>
      </c>
      <c r="N739" s="217">
        <v>44036</v>
      </c>
      <c r="O739" s="217">
        <v>44013</v>
      </c>
      <c r="P739" s="217">
        <v>44196</v>
      </c>
      <c r="Q739" s="41">
        <v>13250</v>
      </c>
      <c r="R739" s="42">
        <v>0.5</v>
      </c>
      <c r="S739" s="41" t="s">
        <v>230</v>
      </c>
      <c r="T739" s="236">
        <v>6625</v>
      </c>
    </row>
    <row r="740" spans="2:20" s="63" customFormat="1" ht="149.25" customHeight="1" x14ac:dyDescent="0.25">
      <c r="B740" s="431"/>
      <c r="C740" s="418"/>
      <c r="D740" s="417"/>
      <c r="E740" s="317" t="s">
        <v>3019</v>
      </c>
      <c r="F740" s="130" t="s">
        <v>3129</v>
      </c>
      <c r="G740" s="94" t="s">
        <v>3783</v>
      </c>
      <c r="H740" s="233" t="s">
        <v>3733</v>
      </c>
      <c r="I740" s="234" t="s">
        <v>3375</v>
      </c>
      <c r="J740" s="321" t="s">
        <v>326</v>
      </c>
      <c r="K740" s="321" t="s">
        <v>327</v>
      </c>
      <c r="L740" s="235" t="s">
        <v>3751</v>
      </c>
      <c r="M740" s="130" t="s">
        <v>22</v>
      </c>
      <c r="N740" s="217">
        <v>44036</v>
      </c>
      <c r="O740" s="217">
        <v>44013</v>
      </c>
      <c r="P740" s="217">
        <v>44196</v>
      </c>
      <c r="Q740" s="41">
        <v>13250</v>
      </c>
      <c r="R740" s="42">
        <v>0.5</v>
      </c>
      <c r="S740" s="41" t="s">
        <v>230</v>
      </c>
      <c r="T740" s="236">
        <v>6625</v>
      </c>
    </row>
    <row r="741" spans="2:20" s="63" customFormat="1" ht="134.25" customHeight="1" x14ac:dyDescent="0.25">
      <c r="B741" s="431"/>
      <c r="C741" s="418"/>
      <c r="D741" s="417"/>
      <c r="E741" s="317" t="s">
        <v>3019</v>
      </c>
      <c r="F741" s="130" t="s">
        <v>3129</v>
      </c>
      <c r="G741" s="94" t="s">
        <v>2054</v>
      </c>
      <c r="H741" s="233" t="s">
        <v>3786</v>
      </c>
      <c r="I741" s="234" t="s">
        <v>3376</v>
      </c>
      <c r="J741" s="321" t="s">
        <v>326</v>
      </c>
      <c r="K741" s="321" t="s">
        <v>327</v>
      </c>
      <c r="L741" s="235" t="s">
        <v>3753</v>
      </c>
      <c r="M741" s="130" t="s">
        <v>3920</v>
      </c>
      <c r="N741" s="217">
        <v>44029</v>
      </c>
      <c r="O741" s="217">
        <v>44013</v>
      </c>
      <c r="P741" s="217">
        <v>44196</v>
      </c>
      <c r="Q741" s="41">
        <v>6600</v>
      </c>
      <c r="R741" s="42">
        <v>0.5</v>
      </c>
      <c r="S741" s="41" t="s">
        <v>230</v>
      </c>
      <c r="T741" s="236">
        <v>3300</v>
      </c>
    </row>
    <row r="742" spans="2:20" s="63" customFormat="1" ht="87.75" customHeight="1" x14ac:dyDescent="0.25">
      <c r="B742" s="431"/>
      <c r="C742" s="418"/>
      <c r="D742" s="417"/>
      <c r="E742" s="317" t="s">
        <v>3019</v>
      </c>
      <c r="F742" s="130" t="s">
        <v>3129</v>
      </c>
      <c r="G742" s="94" t="s">
        <v>1029</v>
      </c>
      <c r="H742" s="233" t="s">
        <v>3785</v>
      </c>
      <c r="I742" s="234" t="s">
        <v>3377</v>
      </c>
      <c r="J742" s="321" t="s">
        <v>326</v>
      </c>
      <c r="K742" s="321" t="s">
        <v>327</v>
      </c>
      <c r="L742" s="235" t="s">
        <v>4035</v>
      </c>
      <c r="M742" s="130" t="s">
        <v>13</v>
      </c>
      <c r="N742" s="217">
        <v>44029</v>
      </c>
      <c r="O742" s="217">
        <v>44013</v>
      </c>
      <c r="P742" s="217">
        <v>44196</v>
      </c>
      <c r="Q742" s="41">
        <v>39850</v>
      </c>
      <c r="R742" s="42">
        <v>0.5</v>
      </c>
      <c r="S742" s="41" t="s">
        <v>230</v>
      </c>
      <c r="T742" s="236">
        <v>19925</v>
      </c>
    </row>
    <row r="743" spans="2:20" s="63" customFormat="1" ht="87.75" customHeight="1" thickBot="1" x14ac:dyDescent="0.3">
      <c r="B743" s="431"/>
      <c r="C743" s="418"/>
      <c r="D743" s="417"/>
      <c r="E743" s="317" t="s">
        <v>3019</v>
      </c>
      <c r="F743" s="130" t="s">
        <v>3129</v>
      </c>
      <c r="G743" s="94" t="s">
        <v>3784</v>
      </c>
      <c r="H743" s="233" t="s">
        <v>3735</v>
      </c>
      <c r="I743" s="234" t="s">
        <v>3378</v>
      </c>
      <c r="J743" s="321" t="s">
        <v>326</v>
      </c>
      <c r="K743" s="321" t="s">
        <v>327</v>
      </c>
      <c r="L743" s="235" t="s">
        <v>3754</v>
      </c>
      <c r="M743" s="130" t="s">
        <v>22</v>
      </c>
      <c r="N743" s="217">
        <v>44036</v>
      </c>
      <c r="O743" s="217">
        <v>44013</v>
      </c>
      <c r="P743" s="217">
        <v>44196</v>
      </c>
      <c r="Q743" s="41">
        <v>18918</v>
      </c>
      <c r="R743" s="42">
        <v>0.5</v>
      </c>
      <c r="S743" s="41" t="s">
        <v>230</v>
      </c>
      <c r="T743" s="236">
        <v>9459</v>
      </c>
    </row>
    <row r="744" spans="2:20" s="11" customFormat="1" ht="42.75" customHeight="1" thickBot="1" x14ac:dyDescent="0.3">
      <c r="B744" s="431"/>
      <c r="C744" s="418"/>
      <c r="D744" s="417"/>
      <c r="E744" s="409" t="s">
        <v>327</v>
      </c>
      <c r="F744" s="410"/>
      <c r="G744" s="410"/>
      <c r="H744" s="410"/>
      <c r="I744" s="410"/>
      <c r="J744" s="410"/>
      <c r="K744" s="306">
        <f>COUNTA(K367:K743)</f>
        <v>377</v>
      </c>
      <c r="L744" s="419"/>
      <c r="M744" s="420"/>
      <c r="N744" s="420"/>
      <c r="O744" s="420"/>
      <c r="P744" s="420"/>
      <c r="Q744" s="311">
        <f>SUM(Q367:Q743)</f>
        <v>178972862.30000007</v>
      </c>
      <c r="R744" s="381"/>
      <c r="S744" s="382"/>
      <c r="T744" s="305">
        <f>SUM(T367:T743)</f>
        <v>65162101.539999992</v>
      </c>
    </row>
    <row r="745" spans="2:20" s="11" customFormat="1" ht="42.75" customHeight="1" thickBot="1" x14ac:dyDescent="0.3">
      <c r="B745" s="431"/>
      <c r="C745" s="432"/>
      <c r="D745" s="345" t="s">
        <v>1503</v>
      </c>
      <c r="E745" s="346"/>
      <c r="F745" s="346"/>
      <c r="G745" s="346"/>
      <c r="H745" s="346"/>
      <c r="I745" s="346"/>
      <c r="J745" s="346"/>
      <c r="K745" s="315">
        <f>K744+K366+K189</f>
        <v>599</v>
      </c>
      <c r="L745" s="359"/>
      <c r="M745" s="360"/>
      <c r="N745" s="360"/>
      <c r="O745" s="360"/>
      <c r="P745" s="360"/>
      <c r="Q745" s="309">
        <f>Q744+Q366+Q189</f>
        <v>230103762.58000007</v>
      </c>
      <c r="R745" s="350"/>
      <c r="S745" s="351"/>
      <c r="T745" s="47">
        <f>T744+T366+T189</f>
        <v>91182324.289999992</v>
      </c>
    </row>
    <row r="746" spans="2:20" s="11" customFormat="1" ht="198.75" customHeight="1" thickBot="1" x14ac:dyDescent="0.3">
      <c r="B746" s="431"/>
      <c r="C746" s="432"/>
      <c r="D746" s="342" t="s">
        <v>1504</v>
      </c>
      <c r="E746" s="102" t="s">
        <v>4245</v>
      </c>
      <c r="F746" s="280" t="s">
        <v>4246</v>
      </c>
      <c r="G746" s="281" t="s">
        <v>4300</v>
      </c>
      <c r="H746" s="282" t="s">
        <v>4247</v>
      </c>
      <c r="I746" s="283" t="s">
        <v>4248</v>
      </c>
      <c r="J746" s="283" t="s">
        <v>340</v>
      </c>
      <c r="K746" s="283" t="s">
        <v>4244</v>
      </c>
      <c r="L746" s="282" t="s">
        <v>4249</v>
      </c>
      <c r="M746" s="283" t="s">
        <v>181</v>
      </c>
      <c r="N746" s="284">
        <v>44078</v>
      </c>
      <c r="O746" s="284">
        <v>42370</v>
      </c>
      <c r="P746" s="284">
        <v>44196</v>
      </c>
      <c r="Q746" s="285">
        <v>323275.86</v>
      </c>
      <c r="R746" s="286">
        <v>0.61870000000000003</v>
      </c>
      <c r="S746" s="286" t="s">
        <v>230</v>
      </c>
      <c r="T746" s="285">
        <v>200000</v>
      </c>
    </row>
    <row r="747" spans="2:20" s="267" customFormat="1" ht="42.75" customHeight="1" thickBot="1" x14ac:dyDescent="0.3">
      <c r="B747" s="431"/>
      <c r="C747" s="432"/>
      <c r="D747" s="343"/>
      <c r="E747" s="436" t="s">
        <v>4244</v>
      </c>
      <c r="F747" s="436"/>
      <c r="G747" s="436"/>
      <c r="H747" s="436"/>
      <c r="I747" s="436"/>
      <c r="J747" s="443"/>
      <c r="K747" s="308">
        <f>COUNTA(K746:K746)</f>
        <v>1</v>
      </c>
      <c r="L747" s="308"/>
      <c r="M747" s="308"/>
      <c r="N747" s="308"/>
      <c r="O747" s="308"/>
      <c r="P747" s="308"/>
      <c r="Q747" s="58">
        <f>SUM(Q746)</f>
        <v>323275.86</v>
      </c>
      <c r="R747" s="273"/>
      <c r="S747" s="273"/>
      <c r="T747" s="58">
        <f>SUM(T746)</f>
        <v>200000</v>
      </c>
    </row>
    <row r="748" spans="2:20" s="11" customFormat="1" ht="205.5" customHeight="1" x14ac:dyDescent="0.25">
      <c r="B748" s="431"/>
      <c r="C748" s="432"/>
      <c r="D748" s="343"/>
      <c r="E748" s="268" t="s">
        <v>1826</v>
      </c>
      <c r="F748" s="193" t="s">
        <v>1827</v>
      </c>
      <c r="G748" s="269" t="s">
        <v>574</v>
      </c>
      <c r="H748" s="167" t="s">
        <v>2134</v>
      </c>
      <c r="I748" s="193" t="s">
        <v>2135</v>
      </c>
      <c r="J748" s="230" t="s">
        <v>340</v>
      </c>
      <c r="K748" s="230" t="s">
        <v>1831</v>
      </c>
      <c r="L748" s="270" t="s">
        <v>2136</v>
      </c>
      <c r="M748" s="316" t="s">
        <v>7</v>
      </c>
      <c r="N748" s="218">
        <v>43448</v>
      </c>
      <c r="O748" s="218">
        <v>43535</v>
      </c>
      <c r="P748" s="218">
        <v>44316</v>
      </c>
      <c r="Q748" s="271">
        <v>346664.14</v>
      </c>
      <c r="R748" s="62">
        <v>0.8</v>
      </c>
      <c r="S748" s="61" t="s">
        <v>230</v>
      </c>
      <c r="T748" s="272">
        <v>277331.31</v>
      </c>
    </row>
    <row r="749" spans="2:20" s="11" customFormat="1" ht="152.25" customHeight="1" x14ac:dyDescent="0.25">
      <c r="B749" s="431"/>
      <c r="C749" s="432"/>
      <c r="D749" s="343"/>
      <c r="E749" s="107" t="s">
        <v>1826</v>
      </c>
      <c r="F749" s="302" t="s">
        <v>1827</v>
      </c>
      <c r="G749" s="93" t="s">
        <v>573</v>
      </c>
      <c r="H749" s="73" t="s">
        <v>1828</v>
      </c>
      <c r="I749" s="302" t="s">
        <v>1829</v>
      </c>
      <c r="J749" s="320" t="s">
        <v>340</v>
      </c>
      <c r="K749" s="320" t="s">
        <v>1831</v>
      </c>
      <c r="L749" s="186" t="s">
        <v>1830</v>
      </c>
      <c r="M749" s="302" t="s">
        <v>19</v>
      </c>
      <c r="N749" s="215">
        <v>43318</v>
      </c>
      <c r="O749" s="215">
        <v>43252</v>
      </c>
      <c r="P749" s="215">
        <v>44012</v>
      </c>
      <c r="Q749" s="108">
        <v>336970.8</v>
      </c>
      <c r="R749" s="30">
        <v>0.8</v>
      </c>
      <c r="S749" s="29" t="s">
        <v>230</v>
      </c>
      <c r="T749" s="108">
        <v>269576.64</v>
      </c>
    </row>
    <row r="750" spans="2:20" s="11" customFormat="1" ht="106.5" customHeight="1" x14ac:dyDescent="0.25">
      <c r="B750" s="431"/>
      <c r="C750" s="432"/>
      <c r="D750" s="343"/>
      <c r="E750" s="109" t="s">
        <v>1826</v>
      </c>
      <c r="F750" s="302" t="s">
        <v>1827</v>
      </c>
      <c r="G750" s="93" t="s">
        <v>2143</v>
      </c>
      <c r="H750" s="73" t="s">
        <v>2137</v>
      </c>
      <c r="I750" s="302" t="s">
        <v>2138</v>
      </c>
      <c r="J750" s="320" t="s">
        <v>340</v>
      </c>
      <c r="K750" s="320" t="s">
        <v>1831</v>
      </c>
      <c r="L750" s="186" t="s">
        <v>2139</v>
      </c>
      <c r="M750" s="302" t="s">
        <v>22</v>
      </c>
      <c r="N750" s="215">
        <v>43434</v>
      </c>
      <c r="O750" s="215">
        <v>43221</v>
      </c>
      <c r="P750" s="215">
        <v>43465</v>
      </c>
      <c r="Q750" s="108">
        <v>82668.429999999993</v>
      </c>
      <c r="R750" s="30">
        <v>0.8</v>
      </c>
      <c r="S750" s="29" t="s">
        <v>230</v>
      </c>
      <c r="T750" s="108">
        <v>66134.740000000005</v>
      </c>
    </row>
    <row r="751" spans="2:20" s="11" customFormat="1" ht="120" customHeight="1" x14ac:dyDescent="0.25">
      <c r="B751" s="431"/>
      <c r="C751" s="432"/>
      <c r="D751" s="343"/>
      <c r="E751" s="109" t="s">
        <v>1826</v>
      </c>
      <c r="F751" s="302" t="s">
        <v>1827</v>
      </c>
      <c r="G751" s="93" t="s">
        <v>570</v>
      </c>
      <c r="H751" s="73" t="s">
        <v>2543</v>
      </c>
      <c r="I751" s="302" t="s">
        <v>2140</v>
      </c>
      <c r="J751" s="320" t="s">
        <v>340</v>
      </c>
      <c r="K751" s="320" t="s">
        <v>1831</v>
      </c>
      <c r="L751" s="186" t="s">
        <v>2141</v>
      </c>
      <c r="M751" s="302" t="s">
        <v>16</v>
      </c>
      <c r="N751" s="215">
        <v>43439</v>
      </c>
      <c r="O751" s="215">
        <v>43647</v>
      </c>
      <c r="P751" s="215">
        <v>44013</v>
      </c>
      <c r="Q751" s="108">
        <v>32272.02</v>
      </c>
      <c r="R751" s="30">
        <v>0.4718</v>
      </c>
      <c r="S751" s="29" t="s">
        <v>230</v>
      </c>
      <c r="T751" s="108">
        <v>15225.94</v>
      </c>
    </row>
    <row r="752" spans="2:20" s="11" customFormat="1" ht="128.25" customHeight="1" x14ac:dyDescent="0.25">
      <c r="B752" s="431"/>
      <c r="C752" s="432"/>
      <c r="D752" s="343"/>
      <c r="E752" s="208" t="s">
        <v>1826</v>
      </c>
      <c r="F752" s="317" t="s">
        <v>1827</v>
      </c>
      <c r="G752" s="94" t="s">
        <v>570</v>
      </c>
      <c r="H752" s="73" t="s">
        <v>2544</v>
      </c>
      <c r="I752" s="317" t="s">
        <v>2142</v>
      </c>
      <c r="J752" s="321" t="s">
        <v>340</v>
      </c>
      <c r="K752" s="321" t="s">
        <v>1831</v>
      </c>
      <c r="L752" s="192" t="s">
        <v>2141</v>
      </c>
      <c r="M752" s="317" t="s">
        <v>16</v>
      </c>
      <c r="N752" s="217">
        <v>43439</v>
      </c>
      <c r="O752" s="217">
        <v>43647</v>
      </c>
      <c r="P752" s="217">
        <v>44013</v>
      </c>
      <c r="Q752" s="120">
        <v>43664.37</v>
      </c>
      <c r="R752" s="42">
        <v>0.47199999999999998</v>
      </c>
      <c r="S752" s="41" t="s">
        <v>230</v>
      </c>
      <c r="T752" s="120">
        <v>20608.66</v>
      </c>
    </row>
    <row r="753" spans="2:20" s="11" customFormat="1" ht="174.75" customHeight="1" x14ac:dyDescent="0.25">
      <c r="B753" s="431"/>
      <c r="C753" s="432"/>
      <c r="D753" s="343"/>
      <c r="E753" s="208" t="s">
        <v>1826</v>
      </c>
      <c r="F753" s="317" t="s">
        <v>1827</v>
      </c>
      <c r="G753" s="94" t="s">
        <v>575</v>
      </c>
      <c r="H753" s="44" t="s">
        <v>2766</v>
      </c>
      <c r="I753" s="317" t="s">
        <v>2767</v>
      </c>
      <c r="J753" s="321" t="s">
        <v>340</v>
      </c>
      <c r="K753" s="321" t="s">
        <v>1831</v>
      </c>
      <c r="L753" s="192" t="s">
        <v>3398</v>
      </c>
      <c r="M753" s="317" t="s">
        <v>29</v>
      </c>
      <c r="N753" s="217">
        <v>43762</v>
      </c>
      <c r="O753" s="217">
        <v>43307</v>
      </c>
      <c r="P753" s="217">
        <v>43877</v>
      </c>
      <c r="Q753" s="120">
        <v>407676.12</v>
      </c>
      <c r="R753" s="42">
        <v>0.50239999999999996</v>
      </c>
      <c r="S753" s="41" t="s">
        <v>230</v>
      </c>
      <c r="T753" s="120">
        <v>204821.08</v>
      </c>
    </row>
    <row r="754" spans="2:20" s="11" customFormat="1" ht="221.25" customHeight="1" x14ac:dyDescent="0.25">
      <c r="B754" s="431"/>
      <c r="C754" s="432"/>
      <c r="D754" s="343"/>
      <c r="E754" s="142" t="s">
        <v>1826</v>
      </c>
      <c r="F754" s="317" t="s">
        <v>1827</v>
      </c>
      <c r="G754" s="94" t="s">
        <v>575</v>
      </c>
      <c r="H754" s="44" t="s">
        <v>2494</v>
      </c>
      <c r="I754" s="317" t="s">
        <v>2495</v>
      </c>
      <c r="J754" s="321" t="s">
        <v>340</v>
      </c>
      <c r="K754" s="321" t="s">
        <v>1831</v>
      </c>
      <c r="L754" s="44" t="s">
        <v>2496</v>
      </c>
      <c r="M754" s="317" t="s">
        <v>29</v>
      </c>
      <c r="N754" s="217">
        <v>43658</v>
      </c>
      <c r="O754" s="217">
        <v>43165</v>
      </c>
      <c r="P754" s="217">
        <v>44561</v>
      </c>
      <c r="Q754" s="120">
        <v>1031398.05</v>
      </c>
      <c r="R754" s="42">
        <v>0.8</v>
      </c>
      <c r="S754" s="41" t="s">
        <v>230</v>
      </c>
      <c r="T754" s="120">
        <v>825118.44</v>
      </c>
    </row>
    <row r="755" spans="2:20" s="11" customFormat="1" ht="221.25" customHeight="1" x14ac:dyDescent="0.25">
      <c r="B755" s="431"/>
      <c r="C755" s="432"/>
      <c r="D755" s="343"/>
      <c r="E755" s="142" t="s">
        <v>1826</v>
      </c>
      <c r="F755" s="317" t="s">
        <v>1827</v>
      </c>
      <c r="G755" s="94" t="s">
        <v>569</v>
      </c>
      <c r="H755" s="44" t="s">
        <v>2664</v>
      </c>
      <c r="I755" s="317" t="s">
        <v>2665</v>
      </c>
      <c r="J755" s="321" t="s">
        <v>340</v>
      </c>
      <c r="K755" s="321" t="s">
        <v>1831</v>
      </c>
      <c r="L755" s="44" t="s">
        <v>2666</v>
      </c>
      <c r="M755" s="317" t="s">
        <v>22</v>
      </c>
      <c r="N755" s="217">
        <v>43726</v>
      </c>
      <c r="O755" s="217">
        <v>43173</v>
      </c>
      <c r="P755" s="217">
        <v>44196</v>
      </c>
      <c r="Q755" s="120">
        <v>42976.160000000003</v>
      </c>
      <c r="R755" s="42">
        <v>0.52059999999999995</v>
      </c>
      <c r="S755" s="41" t="s">
        <v>230</v>
      </c>
      <c r="T755" s="120">
        <v>22372.19</v>
      </c>
    </row>
    <row r="756" spans="2:20" s="11" customFormat="1" ht="221.25" customHeight="1" x14ac:dyDescent="0.25">
      <c r="B756" s="431"/>
      <c r="C756" s="432"/>
      <c r="D756" s="343"/>
      <c r="E756" s="142" t="s">
        <v>1826</v>
      </c>
      <c r="F756" s="317" t="s">
        <v>1827</v>
      </c>
      <c r="G756" s="94" t="s">
        <v>569</v>
      </c>
      <c r="H756" s="44" t="s">
        <v>2723</v>
      </c>
      <c r="I756" s="317" t="s">
        <v>2724</v>
      </c>
      <c r="J756" s="321" t="s">
        <v>340</v>
      </c>
      <c r="K756" s="321" t="s">
        <v>1831</v>
      </c>
      <c r="L756" s="44" t="s">
        <v>2722</v>
      </c>
      <c r="M756" s="317" t="s">
        <v>22</v>
      </c>
      <c r="N756" s="217">
        <v>43745</v>
      </c>
      <c r="O756" s="217">
        <v>43173</v>
      </c>
      <c r="P756" s="217">
        <v>44196</v>
      </c>
      <c r="Q756" s="120">
        <v>251502.73</v>
      </c>
      <c r="R756" s="42">
        <v>0.45579999999999998</v>
      </c>
      <c r="S756" s="41" t="s">
        <v>230</v>
      </c>
      <c r="T756" s="120">
        <v>114626.37</v>
      </c>
    </row>
    <row r="757" spans="2:20" s="11" customFormat="1" ht="106.5" customHeight="1" x14ac:dyDescent="0.25">
      <c r="B757" s="431"/>
      <c r="C757" s="432"/>
      <c r="D757" s="343"/>
      <c r="E757" s="141" t="s">
        <v>1826</v>
      </c>
      <c r="F757" s="302" t="s">
        <v>1827</v>
      </c>
      <c r="G757" s="93" t="s">
        <v>4436</v>
      </c>
      <c r="H757" s="73" t="s">
        <v>4439</v>
      </c>
      <c r="I757" s="302" t="s">
        <v>4430</v>
      </c>
      <c r="J757" s="320" t="s">
        <v>340</v>
      </c>
      <c r="K757" s="320" t="s">
        <v>1831</v>
      </c>
      <c r="L757" s="73" t="s">
        <v>4445</v>
      </c>
      <c r="M757" s="302" t="s">
        <v>1</v>
      </c>
      <c r="N757" s="215">
        <v>44146</v>
      </c>
      <c r="O757" s="215">
        <v>43191</v>
      </c>
      <c r="P757" s="215">
        <v>44561</v>
      </c>
      <c r="Q757" s="108">
        <v>957289.5</v>
      </c>
      <c r="R757" s="30">
        <v>0.50249999999999995</v>
      </c>
      <c r="S757" s="29" t="s">
        <v>230</v>
      </c>
      <c r="T757" s="108">
        <v>481024.8</v>
      </c>
    </row>
    <row r="758" spans="2:20" s="11" customFormat="1" ht="106.5" customHeight="1" x14ac:dyDescent="0.25">
      <c r="B758" s="431"/>
      <c r="C758" s="432"/>
      <c r="D758" s="343"/>
      <c r="E758" s="141" t="s">
        <v>1826</v>
      </c>
      <c r="F758" s="302" t="s">
        <v>1827</v>
      </c>
      <c r="G758" s="93" t="s">
        <v>4436</v>
      </c>
      <c r="H758" s="73" t="s">
        <v>4440</v>
      </c>
      <c r="I758" s="302" t="s">
        <v>4431</v>
      </c>
      <c r="J758" s="320" t="s">
        <v>340</v>
      </c>
      <c r="K758" s="320" t="s">
        <v>1831</v>
      </c>
      <c r="L758" s="73" t="s">
        <v>4446</v>
      </c>
      <c r="M758" s="302" t="s">
        <v>1</v>
      </c>
      <c r="N758" s="215">
        <v>44146</v>
      </c>
      <c r="O758" s="215">
        <v>43191</v>
      </c>
      <c r="P758" s="215">
        <v>44561</v>
      </c>
      <c r="Q758" s="108">
        <v>99333.79</v>
      </c>
      <c r="R758" s="30">
        <v>0.51839999999999997</v>
      </c>
      <c r="S758" s="29" t="s">
        <v>230</v>
      </c>
      <c r="T758" s="108">
        <v>51493.440000000002</v>
      </c>
    </row>
    <row r="759" spans="2:20" s="11" customFormat="1" ht="178.5" customHeight="1" x14ac:dyDescent="0.25">
      <c r="B759" s="431"/>
      <c r="C759" s="432"/>
      <c r="D759" s="343"/>
      <c r="E759" s="141" t="s">
        <v>1826</v>
      </c>
      <c r="F759" s="302" t="s">
        <v>1827</v>
      </c>
      <c r="G759" s="93" t="s">
        <v>4437</v>
      </c>
      <c r="H759" s="73" t="s">
        <v>4441</v>
      </c>
      <c r="I759" s="302" t="s">
        <v>4432</v>
      </c>
      <c r="J759" s="320" t="s">
        <v>340</v>
      </c>
      <c r="K759" s="320" t="s">
        <v>1831</v>
      </c>
      <c r="L759" s="73" t="s">
        <v>4447</v>
      </c>
      <c r="M759" s="302" t="s">
        <v>15</v>
      </c>
      <c r="N759" s="215">
        <v>44146</v>
      </c>
      <c r="O759" s="215">
        <v>43831</v>
      </c>
      <c r="P759" s="215">
        <v>44561</v>
      </c>
      <c r="Q759" s="108">
        <v>868442.1</v>
      </c>
      <c r="R759" s="30">
        <v>0.8</v>
      </c>
      <c r="S759" s="29" t="s">
        <v>230</v>
      </c>
      <c r="T759" s="108">
        <v>694753.68</v>
      </c>
    </row>
    <row r="760" spans="2:20" s="11" customFormat="1" ht="178.5" customHeight="1" x14ac:dyDescent="0.25">
      <c r="B760" s="431"/>
      <c r="C760" s="432"/>
      <c r="D760" s="343"/>
      <c r="E760" s="141" t="s">
        <v>1826</v>
      </c>
      <c r="F760" s="302" t="s">
        <v>1827</v>
      </c>
      <c r="G760" s="93" t="s">
        <v>4437</v>
      </c>
      <c r="H760" s="73" t="s">
        <v>4442</v>
      </c>
      <c r="I760" s="302" t="s">
        <v>4433</v>
      </c>
      <c r="J760" s="320" t="s">
        <v>340</v>
      </c>
      <c r="K760" s="320" t="s">
        <v>1831</v>
      </c>
      <c r="L760" s="73" t="s">
        <v>4448</v>
      </c>
      <c r="M760" s="302" t="s">
        <v>15</v>
      </c>
      <c r="N760" s="215">
        <v>44146</v>
      </c>
      <c r="O760" s="215">
        <v>43831</v>
      </c>
      <c r="P760" s="215">
        <v>44561</v>
      </c>
      <c r="Q760" s="108">
        <v>153997.75</v>
      </c>
      <c r="R760" s="30">
        <v>0.5</v>
      </c>
      <c r="S760" s="29" t="s">
        <v>230</v>
      </c>
      <c r="T760" s="108">
        <v>76998.880000000005</v>
      </c>
    </row>
    <row r="761" spans="2:20" s="11" customFormat="1" ht="178.5" customHeight="1" x14ac:dyDescent="0.25">
      <c r="B761" s="431"/>
      <c r="C761" s="432"/>
      <c r="D761" s="343"/>
      <c r="E761" s="141" t="s">
        <v>1826</v>
      </c>
      <c r="F761" s="302" t="s">
        <v>1827</v>
      </c>
      <c r="G761" s="93" t="s">
        <v>4438</v>
      </c>
      <c r="H761" s="73" t="s">
        <v>4443</v>
      </c>
      <c r="I761" s="302" t="s">
        <v>4434</v>
      </c>
      <c r="J761" s="320" t="s">
        <v>340</v>
      </c>
      <c r="K761" s="320" t="s">
        <v>1831</v>
      </c>
      <c r="L761" s="73" t="s">
        <v>4449</v>
      </c>
      <c r="M761" s="302" t="s">
        <v>181</v>
      </c>
      <c r="N761" s="215">
        <v>44146</v>
      </c>
      <c r="O761" s="215">
        <v>43525</v>
      </c>
      <c r="P761" s="215">
        <v>44561</v>
      </c>
      <c r="Q761" s="108">
        <v>249944.4</v>
      </c>
      <c r="R761" s="30">
        <v>0.8</v>
      </c>
      <c r="S761" s="29" t="s">
        <v>230</v>
      </c>
      <c r="T761" s="108">
        <v>199955.52</v>
      </c>
    </row>
    <row r="762" spans="2:20" s="11" customFormat="1" ht="178.5" customHeight="1" thickBot="1" x14ac:dyDescent="0.3">
      <c r="B762" s="431"/>
      <c r="C762" s="432"/>
      <c r="D762" s="343"/>
      <c r="E762" s="336" t="s">
        <v>1826</v>
      </c>
      <c r="F762" s="303" t="s">
        <v>1827</v>
      </c>
      <c r="G762" s="110" t="s">
        <v>4438</v>
      </c>
      <c r="H762" s="159" t="s">
        <v>4444</v>
      </c>
      <c r="I762" s="303" t="s">
        <v>4435</v>
      </c>
      <c r="J762" s="322" t="s">
        <v>340</v>
      </c>
      <c r="K762" s="322" t="s">
        <v>1831</v>
      </c>
      <c r="L762" s="159" t="s">
        <v>4450</v>
      </c>
      <c r="M762" s="303" t="s">
        <v>181</v>
      </c>
      <c r="N762" s="209">
        <v>44146</v>
      </c>
      <c r="O762" s="209">
        <v>43525</v>
      </c>
      <c r="P762" s="209">
        <v>44561</v>
      </c>
      <c r="Q762" s="226">
        <v>87762.25</v>
      </c>
      <c r="R762" s="71">
        <v>0.50580000000000003</v>
      </c>
      <c r="S762" s="72" t="s">
        <v>230</v>
      </c>
      <c r="T762" s="226">
        <v>44386.47</v>
      </c>
    </row>
    <row r="763" spans="2:20" s="11" customFormat="1" ht="42.75" customHeight="1" thickBot="1" x14ac:dyDescent="0.3">
      <c r="B763" s="431"/>
      <c r="C763" s="432"/>
      <c r="D763" s="343"/>
      <c r="E763" s="443" t="s">
        <v>1831</v>
      </c>
      <c r="F763" s="410"/>
      <c r="G763" s="410"/>
      <c r="H763" s="410"/>
      <c r="I763" s="410"/>
      <c r="J763" s="410"/>
      <c r="K763" s="306">
        <f>COUNTA(K748:K762)</f>
        <v>15</v>
      </c>
      <c r="L763" s="419"/>
      <c r="M763" s="420"/>
      <c r="N763" s="420"/>
      <c r="O763" s="420"/>
      <c r="P763" s="420"/>
      <c r="Q763" s="311">
        <f t="shared" ref="Q763" si="0">SUM(Q748:Q762)</f>
        <v>4992562.6100000003</v>
      </c>
      <c r="R763" s="381"/>
      <c r="S763" s="382"/>
      <c r="T763" s="305">
        <f t="shared" ref="T763" si="1">SUM(T748:T762)</f>
        <v>3364428.1599999997</v>
      </c>
    </row>
    <row r="764" spans="2:20" s="11" customFormat="1" ht="106.5" customHeight="1" x14ac:dyDescent="0.25">
      <c r="B764" s="431"/>
      <c r="C764" s="432"/>
      <c r="D764" s="343"/>
      <c r="E764" s="96" t="s">
        <v>286</v>
      </c>
      <c r="F764" s="230" t="s">
        <v>298</v>
      </c>
      <c r="G764" s="151" t="s">
        <v>287</v>
      </c>
      <c r="H764" s="162" t="s">
        <v>288</v>
      </c>
      <c r="I764" s="326" t="s">
        <v>289</v>
      </c>
      <c r="J764" s="230" t="s">
        <v>340</v>
      </c>
      <c r="K764" s="230" t="s">
        <v>341</v>
      </c>
      <c r="L764" s="162" t="s">
        <v>290</v>
      </c>
      <c r="M764" s="319"/>
      <c r="N764" s="214">
        <v>42342</v>
      </c>
      <c r="O764" s="214">
        <v>42213</v>
      </c>
      <c r="P764" s="214">
        <v>43190</v>
      </c>
      <c r="Q764" s="85">
        <v>264003.75</v>
      </c>
      <c r="R764" s="62">
        <v>0.8</v>
      </c>
      <c r="S764" s="61" t="s">
        <v>230</v>
      </c>
      <c r="T764" s="61">
        <v>211203</v>
      </c>
    </row>
    <row r="765" spans="2:20" s="11" customFormat="1" ht="201" customHeight="1" x14ac:dyDescent="0.25">
      <c r="B765" s="431"/>
      <c r="C765" s="432"/>
      <c r="D765" s="343"/>
      <c r="E765" s="295" t="s">
        <v>2144</v>
      </c>
      <c r="F765" s="321" t="s">
        <v>2145</v>
      </c>
      <c r="G765" s="94" t="s">
        <v>572</v>
      </c>
      <c r="H765" s="44" t="s">
        <v>2146</v>
      </c>
      <c r="I765" s="325" t="s">
        <v>2147</v>
      </c>
      <c r="J765" s="321" t="s">
        <v>340</v>
      </c>
      <c r="K765" s="321" t="s">
        <v>341</v>
      </c>
      <c r="L765" s="44" t="s">
        <v>2148</v>
      </c>
      <c r="M765" s="321" t="s">
        <v>10</v>
      </c>
      <c r="N765" s="217">
        <v>43446</v>
      </c>
      <c r="O765" s="217">
        <v>43129</v>
      </c>
      <c r="P765" s="217">
        <v>43465</v>
      </c>
      <c r="Q765" s="41">
        <v>457192.54</v>
      </c>
      <c r="R765" s="42">
        <v>0.5</v>
      </c>
      <c r="S765" s="41" t="s">
        <v>230</v>
      </c>
      <c r="T765" s="41">
        <v>228596.27</v>
      </c>
    </row>
    <row r="766" spans="2:20" s="11" customFormat="1" ht="221.25" customHeight="1" x14ac:dyDescent="0.25">
      <c r="B766" s="431"/>
      <c r="C766" s="432"/>
      <c r="D766" s="343"/>
      <c r="E766" s="295" t="s">
        <v>2144</v>
      </c>
      <c r="F766" s="321" t="s">
        <v>2145</v>
      </c>
      <c r="G766" s="94" t="s">
        <v>572</v>
      </c>
      <c r="H766" s="44" t="s">
        <v>3399</v>
      </c>
      <c r="I766" s="325" t="s">
        <v>2725</v>
      </c>
      <c r="J766" s="321" t="s">
        <v>340</v>
      </c>
      <c r="K766" s="321" t="s">
        <v>341</v>
      </c>
      <c r="L766" s="44" t="s">
        <v>2730</v>
      </c>
      <c r="M766" s="321" t="s">
        <v>10</v>
      </c>
      <c r="N766" s="217">
        <v>43787</v>
      </c>
      <c r="O766" s="217">
        <v>43095</v>
      </c>
      <c r="P766" s="217">
        <v>43830</v>
      </c>
      <c r="Q766" s="41">
        <v>224510.22</v>
      </c>
      <c r="R766" s="42">
        <v>0.5</v>
      </c>
      <c r="S766" s="41" t="s">
        <v>230</v>
      </c>
      <c r="T766" s="41">
        <v>112255.11</v>
      </c>
    </row>
    <row r="767" spans="2:20" s="11" customFormat="1" ht="221.25" customHeight="1" x14ac:dyDescent="0.25">
      <c r="B767" s="431"/>
      <c r="C767" s="432"/>
      <c r="D767" s="343"/>
      <c r="E767" s="295" t="s">
        <v>2144</v>
      </c>
      <c r="F767" s="321" t="s">
        <v>2145</v>
      </c>
      <c r="G767" s="94" t="s">
        <v>573</v>
      </c>
      <c r="H767" s="44" t="s">
        <v>2726</v>
      </c>
      <c r="I767" s="325" t="s">
        <v>2727</v>
      </c>
      <c r="J767" s="321" t="s">
        <v>340</v>
      </c>
      <c r="K767" s="321" t="s">
        <v>341</v>
      </c>
      <c r="L767" s="44" t="s">
        <v>2731</v>
      </c>
      <c r="M767" s="321" t="s">
        <v>19</v>
      </c>
      <c r="N767" s="217">
        <v>43788</v>
      </c>
      <c r="O767" s="217">
        <v>43556</v>
      </c>
      <c r="P767" s="217">
        <v>44469</v>
      </c>
      <c r="Q767" s="41">
        <v>325450</v>
      </c>
      <c r="R767" s="42">
        <v>0.5</v>
      </c>
      <c r="S767" s="41" t="s">
        <v>230</v>
      </c>
      <c r="T767" s="41">
        <v>162725</v>
      </c>
    </row>
    <row r="768" spans="2:20" s="11" customFormat="1" ht="221.25" customHeight="1" x14ac:dyDescent="0.25">
      <c r="B768" s="431"/>
      <c r="C768" s="432"/>
      <c r="D768" s="343"/>
      <c r="E768" s="295" t="s">
        <v>2144</v>
      </c>
      <c r="F768" s="321" t="s">
        <v>2145</v>
      </c>
      <c r="G768" s="94" t="s">
        <v>569</v>
      </c>
      <c r="H768" s="44" t="s">
        <v>2728</v>
      </c>
      <c r="I768" s="325" t="s">
        <v>2729</v>
      </c>
      <c r="J768" s="321" t="s">
        <v>340</v>
      </c>
      <c r="K768" s="321" t="s">
        <v>341</v>
      </c>
      <c r="L768" s="44" t="s">
        <v>3400</v>
      </c>
      <c r="M768" s="321" t="s">
        <v>22</v>
      </c>
      <c r="N768" s="217">
        <v>43787</v>
      </c>
      <c r="O768" s="217">
        <v>43298</v>
      </c>
      <c r="P768" s="217">
        <v>44926</v>
      </c>
      <c r="Q768" s="41">
        <v>365700</v>
      </c>
      <c r="R768" s="42">
        <v>0.5</v>
      </c>
      <c r="S768" s="41" t="s">
        <v>230</v>
      </c>
      <c r="T768" s="41">
        <v>182850</v>
      </c>
    </row>
    <row r="769" spans="2:20" s="11" customFormat="1" ht="221.25" customHeight="1" x14ac:dyDescent="0.25">
      <c r="B769" s="431"/>
      <c r="C769" s="432"/>
      <c r="D769" s="343"/>
      <c r="E769" s="296" t="s">
        <v>2144</v>
      </c>
      <c r="F769" s="320" t="s">
        <v>2145</v>
      </c>
      <c r="G769" s="93" t="s">
        <v>570</v>
      </c>
      <c r="H769" s="73" t="s">
        <v>3811</v>
      </c>
      <c r="I769" s="324" t="s">
        <v>3814</v>
      </c>
      <c r="J769" s="320" t="s">
        <v>340</v>
      </c>
      <c r="K769" s="320" t="s">
        <v>341</v>
      </c>
      <c r="L769" s="73" t="s">
        <v>3817</v>
      </c>
      <c r="M769" s="302" t="s">
        <v>16</v>
      </c>
      <c r="N769" s="215">
        <v>44040</v>
      </c>
      <c r="O769" s="215">
        <v>43356</v>
      </c>
      <c r="P769" s="215">
        <v>44074</v>
      </c>
      <c r="Q769" s="29">
        <v>64731.26</v>
      </c>
      <c r="R769" s="30">
        <v>0.5</v>
      </c>
      <c r="S769" s="29" t="s">
        <v>230</v>
      </c>
      <c r="T769" s="29">
        <v>32365.63</v>
      </c>
    </row>
    <row r="770" spans="2:20" s="11" customFormat="1" ht="189" customHeight="1" x14ac:dyDescent="0.25">
      <c r="B770" s="431"/>
      <c r="C770" s="432"/>
      <c r="D770" s="343"/>
      <c r="E770" s="296" t="s">
        <v>2144</v>
      </c>
      <c r="F770" s="320" t="s">
        <v>2145</v>
      </c>
      <c r="G770" s="93" t="s">
        <v>570</v>
      </c>
      <c r="H770" s="73" t="s">
        <v>3812</v>
      </c>
      <c r="I770" s="324" t="s">
        <v>3815</v>
      </c>
      <c r="J770" s="320" t="s">
        <v>340</v>
      </c>
      <c r="K770" s="320" t="s">
        <v>341</v>
      </c>
      <c r="L770" s="73" t="s">
        <v>3818</v>
      </c>
      <c r="M770" s="320" t="s">
        <v>16</v>
      </c>
      <c r="N770" s="215">
        <v>44040</v>
      </c>
      <c r="O770" s="215">
        <v>42793</v>
      </c>
      <c r="P770" s="215">
        <v>44545</v>
      </c>
      <c r="Q770" s="29">
        <v>306722.5</v>
      </c>
      <c r="R770" s="30">
        <v>0.5</v>
      </c>
      <c r="S770" s="29" t="s">
        <v>230</v>
      </c>
      <c r="T770" s="29">
        <v>153361.25</v>
      </c>
    </row>
    <row r="771" spans="2:20" s="11" customFormat="1" ht="125.25" customHeight="1" thickBot="1" x14ac:dyDescent="0.3">
      <c r="B771" s="431"/>
      <c r="C771" s="432"/>
      <c r="D771" s="343"/>
      <c r="E771" s="297" t="s">
        <v>2144</v>
      </c>
      <c r="F771" s="322" t="s">
        <v>2145</v>
      </c>
      <c r="G771" s="110" t="s">
        <v>1005</v>
      </c>
      <c r="H771" s="159" t="s">
        <v>3813</v>
      </c>
      <c r="I771" s="330" t="s">
        <v>3816</v>
      </c>
      <c r="J771" s="322" t="s">
        <v>340</v>
      </c>
      <c r="K771" s="322" t="s">
        <v>341</v>
      </c>
      <c r="L771" s="159" t="s">
        <v>3819</v>
      </c>
      <c r="M771" s="322" t="s">
        <v>2537</v>
      </c>
      <c r="N771" s="209">
        <v>44040</v>
      </c>
      <c r="O771" s="209">
        <v>43739</v>
      </c>
      <c r="P771" s="209">
        <v>44104</v>
      </c>
      <c r="Q771" s="72">
        <v>75000</v>
      </c>
      <c r="R771" s="71">
        <v>0.5</v>
      </c>
      <c r="S771" s="72" t="s">
        <v>230</v>
      </c>
      <c r="T771" s="72">
        <v>37500</v>
      </c>
    </row>
    <row r="772" spans="2:20" s="11" customFormat="1" ht="42.75" customHeight="1" thickBot="1" x14ac:dyDescent="0.3">
      <c r="B772" s="431"/>
      <c r="C772" s="432"/>
      <c r="D772" s="344"/>
      <c r="E772" s="443" t="s">
        <v>341</v>
      </c>
      <c r="F772" s="410"/>
      <c r="G772" s="410"/>
      <c r="H772" s="410"/>
      <c r="I772" s="410"/>
      <c r="J772" s="410"/>
      <c r="K772" s="306">
        <f>COUNTA(K764:K771)</f>
        <v>8</v>
      </c>
      <c r="L772" s="419"/>
      <c r="M772" s="420"/>
      <c r="N772" s="420"/>
      <c r="O772" s="420"/>
      <c r="P772" s="420"/>
      <c r="Q772" s="311">
        <f>SUM(Q764:Q771)</f>
        <v>2083310.27</v>
      </c>
      <c r="R772" s="381"/>
      <c r="S772" s="382"/>
      <c r="T772" s="305">
        <f>SUM(T764:T771)</f>
        <v>1120856.26</v>
      </c>
    </row>
    <row r="773" spans="2:20" s="11" customFormat="1" ht="42.75" customHeight="1" thickBot="1" x14ac:dyDescent="0.3">
      <c r="B773" s="431"/>
      <c r="C773" s="432"/>
      <c r="D773" s="345" t="s">
        <v>1504</v>
      </c>
      <c r="E773" s="346"/>
      <c r="F773" s="346"/>
      <c r="G773" s="346"/>
      <c r="H773" s="346"/>
      <c r="I773" s="346"/>
      <c r="J773" s="346"/>
      <c r="K773" s="315">
        <f>K772+K763+K747</f>
        <v>24</v>
      </c>
      <c r="L773" s="359"/>
      <c r="M773" s="360"/>
      <c r="N773" s="360"/>
      <c r="O773" s="360"/>
      <c r="P773" s="360"/>
      <c r="Q773" s="309">
        <f>Q772+Q763+Q747</f>
        <v>7399148.7400000012</v>
      </c>
      <c r="R773" s="350"/>
      <c r="S773" s="351"/>
      <c r="T773" s="47">
        <f>T772+T763+T747</f>
        <v>4685284.42</v>
      </c>
    </row>
    <row r="774" spans="2:20" s="11" customFormat="1" ht="272.25" customHeight="1" x14ac:dyDescent="0.25">
      <c r="B774" s="431"/>
      <c r="C774" s="418"/>
      <c r="D774" s="415" t="s">
        <v>1505</v>
      </c>
      <c r="E774" s="399" t="s">
        <v>663</v>
      </c>
      <c r="F774" s="316" t="s">
        <v>664</v>
      </c>
      <c r="G774" s="59" t="s">
        <v>666</v>
      </c>
      <c r="H774" s="160" t="s">
        <v>678</v>
      </c>
      <c r="I774" s="323" t="s">
        <v>665</v>
      </c>
      <c r="J774" s="335" t="s">
        <v>577</v>
      </c>
      <c r="K774" s="335" t="s">
        <v>662</v>
      </c>
      <c r="L774" s="160" t="s">
        <v>753</v>
      </c>
      <c r="M774" s="319" t="s">
        <v>1</v>
      </c>
      <c r="N774" s="214">
        <v>42758</v>
      </c>
      <c r="O774" s="214">
        <v>42795</v>
      </c>
      <c r="P774" s="214">
        <v>43830</v>
      </c>
      <c r="Q774" s="80">
        <v>591190</v>
      </c>
      <c r="R774" s="46">
        <v>0.6</v>
      </c>
      <c r="S774" s="45" t="s">
        <v>230</v>
      </c>
      <c r="T774" s="45">
        <v>354714</v>
      </c>
    </row>
    <row r="775" spans="2:20" s="11" customFormat="1" ht="241.5" customHeight="1" x14ac:dyDescent="0.25">
      <c r="B775" s="431"/>
      <c r="C775" s="418"/>
      <c r="D775" s="401"/>
      <c r="E775" s="418"/>
      <c r="F775" s="320" t="s">
        <v>780</v>
      </c>
      <c r="G775" s="93" t="s">
        <v>572</v>
      </c>
      <c r="H775" s="73" t="s">
        <v>781</v>
      </c>
      <c r="I775" s="324" t="s">
        <v>777</v>
      </c>
      <c r="J775" s="320" t="s">
        <v>577</v>
      </c>
      <c r="K775" s="320" t="s">
        <v>662</v>
      </c>
      <c r="L775" s="73" t="s">
        <v>797</v>
      </c>
      <c r="M775" s="320" t="s">
        <v>10</v>
      </c>
      <c r="N775" s="215">
        <v>42808</v>
      </c>
      <c r="O775" s="215">
        <v>42916</v>
      </c>
      <c r="P775" s="215">
        <v>44196</v>
      </c>
      <c r="Q775" s="81">
        <v>286975</v>
      </c>
      <c r="R775" s="30">
        <v>0.6</v>
      </c>
      <c r="S775" s="29" t="s">
        <v>230</v>
      </c>
      <c r="T775" s="29">
        <v>172185</v>
      </c>
    </row>
    <row r="776" spans="2:20" s="11" customFormat="1" ht="287.25" customHeight="1" x14ac:dyDescent="0.25">
      <c r="B776" s="431"/>
      <c r="C776" s="418"/>
      <c r="D776" s="401"/>
      <c r="E776" s="418"/>
      <c r="F776" s="302" t="s">
        <v>664</v>
      </c>
      <c r="G776" s="93" t="s">
        <v>572</v>
      </c>
      <c r="H776" s="73" t="s">
        <v>667</v>
      </c>
      <c r="I776" s="324" t="s">
        <v>668</v>
      </c>
      <c r="J776" s="320" t="s">
        <v>577</v>
      </c>
      <c r="K776" s="320" t="s">
        <v>662</v>
      </c>
      <c r="L776" s="73" t="s">
        <v>755</v>
      </c>
      <c r="M776" s="320" t="s">
        <v>10</v>
      </c>
      <c r="N776" s="215">
        <v>42758</v>
      </c>
      <c r="O776" s="215">
        <v>42566</v>
      </c>
      <c r="P776" s="215">
        <v>42689</v>
      </c>
      <c r="Q776" s="81">
        <v>22850</v>
      </c>
      <c r="R776" s="30">
        <v>0.6</v>
      </c>
      <c r="S776" s="29" t="s">
        <v>230</v>
      </c>
      <c r="T776" s="29">
        <v>13710</v>
      </c>
    </row>
    <row r="777" spans="2:20" s="11" customFormat="1" ht="237" customHeight="1" x14ac:dyDescent="0.25">
      <c r="B777" s="431"/>
      <c r="C777" s="418"/>
      <c r="D777" s="401"/>
      <c r="E777" s="418"/>
      <c r="F777" s="302" t="s">
        <v>664</v>
      </c>
      <c r="G777" s="93" t="s">
        <v>573</v>
      </c>
      <c r="H777" s="73" t="s">
        <v>669</v>
      </c>
      <c r="I777" s="324" t="s">
        <v>670</v>
      </c>
      <c r="J777" s="320" t="s">
        <v>577</v>
      </c>
      <c r="K777" s="320" t="s">
        <v>662</v>
      </c>
      <c r="L777" s="73" t="s">
        <v>756</v>
      </c>
      <c r="M777" s="320" t="s">
        <v>19</v>
      </c>
      <c r="N777" s="215">
        <v>42758</v>
      </c>
      <c r="O777" s="215">
        <v>42599</v>
      </c>
      <c r="P777" s="215">
        <v>44561</v>
      </c>
      <c r="Q777" s="81">
        <v>332124.59999999998</v>
      </c>
      <c r="R777" s="30">
        <v>0.6</v>
      </c>
      <c r="S777" s="29" t="s">
        <v>230</v>
      </c>
      <c r="T777" s="29">
        <v>199274.76</v>
      </c>
    </row>
    <row r="778" spans="2:20" s="11" customFormat="1" ht="102" customHeight="1" x14ac:dyDescent="0.25">
      <c r="B778" s="431"/>
      <c r="C778" s="418"/>
      <c r="D778" s="401"/>
      <c r="E778" s="418"/>
      <c r="F778" s="302" t="s">
        <v>664</v>
      </c>
      <c r="G778" s="93" t="s">
        <v>666</v>
      </c>
      <c r="H778" s="73" t="s">
        <v>672</v>
      </c>
      <c r="I778" s="324" t="s">
        <v>671</v>
      </c>
      <c r="J778" s="320" t="s">
        <v>577</v>
      </c>
      <c r="K778" s="320" t="s">
        <v>662</v>
      </c>
      <c r="L778" s="73" t="s">
        <v>754</v>
      </c>
      <c r="M778" s="320" t="s">
        <v>7</v>
      </c>
      <c r="N778" s="215">
        <v>42758</v>
      </c>
      <c r="O778" s="215">
        <v>42339</v>
      </c>
      <c r="P778" s="215">
        <v>43861</v>
      </c>
      <c r="Q778" s="81">
        <v>72910</v>
      </c>
      <c r="R778" s="30">
        <v>0.6</v>
      </c>
      <c r="S778" s="29" t="s">
        <v>230</v>
      </c>
      <c r="T778" s="29">
        <v>43746</v>
      </c>
    </row>
    <row r="779" spans="2:20" s="11" customFormat="1" ht="201" customHeight="1" x14ac:dyDescent="0.25">
      <c r="B779" s="431"/>
      <c r="C779" s="418"/>
      <c r="D779" s="401"/>
      <c r="E779" s="418"/>
      <c r="F779" s="302" t="s">
        <v>780</v>
      </c>
      <c r="G779" s="93" t="s">
        <v>572</v>
      </c>
      <c r="H779" s="73" t="s">
        <v>782</v>
      </c>
      <c r="I779" s="324" t="s">
        <v>778</v>
      </c>
      <c r="J779" s="320" t="s">
        <v>577</v>
      </c>
      <c r="K779" s="320" t="s">
        <v>662</v>
      </c>
      <c r="L779" s="73" t="s">
        <v>798</v>
      </c>
      <c r="M779" s="320" t="s">
        <v>10</v>
      </c>
      <c r="N779" s="215">
        <v>42808</v>
      </c>
      <c r="O779" s="215">
        <v>42583</v>
      </c>
      <c r="P779" s="215">
        <v>43951</v>
      </c>
      <c r="Q779" s="81">
        <v>265996</v>
      </c>
      <c r="R779" s="30">
        <v>0.6</v>
      </c>
      <c r="S779" s="29" t="s">
        <v>230</v>
      </c>
      <c r="T779" s="29">
        <v>159597.6</v>
      </c>
    </row>
    <row r="780" spans="2:20" s="11" customFormat="1" ht="251.25" customHeight="1" x14ac:dyDescent="0.25">
      <c r="B780" s="431"/>
      <c r="C780" s="418"/>
      <c r="D780" s="401"/>
      <c r="E780" s="418"/>
      <c r="F780" s="302" t="s">
        <v>780</v>
      </c>
      <c r="G780" s="93" t="s">
        <v>974</v>
      </c>
      <c r="H780" s="73" t="s">
        <v>783</v>
      </c>
      <c r="I780" s="324" t="s">
        <v>779</v>
      </c>
      <c r="J780" s="320" t="s">
        <v>577</v>
      </c>
      <c r="K780" s="320" t="s">
        <v>662</v>
      </c>
      <c r="L780" s="73" t="s">
        <v>799</v>
      </c>
      <c r="M780" s="302" t="s">
        <v>794</v>
      </c>
      <c r="N780" s="215">
        <v>42808</v>
      </c>
      <c r="O780" s="215">
        <v>42887</v>
      </c>
      <c r="P780" s="215">
        <v>43616</v>
      </c>
      <c r="Q780" s="81">
        <v>371620</v>
      </c>
      <c r="R780" s="30">
        <v>0.5</v>
      </c>
      <c r="S780" s="29" t="s">
        <v>230</v>
      </c>
      <c r="T780" s="29">
        <v>185810</v>
      </c>
    </row>
    <row r="781" spans="2:20" s="11" customFormat="1" ht="140.25" customHeight="1" x14ac:dyDescent="0.25">
      <c r="B781" s="431"/>
      <c r="C781" s="418"/>
      <c r="D781" s="401"/>
      <c r="E781" s="418"/>
      <c r="F781" s="302" t="s">
        <v>664</v>
      </c>
      <c r="G781" s="93" t="s">
        <v>666</v>
      </c>
      <c r="H781" s="73" t="s">
        <v>750</v>
      </c>
      <c r="I781" s="324" t="s">
        <v>673</v>
      </c>
      <c r="J781" s="320" t="s">
        <v>577</v>
      </c>
      <c r="K781" s="320" t="s">
        <v>662</v>
      </c>
      <c r="L781" s="73" t="s">
        <v>751</v>
      </c>
      <c r="M781" s="320" t="s">
        <v>29</v>
      </c>
      <c r="N781" s="215">
        <v>42758</v>
      </c>
      <c r="O781" s="215">
        <v>42736</v>
      </c>
      <c r="P781" s="215">
        <v>44196</v>
      </c>
      <c r="Q781" s="81">
        <v>106315</v>
      </c>
      <c r="R781" s="30">
        <v>0.6</v>
      </c>
      <c r="S781" s="29" t="s">
        <v>230</v>
      </c>
      <c r="T781" s="29">
        <v>63789</v>
      </c>
    </row>
    <row r="782" spans="2:20" s="11" customFormat="1" ht="162.75" customHeight="1" x14ac:dyDescent="0.25">
      <c r="B782" s="431"/>
      <c r="C782" s="418"/>
      <c r="D782" s="401"/>
      <c r="E782" s="418"/>
      <c r="F782" s="302" t="s">
        <v>664</v>
      </c>
      <c r="G782" s="93" t="s">
        <v>666</v>
      </c>
      <c r="H782" s="73" t="s">
        <v>676</v>
      </c>
      <c r="I782" s="324" t="s">
        <v>674</v>
      </c>
      <c r="J782" s="320" t="s">
        <v>577</v>
      </c>
      <c r="K782" s="320" t="s">
        <v>662</v>
      </c>
      <c r="L782" s="73" t="s">
        <v>752</v>
      </c>
      <c r="M782" s="320" t="s">
        <v>13</v>
      </c>
      <c r="N782" s="215">
        <v>42758</v>
      </c>
      <c r="O782" s="215">
        <v>42736</v>
      </c>
      <c r="P782" s="215">
        <v>44196</v>
      </c>
      <c r="Q782" s="81">
        <v>529870</v>
      </c>
      <c r="R782" s="30">
        <v>0.6</v>
      </c>
      <c r="S782" s="29" t="s">
        <v>230</v>
      </c>
      <c r="T782" s="29">
        <v>317922</v>
      </c>
    </row>
    <row r="783" spans="2:20" s="11" customFormat="1" ht="170.25" customHeight="1" x14ac:dyDescent="0.25">
      <c r="B783" s="431"/>
      <c r="C783" s="418"/>
      <c r="D783" s="401"/>
      <c r="E783" s="418"/>
      <c r="F783" s="302" t="s">
        <v>664</v>
      </c>
      <c r="G783" s="93" t="s">
        <v>666</v>
      </c>
      <c r="H783" s="73" t="s">
        <v>677</v>
      </c>
      <c r="I783" s="324" t="s">
        <v>675</v>
      </c>
      <c r="J783" s="320" t="s">
        <v>577</v>
      </c>
      <c r="K783" s="320" t="s">
        <v>662</v>
      </c>
      <c r="L783" s="73" t="s">
        <v>1200</v>
      </c>
      <c r="M783" s="320" t="s">
        <v>4</v>
      </c>
      <c r="N783" s="215">
        <v>42781</v>
      </c>
      <c r="O783" s="215">
        <v>42217</v>
      </c>
      <c r="P783" s="215">
        <v>44196</v>
      </c>
      <c r="Q783" s="81">
        <v>2831463.84</v>
      </c>
      <c r="R783" s="30">
        <v>0.37</v>
      </c>
      <c r="S783" s="29" t="s">
        <v>230</v>
      </c>
      <c r="T783" s="29">
        <v>1047641.62</v>
      </c>
    </row>
    <row r="784" spans="2:20" s="11" customFormat="1" ht="186.75" customHeight="1" x14ac:dyDescent="0.25">
      <c r="B784" s="431"/>
      <c r="C784" s="418"/>
      <c r="D784" s="401"/>
      <c r="E784" s="418"/>
      <c r="F784" s="320" t="s">
        <v>764</v>
      </c>
      <c r="G784" s="93" t="s">
        <v>568</v>
      </c>
      <c r="H784" s="73" t="s">
        <v>771</v>
      </c>
      <c r="I784" s="324" t="s">
        <v>765</v>
      </c>
      <c r="J784" s="320" t="s">
        <v>577</v>
      </c>
      <c r="K784" s="320" t="s">
        <v>662</v>
      </c>
      <c r="L784" s="73" t="s">
        <v>792</v>
      </c>
      <c r="M784" s="320" t="s">
        <v>1</v>
      </c>
      <c r="N784" s="215">
        <v>42808</v>
      </c>
      <c r="O784" s="215">
        <v>42543</v>
      </c>
      <c r="P784" s="215">
        <v>43190</v>
      </c>
      <c r="Q784" s="81">
        <v>91359.89</v>
      </c>
      <c r="R784" s="30">
        <v>0.6</v>
      </c>
      <c r="S784" s="29" t="s">
        <v>230</v>
      </c>
      <c r="T784" s="29">
        <v>54815.93</v>
      </c>
    </row>
    <row r="785" spans="2:20" s="11" customFormat="1" ht="180" customHeight="1" x14ac:dyDescent="0.25">
      <c r="B785" s="431"/>
      <c r="C785" s="418"/>
      <c r="D785" s="401"/>
      <c r="E785" s="418"/>
      <c r="F785" s="302" t="s">
        <v>664</v>
      </c>
      <c r="G785" s="93" t="s">
        <v>572</v>
      </c>
      <c r="H785" s="73" t="s">
        <v>785</v>
      </c>
      <c r="I785" s="324" t="s">
        <v>776</v>
      </c>
      <c r="J785" s="320" t="s">
        <v>577</v>
      </c>
      <c r="K785" s="320" t="s">
        <v>662</v>
      </c>
      <c r="L785" s="73" t="s">
        <v>790</v>
      </c>
      <c r="M785" s="320" t="s">
        <v>10</v>
      </c>
      <c r="N785" s="215">
        <v>42808</v>
      </c>
      <c r="O785" s="215">
        <v>42541</v>
      </c>
      <c r="P785" s="215">
        <v>42811</v>
      </c>
      <c r="Q785" s="81">
        <v>49805.39</v>
      </c>
      <c r="R785" s="30">
        <v>0.6</v>
      </c>
      <c r="S785" s="29" t="s">
        <v>230</v>
      </c>
      <c r="T785" s="29">
        <v>29883.23</v>
      </c>
    </row>
    <row r="786" spans="2:20" s="11" customFormat="1" ht="218.25" customHeight="1" x14ac:dyDescent="0.25">
      <c r="B786" s="431"/>
      <c r="C786" s="418"/>
      <c r="D786" s="401"/>
      <c r="E786" s="418"/>
      <c r="F786" s="302" t="s">
        <v>764</v>
      </c>
      <c r="G786" s="93" t="s">
        <v>572</v>
      </c>
      <c r="H786" s="73" t="s">
        <v>772</v>
      </c>
      <c r="I786" s="324" t="s">
        <v>766</v>
      </c>
      <c r="J786" s="320" t="s">
        <v>577</v>
      </c>
      <c r="K786" s="320" t="s">
        <v>662</v>
      </c>
      <c r="L786" s="73" t="s">
        <v>3401</v>
      </c>
      <c r="M786" s="320" t="s">
        <v>10</v>
      </c>
      <c r="N786" s="215">
        <v>42808</v>
      </c>
      <c r="O786" s="215">
        <v>43560</v>
      </c>
      <c r="P786" s="215">
        <v>44196</v>
      </c>
      <c r="Q786" s="81">
        <v>31734.01</v>
      </c>
      <c r="R786" s="30">
        <v>0.6</v>
      </c>
      <c r="S786" s="29" t="s">
        <v>230</v>
      </c>
      <c r="T786" s="29">
        <v>19040.41</v>
      </c>
    </row>
    <row r="787" spans="2:20" s="11" customFormat="1" ht="204" customHeight="1" x14ac:dyDescent="0.25">
      <c r="B787" s="431"/>
      <c r="C787" s="418"/>
      <c r="D787" s="401"/>
      <c r="E787" s="418"/>
      <c r="F787" s="302" t="s">
        <v>764</v>
      </c>
      <c r="G787" s="93" t="s">
        <v>972</v>
      </c>
      <c r="H787" s="73" t="s">
        <v>4143</v>
      </c>
      <c r="I787" s="324" t="s">
        <v>767</v>
      </c>
      <c r="J787" s="320" t="s">
        <v>577</v>
      </c>
      <c r="K787" s="320" t="s">
        <v>662</v>
      </c>
      <c r="L787" s="73" t="s">
        <v>4144</v>
      </c>
      <c r="M787" s="302" t="s">
        <v>793</v>
      </c>
      <c r="N787" s="215">
        <v>42808</v>
      </c>
      <c r="O787" s="215">
        <v>42879</v>
      </c>
      <c r="P787" s="215">
        <v>43749</v>
      </c>
      <c r="Q787" s="81">
        <v>247810</v>
      </c>
      <c r="R787" s="30">
        <v>0.7</v>
      </c>
      <c r="S787" s="29" t="s">
        <v>230</v>
      </c>
      <c r="T787" s="29">
        <v>173467</v>
      </c>
    </row>
    <row r="788" spans="2:20" s="11" customFormat="1" ht="129.75" customHeight="1" x14ac:dyDescent="0.25">
      <c r="B788" s="431"/>
      <c r="C788" s="418"/>
      <c r="D788" s="401"/>
      <c r="E788" s="418"/>
      <c r="F788" s="302" t="s">
        <v>764</v>
      </c>
      <c r="G788" s="93" t="s">
        <v>2433</v>
      </c>
      <c r="H788" s="73" t="s">
        <v>773</v>
      </c>
      <c r="I788" s="324" t="s">
        <v>768</v>
      </c>
      <c r="J788" s="320" t="s">
        <v>577</v>
      </c>
      <c r="K788" s="320" t="s">
        <v>662</v>
      </c>
      <c r="L788" s="73" t="s">
        <v>795</v>
      </c>
      <c r="M788" s="302" t="s">
        <v>1328</v>
      </c>
      <c r="N788" s="215">
        <v>42808</v>
      </c>
      <c r="O788" s="215">
        <v>41913</v>
      </c>
      <c r="P788" s="215">
        <v>43131</v>
      </c>
      <c r="Q788" s="81">
        <v>537732.88</v>
      </c>
      <c r="R788" s="30">
        <v>0.6</v>
      </c>
      <c r="S788" s="29" t="s">
        <v>230</v>
      </c>
      <c r="T788" s="29">
        <v>322639.73</v>
      </c>
    </row>
    <row r="789" spans="2:20" s="11" customFormat="1" ht="196.5" customHeight="1" x14ac:dyDescent="0.25">
      <c r="B789" s="431"/>
      <c r="C789" s="418"/>
      <c r="D789" s="401"/>
      <c r="E789" s="418"/>
      <c r="F789" s="302" t="s">
        <v>764</v>
      </c>
      <c r="G789" s="93" t="s">
        <v>973</v>
      </c>
      <c r="H789" s="73" t="s">
        <v>774</v>
      </c>
      <c r="I789" s="324" t="s">
        <v>769</v>
      </c>
      <c r="J789" s="320" t="s">
        <v>577</v>
      </c>
      <c r="K789" s="320" t="s">
        <v>662</v>
      </c>
      <c r="L789" s="73" t="s">
        <v>796</v>
      </c>
      <c r="M789" s="320" t="s">
        <v>181</v>
      </c>
      <c r="N789" s="215">
        <v>42808</v>
      </c>
      <c r="O789" s="215">
        <v>42444</v>
      </c>
      <c r="P789" s="215">
        <v>44135</v>
      </c>
      <c r="Q789" s="81">
        <v>154768</v>
      </c>
      <c r="R789" s="30">
        <v>0.7</v>
      </c>
      <c r="S789" s="29" t="s">
        <v>230</v>
      </c>
      <c r="T789" s="29">
        <v>108337.60000000001</v>
      </c>
    </row>
    <row r="790" spans="2:20" s="11" customFormat="1" ht="207.75" customHeight="1" x14ac:dyDescent="0.25">
      <c r="B790" s="431"/>
      <c r="C790" s="418"/>
      <c r="D790" s="401"/>
      <c r="E790" s="418"/>
      <c r="F790" s="302" t="s">
        <v>764</v>
      </c>
      <c r="G790" s="93" t="s">
        <v>970</v>
      </c>
      <c r="H790" s="73" t="s">
        <v>775</v>
      </c>
      <c r="I790" s="324" t="s">
        <v>770</v>
      </c>
      <c r="J790" s="320" t="s">
        <v>577</v>
      </c>
      <c r="K790" s="320" t="s">
        <v>662</v>
      </c>
      <c r="L790" s="73" t="s">
        <v>3402</v>
      </c>
      <c r="M790" s="320" t="s">
        <v>30</v>
      </c>
      <c r="N790" s="215">
        <v>42808</v>
      </c>
      <c r="O790" s="215">
        <v>42527</v>
      </c>
      <c r="P790" s="215">
        <v>44196</v>
      </c>
      <c r="Q790" s="81">
        <v>346551.33</v>
      </c>
      <c r="R790" s="30">
        <v>0.7</v>
      </c>
      <c r="S790" s="29" t="s">
        <v>230</v>
      </c>
      <c r="T790" s="29">
        <v>242585.93</v>
      </c>
    </row>
    <row r="791" spans="2:20" s="11" customFormat="1" ht="201.75" customHeight="1" x14ac:dyDescent="0.25">
      <c r="B791" s="431"/>
      <c r="C791" s="418"/>
      <c r="D791" s="401"/>
      <c r="E791" s="418"/>
      <c r="F791" s="302" t="s">
        <v>664</v>
      </c>
      <c r="G791" s="93" t="s">
        <v>969</v>
      </c>
      <c r="H791" s="73" t="s">
        <v>3403</v>
      </c>
      <c r="I791" s="324" t="s">
        <v>784</v>
      </c>
      <c r="J791" s="320" t="s">
        <v>577</v>
      </c>
      <c r="K791" s="320" t="s">
        <v>662</v>
      </c>
      <c r="L791" s="73" t="s">
        <v>791</v>
      </c>
      <c r="M791" s="320" t="s">
        <v>10</v>
      </c>
      <c r="N791" s="215">
        <v>42808</v>
      </c>
      <c r="O791" s="215">
        <v>42736</v>
      </c>
      <c r="P791" s="215">
        <v>44196</v>
      </c>
      <c r="Q791" s="81">
        <v>1972530</v>
      </c>
      <c r="R791" s="30">
        <v>0.7</v>
      </c>
      <c r="S791" s="29" t="s">
        <v>230</v>
      </c>
      <c r="T791" s="29">
        <v>1380771</v>
      </c>
    </row>
    <row r="792" spans="2:20" s="11" customFormat="1" ht="201.75" customHeight="1" x14ac:dyDescent="0.25">
      <c r="B792" s="431"/>
      <c r="C792" s="418"/>
      <c r="D792" s="401"/>
      <c r="E792" s="418"/>
      <c r="F792" s="302" t="s">
        <v>764</v>
      </c>
      <c r="G792" s="93" t="s">
        <v>573</v>
      </c>
      <c r="H792" s="73" t="s">
        <v>1207</v>
      </c>
      <c r="I792" s="324" t="s">
        <v>1208</v>
      </c>
      <c r="J792" s="320" t="s">
        <v>577</v>
      </c>
      <c r="K792" s="320" t="s">
        <v>662</v>
      </c>
      <c r="L792" s="73" t="s">
        <v>1209</v>
      </c>
      <c r="M792" s="320" t="s">
        <v>19</v>
      </c>
      <c r="N792" s="215">
        <v>42969</v>
      </c>
      <c r="O792" s="215">
        <v>42977</v>
      </c>
      <c r="P792" s="215">
        <v>44926</v>
      </c>
      <c r="Q792" s="81">
        <v>2765925.49</v>
      </c>
      <c r="R792" s="30">
        <v>0.6</v>
      </c>
      <c r="S792" s="29" t="s">
        <v>230</v>
      </c>
      <c r="T792" s="29">
        <v>1659555.29</v>
      </c>
    </row>
    <row r="793" spans="2:20" s="11" customFormat="1" ht="201.75" customHeight="1" x14ac:dyDescent="0.25">
      <c r="B793" s="431"/>
      <c r="C793" s="418"/>
      <c r="D793" s="401"/>
      <c r="E793" s="418"/>
      <c r="F793" s="302" t="s">
        <v>780</v>
      </c>
      <c r="G793" s="93" t="s">
        <v>975</v>
      </c>
      <c r="H793" s="73" t="s">
        <v>3404</v>
      </c>
      <c r="I793" s="324" t="s">
        <v>868</v>
      </c>
      <c r="J793" s="320" t="s">
        <v>577</v>
      </c>
      <c r="K793" s="320" t="s">
        <v>662</v>
      </c>
      <c r="L793" s="73" t="s">
        <v>3405</v>
      </c>
      <c r="M793" s="320" t="s">
        <v>4</v>
      </c>
      <c r="N793" s="215">
        <v>42879</v>
      </c>
      <c r="O793" s="215">
        <v>42767</v>
      </c>
      <c r="P793" s="215">
        <v>43465</v>
      </c>
      <c r="Q793" s="81">
        <v>83640</v>
      </c>
      <c r="R793" s="30">
        <v>0.7</v>
      </c>
      <c r="S793" s="29" t="s">
        <v>230</v>
      </c>
      <c r="T793" s="29">
        <v>58548</v>
      </c>
    </row>
    <row r="794" spans="2:20" s="11" customFormat="1" ht="201.75" customHeight="1" x14ac:dyDescent="0.25">
      <c r="B794" s="431"/>
      <c r="C794" s="418"/>
      <c r="D794" s="401"/>
      <c r="E794" s="418"/>
      <c r="F794" s="302" t="s">
        <v>780</v>
      </c>
      <c r="G794" s="93" t="s">
        <v>569</v>
      </c>
      <c r="H794" s="73" t="s">
        <v>930</v>
      </c>
      <c r="I794" s="324" t="s">
        <v>931</v>
      </c>
      <c r="J794" s="320" t="s">
        <v>577</v>
      </c>
      <c r="K794" s="320" t="s">
        <v>662</v>
      </c>
      <c r="L794" s="73" t="s">
        <v>932</v>
      </c>
      <c r="M794" s="302" t="s">
        <v>933</v>
      </c>
      <c r="N794" s="215">
        <v>42906</v>
      </c>
      <c r="O794" s="215">
        <v>42737</v>
      </c>
      <c r="P794" s="215">
        <v>44196</v>
      </c>
      <c r="Q794" s="81">
        <v>410158.86</v>
      </c>
      <c r="R794" s="30">
        <v>0.4</v>
      </c>
      <c r="S794" s="29" t="s">
        <v>230</v>
      </c>
      <c r="T794" s="29">
        <v>164063.54</v>
      </c>
    </row>
    <row r="795" spans="2:20" s="11" customFormat="1" ht="201.75" customHeight="1" x14ac:dyDescent="0.25">
      <c r="B795" s="431"/>
      <c r="C795" s="418"/>
      <c r="D795" s="401"/>
      <c r="E795" s="418"/>
      <c r="F795" s="302" t="s">
        <v>780</v>
      </c>
      <c r="G795" s="93" t="s">
        <v>2100</v>
      </c>
      <c r="H795" s="73" t="s">
        <v>4145</v>
      </c>
      <c r="I795" s="324" t="s">
        <v>869</v>
      </c>
      <c r="J795" s="320" t="s">
        <v>577</v>
      </c>
      <c r="K795" s="320" t="s">
        <v>662</v>
      </c>
      <c r="L795" s="73" t="s">
        <v>4146</v>
      </c>
      <c r="M795" s="302" t="s">
        <v>883</v>
      </c>
      <c r="N795" s="215">
        <v>42884</v>
      </c>
      <c r="O795" s="215">
        <v>42736</v>
      </c>
      <c r="P795" s="215">
        <v>44196</v>
      </c>
      <c r="Q795" s="81">
        <v>134585</v>
      </c>
      <c r="R795" s="30">
        <v>0.7</v>
      </c>
      <c r="S795" s="29" t="s">
        <v>230</v>
      </c>
      <c r="T795" s="29">
        <v>94209.5</v>
      </c>
    </row>
    <row r="796" spans="2:20" s="11" customFormat="1" ht="201.75" customHeight="1" x14ac:dyDescent="0.25">
      <c r="B796" s="431"/>
      <c r="C796" s="418"/>
      <c r="D796" s="401"/>
      <c r="E796" s="418"/>
      <c r="F796" s="302" t="s">
        <v>780</v>
      </c>
      <c r="G796" s="93" t="s">
        <v>571</v>
      </c>
      <c r="H796" s="73" t="s">
        <v>878</v>
      </c>
      <c r="I796" s="324" t="s">
        <v>870</v>
      </c>
      <c r="J796" s="320" t="s">
        <v>577</v>
      </c>
      <c r="K796" s="320" t="s">
        <v>662</v>
      </c>
      <c r="L796" s="73" t="s">
        <v>884</v>
      </c>
      <c r="M796" s="302" t="s">
        <v>885</v>
      </c>
      <c r="N796" s="215">
        <v>42884</v>
      </c>
      <c r="O796" s="215">
        <v>43070</v>
      </c>
      <c r="P796" s="215">
        <v>44530</v>
      </c>
      <c r="Q796" s="81">
        <v>621793</v>
      </c>
      <c r="R796" s="30">
        <v>0.4</v>
      </c>
      <c r="S796" s="29" t="s">
        <v>230</v>
      </c>
      <c r="T796" s="29">
        <v>248717.2</v>
      </c>
    </row>
    <row r="797" spans="2:20" s="11" customFormat="1" ht="201.75" customHeight="1" x14ac:dyDescent="0.25">
      <c r="B797" s="431"/>
      <c r="C797" s="418"/>
      <c r="D797" s="401"/>
      <c r="E797" s="418"/>
      <c r="F797" s="302" t="s">
        <v>780</v>
      </c>
      <c r="G797" s="93" t="s">
        <v>728</v>
      </c>
      <c r="H797" s="73" t="s">
        <v>4147</v>
      </c>
      <c r="I797" s="324" t="s">
        <v>871</v>
      </c>
      <c r="J797" s="320" t="s">
        <v>577</v>
      </c>
      <c r="K797" s="320" t="s">
        <v>662</v>
      </c>
      <c r="L797" s="73" t="s">
        <v>3406</v>
      </c>
      <c r="M797" s="320"/>
      <c r="N797" s="215">
        <v>42884</v>
      </c>
      <c r="O797" s="215">
        <v>42736</v>
      </c>
      <c r="P797" s="215">
        <v>44012</v>
      </c>
      <c r="Q797" s="81">
        <v>311805</v>
      </c>
      <c r="R797" s="30">
        <v>0.6</v>
      </c>
      <c r="S797" s="29" t="s">
        <v>230</v>
      </c>
      <c r="T797" s="29">
        <v>187083</v>
      </c>
    </row>
    <row r="798" spans="2:20" s="11" customFormat="1" ht="201.75" customHeight="1" x14ac:dyDescent="0.25">
      <c r="B798" s="431"/>
      <c r="C798" s="418"/>
      <c r="D798" s="401"/>
      <c r="E798" s="418"/>
      <c r="F798" s="302" t="s">
        <v>780</v>
      </c>
      <c r="G798" s="93" t="s">
        <v>970</v>
      </c>
      <c r="H798" s="73" t="s">
        <v>879</v>
      </c>
      <c r="I798" s="324" t="s">
        <v>872</v>
      </c>
      <c r="J798" s="320" t="s">
        <v>577</v>
      </c>
      <c r="K798" s="320" t="s">
        <v>662</v>
      </c>
      <c r="L798" s="73" t="s">
        <v>3407</v>
      </c>
      <c r="M798" s="320" t="s">
        <v>30</v>
      </c>
      <c r="N798" s="215">
        <v>42884</v>
      </c>
      <c r="O798" s="215">
        <v>42887</v>
      </c>
      <c r="P798" s="215">
        <v>43373</v>
      </c>
      <c r="Q798" s="81">
        <v>75952.5</v>
      </c>
      <c r="R798" s="30">
        <v>0.7</v>
      </c>
      <c r="S798" s="29" t="s">
        <v>230</v>
      </c>
      <c r="T798" s="29">
        <v>53166.75</v>
      </c>
    </row>
    <row r="799" spans="2:20" s="11" customFormat="1" ht="140.25" customHeight="1" x14ac:dyDescent="0.25">
      <c r="B799" s="431"/>
      <c r="C799" s="418"/>
      <c r="D799" s="401"/>
      <c r="E799" s="418"/>
      <c r="F799" s="302" t="s">
        <v>780</v>
      </c>
      <c r="G799" s="93" t="s">
        <v>976</v>
      </c>
      <c r="H799" s="73" t="s">
        <v>4148</v>
      </c>
      <c r="I799" s="324" t="s">
        <v>873</v>
      </c>
      <c r="J799" s="320" t="s">
        <v>577</v>
      </c>
      <c r="K799" s="320" t="s">
        <v>662</v>
      </c>
      <c r="L799" s="73" t="s">
        <v>886</v>
      </c>
      <c r="M799" s="320"/>
      <c r="N799" s="215">
        <v>42884</v>
      </c>
      <c r="O799" s="215">
        <v>42736</v>
      </c>
      <c r="P799" s="215">
        <v>44012</v>
      </c>
      <c r="Q799" s="81">
        <v>605085.54</v>
      </c>
      <c r="R799" s="30">
        <v>0.6</v>
      </c>
      <c r="S799" s="29" t="s">
        <v>230</v>
      </c>
      <c r="T799" s="29">
        <v>363051.32</v>
      </c>
    </row>
    <row r="800" spans="2:20" s="11" customFormat="1" ht="213.75" customHeight="1" x14ac:dyDescent="0.25">
      <c r="B800" s="431"/>
      <c r="C800" s="418"/>
      <c r="D800" s="401"/>
      <c r="E800" s="418"/>
      <c r="F800" s="302" t="s">
        <v>780</v>
      </c>
      <c r="G800" s="93" t="s">
        <v>977</v>
      </c>
      <c r="H800" s="73" t="s">
        <v>2616</v>
      </c>
      <c r="I800" s="324" t="s">
        <v>874</v>
      </c>
      <c r="J800" s="320" t="s">
        <v>577</v>
      </c>
      <c r="K800" s="320" t="s">
        <v>662</v>
      </c>
      <c r="L800" s="73" t="s">
        <v>3408</v>
      </c>
      <c r="M800" s="302" t="s">
        <v>887</v>
      </c>
      <c r="N800" s="215">
        <v>42884</v>
      </c>
      <c r="O800" s="215">
        <v>43009</v>
      </c>
      <c r="P800" s="215">
        <v>44105</v>
      </c>
      <c r="Q800" s="81">
        <v>465160</v>
      </c>
      <c r="R800" s="30">
        <v>0.5</v>
      </c>
      <c r="S800" s="29" t="s">
        <v>230</v>
      </c>
      <c r="T800" s="29">
        <v>232580</v>
      </c>
    </row>
    <row r="801" spans="2:20" s="11" customFormat="1" ht="207" customHeight="1" x14ac:dyDescent="0.25">
      <c r="B801" s="431"/>
      <c r="C801" s="418"/>
      <c r="D801" s="401"/>
      <c r="E801" s="418"/>
      <c r="F801" s="302" t="s">
        <v>780</v>
      </c>
      <c r="G801" s="93" t="s">
        <v>2101</v>
      </c>
      <c r="H801" s="73" t="s">
        <v>880</v>
      </c>
      <c r="I801" s="324" t="s">
        <v>875</v>
      </c>
      <c r="J801" s="320" t="s">
        <v>577</v>
      </c>
      <c r="K801" s="320" t="s">
        <v>662</v>
      </c>
      <c r="L801" s="73" t="s">
        <v>3409</v>
      </c>
      <c r="M801" s="302" t="s">
        <v>2375</v>
      </c>
      <c r="N801" s="215">
        <v>42884</v>
      </c>
      <c r="O801" s="215">
        <v>42856</v>
      </c>
      <c r="P801" s="215">
        <v>43829</v>
      </c>
      <c r="Q801" s="81">
        <v>320920</v>
      </c>
      <c r="R801" s="30">
        <v>0.5</v>
      </c>
      <c r="S801" s="29" t="s">
        <v>230</v>
      </c>
      <c r="T801" s="32">
        <v>160460</v>
      </c>
    </row>
    <row r="802" spans="2:20" s="11" customFormat="1" ht="189.75" customHeight="1" x14ac:dyDescent="0.25">
      <c r="B802" s="431"/>
      <c r="C802" s="418"/>
      <c r="D802" s="401"/>
      <c r="E802" s="418"/>
      <c r="F802" s="302" t="s">
        <v>780</v>
      </c>
      <c r="G802" s="93" t="s">
        <v>573</v>
      </c>
      <c r="H802" s="73" t="s">
        <v>881</v>
      </c>
      <c r="I802" s="324" t="s">
        <v>876</v>
      </c>
      <c r="J802" s="320" t="s">
        <v>577</v>
      </c>
      <c r="K802" s="320" t="s">
        <v>662</v>
      </c>
      <c r="L802" s="73" t="s">
        <v>888</v>
      </c>
      <c r="M802" s="320" t="s">
        <v>19</v>
      </c>
      <c r="N802" s="215">
        <v>42884</v>
      </c>
      <c r="O802" s="215">
        <v>42736</v>
      </c>
      <c r="P802" s="215">
        <v>44196</v>
      </c>
      <c r="Q802" s="81">
        <v>64113.66</v>
      </c>
      <c r="R802" s="30">
        <v>0.6</v>
      </c>
      <c r="S802" s="29" t="s">
        <v>230</v>
      </c>
      <c r="T802" s="29">
        <v>38468.199999999997</v>
      </c>
    </row>
    <row r="803" spans="2:20" s="11" customFormat="1" ht="189.75" customHeight="1" x14ac:dyDescent="0.25">
      <c r="B803" s="431"/>
      <c r="C803" s="418"/>
      <c r="D803" s="401"/>
      <c r="E803" s="418"/>
      <c r="F803" s="302" t="s">
        <v>780</v>
      </c>
      <c r="G803" s="93" t="s">
        <v>970</v>
      </c>
      <c r="H803" s="73" t="s">
        <v>882</v>
      </c>
      <c r="I803" s="324" t="s">
        <v>877</v>
      </c>
      <c r="J803" s="320" t="s">
        <v>577</v>
      </c>
      <c r="K803" s="320" t="s">
        <v>662</v>
      </c>
      <c r="L803" s="73" t="s">
        <v>889</v>
      </c>
      <c r="M803" s="302" t="s">
        <v>30</v>
      </c>
      <c r="N803" s="215">
        <v>42884</v>
      </c>
      <c r="O803" s="215">
        <v>42736</v>
      </c>
      <c r="P803" s="215">
        <v>43465</v>
      </c>
      <c r="Q803" s="81">
        <v>117421.6</v>
      </c>
      <c r="R803" s="30">
        <v>0.6</v>
      </c>
      <c r="S803" s="29" t="s">
        <v>230</v>
      </c>
      <c r="T803" s="29">
        <v>70452.960000000006</v>
      </c>
    </row>
    <row r="804" spans="2:20" s="11" customFormat="1" ht="189.75" customHeight="1" x14ac:dyDescent="0.25">
      <c r="B804" s="431"/>
      <c r="C804" s="418"/>
      <c r="D804" s="401"/>
      <c r="E804" s="418"/>
      <c r="F804" s="302" t="s">
        <v>664</v>
      </c>
      <c r="G804" s="93" t="s">
        <v>569</v>
      </c>
      <c r="H804" s="73" t="s">
        <v>936</v>
      </c>
      <c r="I804" s="324" t="s">
        <v>934</v>
      </c>
      <c r="J804" s="320" t="s">
        <v>577</v>
      </c>
      <c r="K804" s="320" t="s">
        <v>662</v>
      </c>
      <c r="L804" s="73" t="s">
        <v>938</v>
      </c>
      <c r="M804" s="320" t="s">
        <v>22</v>
      </c>
      <c r="N804" s="215">
        <v>42912</v>
      </c>
      <c r="O804" s="215">
        <v>42656</v>
      </c>
      <c r="P804" s="215">
        <v>43830</v>
      </c>
      <c r="Q804" s="81">
        <v>1342900.67</v>
      </c>
      <c r="R804" s="30">
        <v>0.6</v>
      </c>
      <c r="S804" s="29" t="s">
        <v>230</v>
      </c>
      <c r="T804" s="29">
        <v>805740.4</v>
      </c>
    </row>
    <row r="805" spans="2:20" s="11" customFormat="1" ht="189.75" customHeight="1" x14ac:dyDescent="0.25">
      <c r="B805" s="431"/>
      <c r="C805" s="418"/>
      <c r="D805" s="401"/>
      <c r="E805" s="418"/>
      <c r="F805" s="302" t="s">
        <v>664</v>
      </c>
      <c r="G805" s="93" t="s">
        <v>572</v>
      </c>
      <c r="H805" s="73" t="s">
        <v>937</v>
      </c>
      <c r="I805" s="324" t="s">
        <v>935</v>
      </c>
      <c r="J805" s="320" t="s">
        <v>577</v>
      </c>
      <c r="K805" s="320" t="s">
        <v>662</v>
      </c>
      <c r="L805" s="73" t="s">
        <v>939</v>
      </c>
      <c r="M805" s="320" t="s">
        <v>10</v>
      </c>
      <c r="N805" s="215">
        <v>42912</v>
      </c>
      <c r="O805" s="215">
        <v>43402</v>
      </c>
      <c r="P805" s="215">
        <v>44500</v>
      </c>
      <c r="Q805" s="81">
        <v>4716979.84</v>
      </c>
      <c r="R805" s="30">
        <v>0.6</v>
      </c>
      <c r="S805" s="29" t="s">
        <v>230</v>
      </c>
      <c r="T805" s="29">
        <v>2830187.9</v>
      </c>
    </row>
    <row r="806" spans="2:20" s="11" customFormat="1" ht="189.75" customHeight="1" x14ac:dyDescent="0.25">
      <c r="B806" s="431"/>
      <c r="C806" s="418"/>
      <c r="D806" s="401"/>
      <c r="E806" s="418"/>
      <c r="F806" s="302" t="s">
        <v>764</v>
      </c>
      <c r="G806" s="93" t="s">
        <v>975</v>
      </c>
      <c r="H806" s="73" t="s">
        <v>3410</v>
      </c>
      <c r="I806" s="324" t="s">
        <v>1579</v>
      </c>
      <c r="J806" s="320" t="s">
        <v>577</v>
      </c>
      <c r="K806" s="320" t="s">
        <v>662</v>
      </c>
      <c r="L806" s="73" t="s">
        <v>1580</v>
      </c>
      <c r="M806" s="302" t="s">
        <v>1581</v>
      </c>
      <c r="N806" s="215">
        <v>43223</v>
      </c>
      <c r="O806" s="215">
        <v>43221</v>
      </c>
      <c r="P806" s="215">
        <v>44651</v>
      </c>
      <c r="Q806" s="81">
        <v>2579333.61</v>
      </c>
      <c r="R806" s="30">
        <v>0.7</v>
      </c>
      <c r="S806" s="29" t="s">
        <v>230</v>
      </c>
      <c r="T806" s="29">
        <v>1805533.53</v>
      </c>
    </row>
    <row r="807" spans="2:20" s="11" customFormat="1" ht="212.25" customHeight="1" x14ac:dyDescent="0.25">
      <c r="B807" s="431"/>
      <c r="C807" s="418"/>
      <c r="D807" s="401"/>
      <c r="E807" s="418"/>
      <c r="F807" s="302" t="s">
        <v>764</v>
      </c>
      <c r="G807" s="93" t="s">
        <v>2102</v>
      </c>
      <c r="H807" s="73" t="s">
        <v>1211</v>
      </c>
      <c r="I807" s="324" t="s">
        <v>1214</v>
      </c>
      <c r="J807" s="320" t="s">
        <v>577</v>
      </c>
      <c r="K807" s="320" t="s">
        <v>662</v>
      </c>
      <c r="L807" s="73" t="s">
        <v>1217</v>
      </c>
      <c r="M807" s="302" t="s">
        <v>887</v>
      </c>
      <c r="N807" s="215">
        <v>42969</v>
      </c>
      <c r="O807" s="215">
        <v>43073</v>
      </c>
      <c r="P807" s="215">
        <v>43524</v>
      </c>
      <c r="Q807" s="81">
        <v>75000</v>
      </c>
      <c r="R807" s="30">
        <v>0.7</v>
      </c>
      <c r="S807" s="29" t="s">
        <v>230</v>
      </c>
      <c r="T807" s="29">
        <v>52500</v>
      </c>
    </row>
    <row r="808" spans="2:20" s="11" customFormat="1" ht="214.5" customHeight="1" x14ac:dyDescent="0.25">
      <c r="B808" s="431"/>
      <c r="C808" s="418"/>
      <c r="D808" s="401"/>
      <c r="E808" s="418"/>
      <c r="F808" s="302" t="s">
        <v>764</v>
      </c>
      <c r="G808" s="93" t="s">
        <v>1210</v>
      </c>
      <c r="H808" s="73" t="s">
        <v>1212</v>
      </c>
      <c r="I808" s="324" t="s">
        <v>1215</v>
      </c>
      <c r="J808" s="320" t="s">
        <v>577</v>
      </c>
      <c r="K808" s="320" t="s">
        <v>662</v>
      </c>
      <c r="L808" s="73" t="s">
        <v>1218</v>
      </c>
      <c r="M808" s="320" t="s">
        <v>22</v>
      </c>
      <c r="N808" s="215">
        <v>42969</v>
      </c>
      <c r="O808" s="215">
        <v>43129</v>
      </c>
      <c r="P808" s="215">
        <v>44105</v>
      </c>
      <c r="Q808" s="81">
        <v>206480</v>
      </c>
      <c r="R808" s="30">
        <v>0.7</v>
      </c>
      <c r="S808" s="29" t="s">
        <v>230</v>
      </c>
      <c r="T808" s="29">
        <v>144536</v>
      </c>
    </row>
    <row r="809" spans="2:20" s="11" customFormat="1" ht="153" customHeight="1" x14ac:dyDescent="0.25">
      <c r="B809" s="431"/>
      <c r="C809" s="418"/>
      <c r="D809" s="401"/>
      <c r="E809" s="418"/>
      <c r="F809" s="302" t="s">
        <v>764</v>
      </c>
      <c r="G809" s="93" t="s">
        <v>573</v>
      </c>
      <c r="H809" s="73" t="s">
        <v>1213</v>
      </c>
      <c r="I809" s="324" t="s">
        <v>1216</v>
      </c>
      <c r="J809" s="320" t="s">
        <v>577</v>
      </c>
      <c r="K809" s="320" t="s">
        <v>662</v>
      </c>
      <c r="L809" s="73" t="s">
        <v>1219</v>
      </c>
      <c r="M809" s="320" t="s">
        <v>19</v>
      </c>
      <c r="N809" s="215">
        <v>42969</v>
      </c>
      <c r="O809" s="215">
        <v>42887</v>
      </c>
      <c r="P809" s="215">
        <v>44196</v>
      </c>
      <c r="Q809" s="81">
        <v>143885.4</v>
      </c>
      <c r="R809" s="30">
        <v>0.6</v>
      </c>
      <c r="S809" s="29" t="s">
        <v>230</v>
      </c>
      <c r="T809" s="29">
        <v>86331.24</v>
      </c>
    </row>
    <row r="810" spans="2:20" s="11" customFormat="1" ht="157.5" customHeight="1" x14ac:dyDescent="0.25">
      <c r="B810" s="431"/>
      <c r="C810" s="418"/>
      <c r="D810" s="401"/>
      <c r="E810" s="418"/>
      <c r="F810" s="302" t="s">
        <v>664</v>
      </c>
      <c r="G810" s="93" t="s">
        <v>575</v>
      </c>
      <c r="H810" s="73" t="s">
        <v>1118</v>
      </c>
      <c r="I810" s="324" t="s">
        <v>1117</v>
      </c>
      <c r="J810" s="320" t="s">
        <v>577</v>
      </c>
      <c r="K810" s="320" t="s">
        <v>662</v>
      </c>
      <c r="L810" s="75" t="s">
        <v>1131</v>
      </c>
      <c r="M810" s="320" t="s">
        <v>29</v>
      </c>
      <c r="N810" s="215">
        <v>42928</v>
      </c>
      <c r="O810" s="215">
        <v>42663</v>
      </c>
      <c r="P810" s="215">
        <v>44104</v>
      </c>
      <c r="Q810" s="81">
        <v>102982.46</v>
      </c>
      <c r="R810" s="30">
        <v>0.6</v>
      </c>
      <c r="S810" s="29" t="s">
        <v>230</v>
      </c>
      <c r="T810" s="29">
        <v>61789.48</v>
      </c>
    </row>
    <row r="811" spans="2:20" s="11" customFormat="1" ht="131.25" customHeight="1" x14ac:dyDescent="0.25">
      <c r="B811" s="431"/>
      <c r="C811" s="418"/>
      <c r="D811" s="401"/>
      <c r="E811" s="398"/>
      <c r="F811" s="317" t="s">
        <v>664</v>
      </c>
      <c r="G811" s="94" t="s">
        <v>573</v>
      </c>
      <c r="H811" s="44" t="s">
        <v>2149</v>
      </c>
      <c r="I811" s="325" t="s">
        <v>2150</v>
      </c>
      <c r="J811" s="321" t="s">
        <v>577</v>
      </c>
      <c r="K811" s="321" t="s">
        <v>662</v>
      </c>
      <c r="L811" s="49" t="s">
        <v>2151</v>
      </c>
      <c r="M811" s="320" t="s">
        <v>19</v>
      </c>
      <c r="N811" s="215">
        <v>43433</v>
      </c>
      <c r="O811" s="215">
        <v>42917</v>
      </c>
      <c r="P811" s="215">
        <v>44926</v>
      </c>
      <c r="Q811" s="82">
        <v>3421845.49</v>
      </c>
      <c r="R811" s="42">
        <v>0.6</v>
      </c>
      <c r="S811" s="41" t="s">
        <v>230</v>
      </c>
      <c r="T811" s="41">
        <v>2053107.29</v>
      </c>
    </row>
    <row r="812" spans="2:20" s="11" customFormat="1" ht="192.75" customHeight="1" thickBot="1" x14ac:dyDescent="0.3">
      <c r="B812" s="431"/>
      <c r="C812" s="418"/>
      <c r="D812" s="401"/>
      <c r="E812" s="398"/>
      <c r="F812" s="317" t="s">
        <v>764</v>
      </c>
      <c r="G812" s="94" t="s">
        <v>2433</v>
      </c>
      <c r="H812" s="44" t="s">
        <v>1220</v>
      </c>
      <c r="I812" s="325" t="s">
        <v>1221</v>
      </c>
      <c r="J812" s="321" t="s">
        <v>577</v>
      </c>
      <c r="K812" s="321" t="s">
        <v>662</v>
      </c>
      <c r="L812" s="49" t="s">
        <v>1222</v>
      </c>
      <c r="M812" s="322" t="s">
        <v>13</v>
      </c>
      <c r="N812" s="209">
        <v>42969</v>
      </c>
      <c r="O812" s="209">
        <v>43101</v>
      </c>
      <c r="P812" s="209">
        <v>43830</v>
      </c>
      <c r="Q812" s="82">
        <v>1383281</v>
      </c>
      <c r="R812" s="42">
        <v>0.6</v>
      </c>
      <c r="S812" s="41" t="s">
        <v>230</v>
      </c>
      <c r="T812" s="41">
        <v>829968.6</v>
      </c>
    </row>
    <row r="813" spans="2:20" s="11" customFormat="1" ht="42.75" customHeight="1" thickBot="1" x14ac:dyDescent="0.3">
      <c r="B813" s="431"/>
      <c r="C813" s="418"/>
      <c r="D813" s="416"/>
      <c r="E813" s="409" t="s">
        <v>662</v>
      </c>
      <c r="F813" s="410"/>
      <c r="G813" s="410"/>
      <c r="H813" s="410"/>
      <c r="I813" s="410"/>
      <c r="J813" s="410"/>
      <c r="K813" s="306">
        <f>COUNTA(K774:K812)</f>
        <v>39</v>
      </c>
      <c r="L813" s="419"/>
      <c r="M813" s="420"/>
      <c r="N813" s="420"/>
      <c r="O813" s="420"/>
      <c r="P813" s="420"/>
      <c r="Q813" s="311">
        <f>SUM(Q774:Q812)</f>
        <v>28792855.059999995</v>
      </c>
      <c r="R813" s="381"/>
      <c r="S813" s="382"/>
      <c r="T813" s="305">
        <f>SUM(T774:T812)</f>
        <v>16889981.010000002</v>
      </c>
    </row>
    <row r="814" spans="2:20" s="11" customFormat="1" ht="111" customHeight="1" thickBot="1" x14ac:dyDescent="0.3">
      <c r="B814" s="431"/>
      <c r="C814" s="418"/>
      <c r="D814" s="401"/>
      <c r="E814" s="60"/>
      <c r="F814" s="230" t="s">
        <v>489</v>
      </c>
      <c r="G814" s="151" t="s">
        <v>978</v>
      </c>
      <c r="H814" s="162" t="s">
        <v>491</v>
      </c>
      <c r="I814" s="326" t="s">
        <v>490</v>
      </c>
      <c r="J814" s="230" t="s">
        <v>492</v>
      </c>
      <c r="K814" s="230" t="s">
        <v>493</v>
      </c>
      <c r="L814" s="162" t="s">
        <v>494</v>
      </c>
      <c r="M814" s="230"/>
      <c r="N814" s="111">
        <v>42543</v>
      </c>
      <c r="O814" s="111">
        <v>42208</v>
      </c>
      <c r="P814" s="112">
        <v>45291</v>
      </c>
      <c r="Q814" s="85">
        <v>17230500</v>
      </c>
      <c r="R814" s="62">
        <v>0.41</v>
      </c>
      <c r="S814" s="61" t="s">
        <v>230</v>
      </c>
      <c r="T814" s="61">
        <v>7000000</v>
      </c>
    </row>
    <row r="815" spans="2:20" s="11" customFormat="1" ht="42.75" customHeight="1" thickBot="1" x14ac:dyDescent="0.3">
      <c r="B815" s="431"/>
      <c r="C815" s="418"/>
      <c r="D815" s="416"/>
      <c r="E815" s="421" t="s">
        <v>493</v>
      </c>
      <c r="F815" s="422"/>
      <c r="G815" s="422"/>
      <c r="H815" s="422"/>
      <c r="I815" s="422"/>
      <c r="J815" s="422"/>
      <c r="K815" s="306">
        <f>COUNTA(K814:K814)</f>
        <v>1</v>
      </c>
      <c r="L815" s="419"/>
      <c r="M815" s="420"/>
      <c r="N815" s="420"/>
      <c r="O815" s="420"/>
      <c r="P815" s="420"/>
      <c r="Q815" s="311">
        <f>SUM(Q814)</f>
        <v>17230500</v>
      </c>
      <c r="R815" s="381"/>
      <c r="S815" s="382"/>
      <c r="T815" s="305">
        <f>SUM(T814)</f>
        <v>7000000</v>
      </c>
    </row>
    <row r="816" spans="2:20" s="11" customFormat="1" ht="213" customHeight="1" x14ac:dyDescent="0.25">
      <c r="B816" s="431"/>
      <c r="C816" s="418"/>
      <c r="D816" s="401"/>
      <c r="E816" s="383" t="s">
        <v>638</v>
      </c>
      <c r="F816" s="136" t="s">
        <v>637</v>
      </c>
      <c r="G816" s="59" t="s">
        <v>970</v>
      </c>
      <c r="H816" s="160" t="s">
        <v>927</v>
      </c>
      <c r="I816" s="323" t="s">
        <v>926</v>
      </c>
      <c r="J816" s="333" t="s">
        <v>577</v>
      </c>
      <c r="K816" s="333" t="s">
        <v>578</v>
      </c>
      <c r="L816" s="54" t="s">
        <v>940</v>
      </c>
      <c r="M816" s="332" t="s">
        <v>30</v>
      </c>
      <c r="N816" s="214">
        <v>42912</v>
      </c>
      <c r="O816" s="214">
        <v>41913</v>
      </c>
      <c r="P816" s="214">
        <v>43281</v>
      </c>
      <c r="Q816" s="80">
        <v>46665.8</v>
      </c>
      <c r="R816" s="55">
        <v>0.65</v>
      </c>
      <c r="S816" s="53" t="s">
        <v>230</v>
      </c>
      <c r="T816" s="53">
        <v>30332.77</v>
      </c>
    </row>
    <row r="817" spans="2:20" s="11" customFormat="1" ht="206.25" customHeight="1" x14ac:dyDescent="0.25">
      <c r="B817" s="431"/>
      <c r="C817" s="418"/>
      <c r="D817" s="401"/>
      <c r="E817" s="384"/>
      <c r="F817" s="324" t="s">
        <v>637</v>
      </c>
      <c r="G817" s="36" t="s">
        <v>645</v>
      </c>
      <c r="H817" s="75" t="s">
        <v>3411</v>
      </c>
      <c r="I817" s="324" t="s">
        <v>639</v>
      </c>
      <c r="J817" s="328" t="s">
        <v>577</v>
      </c>
      <c r="K817" s="328" t="s">
        <v>578</v>
      </c>
      <c r="L817" s="75" t="s">
        <v>3412</v>
      </c>
      <c r="M817" s="324" t="s">
        <v>10</v>
      </c>
      <c r="N817" s="215">
        <v>42725</v>
      </c>
      <c r="O817" s="215">
        <v>42430</v>
      </c>
      <c r="P817" s="215">
        <v>42735</v>
      </c>
      <c r="Q817" s="84">
        <v>229678.81</v>
      </c>
      <c r="R817" s="35">
        <v>0.65</v>
      </c>
      <c r="S817" s="32" t="s">
        <v>230</v>
      </c>
      <c r="T817" s="32">
        <v>149291.23000000001</v>
      </c>
    </row>
    <row r="818" spans="2:20" s="11" customFormat="1" ht="105.75" customHeight="1" x14ac:dyDescent="0.25">
      <c r="B818" s="431"/>
      <c r="C818" s="418"/>
      <c r="D818" s="401"/>
      <c r="E818" s="384"/>
      <c r="F818" s="324" t="s">
        <v>637</v>
      </c>
      <c r="G818" s="36" t="s">
        <v>570</v>
      </c>
      <c r="H818" s="75" t="s">
        <v>651</v>
      </c>
      <c r="I818" s="324" t="s">
        <v>640</v>
      </c>
      <c r="J818" s="328" t="s">
        <v>577</v>
      </c>
      <c r="K818" s="328" t="s">
        <v>578</v>
      </c>
      <c r="L818" s="75" t="s">
        <v>652</v>
      </c>
      <c r="M818" s="324" t="s">
        <v>16</v>
      </c>
      <c r="N818" s="215">
        <v>42725</v>
      </c>
      <c r="O818" s="215">
        <v>42684</v>
      </c>
      <c r="P818" s="215">
        <v>43069</v>
      </c>
      <c r="Q818" s="84">
        <v>30181.23</v>
      </c>
      <c r="R818" s="35">
        <v>0.65</v>
      </c>
      <c r="S818" s="32" t="s">
        <v>230</v>
      </c>
      <c r="T818" s="32">
        <v>19617.8</v>
      </c>
    </row>
    <row r="819" spans="2:20" s="11" customFormat="1" ht="167.25" customHeight="1" x14ac:dyDescent="0.25">
      <c r="B819" s="431"/>
      <c r="C819" s="418"/>
      <c r="D819" s="401"/>
      <c r="E819" s="384"/>
      <c r="F819" s="324" t="s">
        <v>637</v>
      </c>
      <c r="G819" s="36" t="s">
        <v>570</v>
      </c>
      <c r="H819" s="75" t="s">
        <v>650</v>
      </c>
      <c r="I819" s="324" t="s">
        <v>641</v>
      </c>
      <c r="J819" s="328" t="s">
        <v>577</v>
      </c>
      <c r="K819" s="328" t="s">
        <v>578</v>
      </c>
      <c r="L819" s="75" t="s">
        <v>653</v>
      </c>
      <c r="M819" s="324" t="s">
        <v>16</v>
      </c>
      <c r="N819" s="215">
        <v>42725</v>
      </c>
      <c r="O819" s="215">
        <v>42403</v>
      </c>
      <c r="P819" s="215">
        <v>43462</v>
      </c>
      <c r="Q819" s="84">
        <v>608170.93999999994</v>
      </c>
      <c r="R819" s="35">
        <v>0.65</v>
      </c>
      <c r="S819" s="32" t="s">
        <v>230</v>
      </c>
      <c r="T819" s="32">
        <v>395311.11</v>
      </c>
    </row>
    <row r="820" spans="2:20" s="11" customFormat="1" ht="102.75" customHeight="1" x14ac:dyDescent="0.25">
      <c r="B820" s="431"/>
      <c r="C820" s="418"/>
      <c r="D820" s="401"/>
      <c r="E820" s="384"/>
      <c r="F820" s="324" t="s">
        <v>637</v>
      </c>
      <c r="G820" s="36" t="s">
        <v>646</v>
      </c>
      <c r="H820" s="75" t="s">
        <v>649</v>
      </c>
      <c r="I820" s="324" t="s">
        <v>642</v>
      </c>
      <c r="J820" s="328" t="s">
        <v>577</v>
      </c>
      <c r="K820" s="328" t="s">
        <v>578</v>
      </c>
      <c r="L820" s="75" t="s">
        <v>654</v>
      </c>
      <c r="M820" s="324" t="s">
        <v>55</v>
      </c>
      <c r="N820" s="215">
        <v>42725</v>
      </c>
      <c r="O820" s="215">
        <v>42461</v>
      </c>
      <c r="P820" s="215">
        <v>43830</v>
      </c>
      <c r="Q820" s="84">
        <v>25056.67</v>
      </c>
      <c r="R820" s="35">
        <v>0.65</v>
      </c>
      <c r="S820" s="32" t="s">
        <v>230</v>
      </c>
      <c r="T820" s="32">
        <v>16286.84</v>
      </c>
    </row>
    <row r="821" spans="2:20" s="11" customFormat="1" ht="185.25" customHeight="1" x14ac:dyDescent="0.25">
      <c r="B821" s="431"/>
      <c r="C821" s="418"/>
      <c r="D821" s="401"/>
      <c r="E821" s="384"/>
      <c r="F821" s="324" t="s">
        <v>637</v>
      </c>
      <c r="G821" s="36" t="s">
        <v>571</v>
      </c>
      <c r="H821" s="75" t="s">
        <v>648</v>
      </c>
      <c r="I821" s="324" t="s">
        <v>643</v>
      </c>
      <c r="J821" s="328" t="s">
        <v>577</v>
      </c>
      <c r="K821" s="328" t="s">
        <v>578</v>
      </c>
      <c r="L821" s="75" t="s">
        <v>656</v>
      </c>
      <c r="M821" s="324" t="s">
        <v>13</v>
      </c>
      <c r="N821" s="215">
        <v>42725</v>
      </c>
      <c r="O821" s="215">
        <v>42632</v>
      </c>
      <c r="P821" s="215">
        <v>43465</v>
      </c>
      <c r="Q821" s="84">
        <v>60875.39</v>
      </c>
      <c r="R821" s="35">
        <v>0.65</v>
      </c>
      <c r="S821" s="32" t="s">
        <v>230</v>
      </c>
      <c r="T821" s="32">
        <v>39569</v>
      </c>
    </row>
    <row r="822" spans="2:20" s="11" customFormat="1" ht="125.25" customHeight="1" x14ac:dyDescent="0.25">
      <c r="B822" s="431"/>
      <c r="C822" s="418"/>
      <c r="D822" s="401"/>
      <c r="E822" s="384"/>
      <c r="F822" s="324" t="s">
        <v>637</v>
      </c>
      <c r="G822" s="36" t="s">
        <v>568</v>
      </c>
      <c r="H822" s="75" t="s">
        <v>647</v>
      </c>
      <c r="I822" s="324" t="s">
        <v>644</v>
      </c>
      <c r="J822" s="328" t="s">
        <v>577</v>
      </c>
      <c r="K822" s="328" t="s">
        <v>578</v>
      </c>
      <c r="L822" s="75" t="s">
        <v>655</v>
      </c>
      <c r="M822" s="324" t="s">
        <v>1</v>
      </c>
      <c r="N822" s="215">
        <v>42725</v>
      </c>
      <c r="O822" s="215">
        <v>42628</v>
      </c>
      <c r="P822" s="215">
        <v>43091</v>
      </c>
      <c r="Q822" s="84">
        <v>105653.15</v>
      </c>
      <c r="R822" s="35">
        <v>0.65</v>
      </c>
      <c r="S822" s="32" t="s">
        <v>230</v>
      </c>
      <c r="T822" s="32">
        <v>68674.55</v>
      </c>
    </row>
    <row r="823" spans="2:20" s="11" customFormat="1" ht="221.25" customHeight="1" x14ac:dyDescent="0.25">
      <c r="B823" s="431"/>
      <c r="C823" s="418"/>
      <c r="D823" s="401"/>
      <c r="E823" s="384"/>
      <c r="F823" s="324" t="s">
        <v>637</v>
      </c>
      <c r="G823" s="36" t="s">
        <v>575</v>
      </c>
      <c r="H823" s="75" t="s">
        <v>786</v>
      </c>
      <c r="I823" s="324" t="s">
        <v>787</v>
      </c>
      <c r="J823" s="328" t="s">
        <v>577</v>
      </c>
      <c r="K823" s="328" t="s">
        <v>578</v>
      </c>
      <c r="L823" s="75" t="s">
        <v>800</v>
      </c>
      <c r="M823" s="324" t="s">
        <v>29</v>
      </c>
      <c r="N823" s="215">
        <v>42773</v>
      </c>
      <c r="O823" s="215">
        <v>42699</v>
      </c>
      <c r="P823" s="215">
        <v>44196</v>
      </c>
      <c r="Q823" s="84">
        <v>35000</v>
      </c>
      <c r="R823" s="35">
        <v>0.65</v>
      </c>
      <c r="S823" s="32" t="s">
        <v>230</v>
      </c>
      <c r="T823" s="32">
        <v>22750</v>
      </c>
    </row>
    <row r="824" spans="2:20" s="11" customFormat="1" ht="221.25" customHeight="1" x14ac:dyDescent="0.25">
      <c r="B824" s="431"/>
      <c r="C824" s="418"/>
      <c r="D824" s="401"/>
      <c r="E824" s="384"/>
      <c r="F824" s="324" t="s">
        <v>637</v>
      </c>
      <c r="G824" s="36" t="s">
        <v>569</v>
      </c>
      <c r="H824" s="75" t="s">
        <v>789</v>
      </c>
      <c r="I824" s="324" t="s">
        <v>788</v>
      </c>
      <c r="J824" s="328" t="s">
        <v>577</v>
      </c>
      <c r="K824" s="328" t="s">
        <v>578</v>
      </c>
      <c r="L824" s="75" t="s">
        <v>801</v>
      </c>
      <c r="M824" s="324" t="s">
        <v>22</v>
      </c>
      <c r="N824" s="215">
        <v>42773</v>
      </c>
      <c r="O824" s="215">
        <v>42676</v>
      </c>
      <c r="P824" s="215">
        <v>43404</v>
      </c>
      <c r="Q824" s="84">
        <v>161440</v>
      </c>
      <c r="R824" s="35">
        <v>0.65</v>
      </c>
      <c r="S824" s="32" t="s">
        <v>230</v>
      </c>
      <c r="T824" s="32">
        <v>104936</v>
      </c>
    </row>
    <row r="825" spans="2:20" s="11" customFormat="1" ht="221.25" customHeight="1" x14ac:dyDescent="0.25">
      <c r="B825" s="431"/>
      <c r="C825" s="418"/>
      <c r="D825" s="401"/>
      <c r="E825" s="384"/>
      <c r="F825" s="324" t="s">
        <v>637</v>
      </c>
      <c r="G825" s="36" t="s">
        <v>572</v>
      </c>
      <c r="H825" s="75" t="s">
        <v>945</v>
      </c>
      <c r="I825" s="324" t="s">
        <v>942</v>
      </c>
      <c r="J825" s="328" t="s">
        <v>577</v>
      </c>
      <c r="K825" s="328" t="s">
        <v>578</v>
      </c>
      <c r="L825" s="75" t="s">
        <v>948</v>
      </c>
      <c r="M825" s="324" t="s">
        <v>10</v>
      </c>
      <c r="N825" s="215">
        <v>42912</v>
      </c>
      <c r="O825" s="215">
        <v>42795</v>
      </c>
      <c r="P825" s="215">
        <v>43131</v>
      </c>
      <c r="Q825" s="84">
        <v>102009.51</v>
      </c>
      <c r="R825" s="35">
        <v>0.65</v>
      </c>
      <c r="S825" s="32" t="s">
        <v>230</v>
      </c>
      <c r="T825" s="32">
        <v>66306.179999999993</v>
      </c>
    </row>
    <row r="826" spans="2:20" s="11" customFormat="1" ht="221.25" customHeight="1" x14ac:dyDescent="0.25">
      <c r="B826" s="431"/>
      <c r="C826" s="418"/>
      <c r="D826" s="401"/>
      <c r="E826" s="384"/>
      <c r="F826" s="324" t="s">
        <v>637</v>
      </c>
      <c r="G826" s="36" t="s">
        <v>970</v>
      </c>
      <c r="H826" s="75" t="s">
        <v>1515</v>
      </c>
      <c r="I826" s="324" t="s">
        <v>1516</v>
      </c>
      <c r="J826" s="328" t="s">
        <v>577</v>
      </c>
      <c r="K826" s="328" t="s">
        <v>578</v>
      </c>
      <c r="L826" s="75" t="s">
        <v>1517</v>
      </c>
      <c r="M826" s="324" t="s">
        <v>30</v>
      </c>
      <c r="N826" s="215">
        <v>43165</v>
      </c>
      <c r="O826" s="215">
        <v>42339</v>
      </c>
      <c r="P826" s="215">
        <v>43465</v>
      </c>
      <c r="Q826" s="84">
        <v>70555.62</v>
      </c>
      <c r="R826" s="35">
        <v>0.65</v>
      </c>
      <c r="S826" s="32" t="s">
        <v>230</v>
      </c>
      <c r="T826" s="32">
        <v>45861.15</v>
      </c>
    </row>
    <row r="827" spans="2:20" s="11" customFormat="1" ht="221.25" customHeight="1" x14ac:dyDescent="0.25">
      <c r="B827" s="431"/>
      <c r="C827" s="418"/>
      <c r="D827" s="401"/>
      <c r="E827" s="384"/>
      <c r="F827" s="324" t="s">
        <v>637</v>
      </c>
      <c r="G827" s="36" t="s">
        <v>570</v>
      </c>
      <c r="H827" s="75" t="s">
        <v>946</v>
      </c>
      <c r="I827" s="324" t="s">
        <v>943</v>
      </c>
      <c r="J827" s="328" t="s">
        <v>577</v>
      </c>
      <c r="K827" s="328" t="s">
        <v>578</v>
      </c>
      <c r="L827" s="75" t="s">
        <v>949</v>
      </c>
      <c r="M827" s="324" t="s">
        <v>16</v>
      </c>
      <c r="N827" s="215">
        <v>42912</v>
      </c>
      <c r="O827" s="215">
        <v>42667</v>
      </c>
      <c r="P827" s="215">
        <v>43371</v>
      </c>
      <c r="Q827" s="84">
        <v>148419.6</v>
      </c>
      <c r="R827" s="35">
        <v>0.65</v>
      </c>
      <c r="S827" s="32" t="s">
        <v>230</v>
      </c>
      <c r="T827" s="32">
        <v>96472.74</v>
      </c>
    </row>
    <row r="828" spans="2:20" s="11" customFormat="1" ht="221.25" customHeight="1" x14ac:dyDescent="0.25">
      <c r="B828" s="431"/>
      <c r="C828" s="418"/>
      <c r="D828" s="401"/>
      <c r="E828" s="384"/>
      <c r="F828" s="324" t="s">
        <v>637</v>
      </c>
      <c r="G828" s="36" t="s">
        <v>575</v>
      </c>
      <c r="H828" s="75" t="s">
        <v>947</v>
      </c>
      <c r="I828" s="324" t="s">
        <v>944</v>
      </c>
      <c r="J828" s="328" t="s">
        <v>577</v>
      </c>
      <c r="K828" s="328" t="s">
        <v>578</v>
      </c>
      <c r="L828" s="75" t="s">
        <v>950</v>
      </c>
      <c r="M828" s="324" t="s">
        <v>29</v>
      </c>
      <c r="N828" s="215">
        <v>42905</v>
      </c>
      <c r="O828" s="215">
        <v>42825</v>
      </c>
      <c r="P828" s="215">
        <v>43635</v>
      </c>
      <c r="Q828" s="84">
        <v>267948.38</v>
      </c>
      <c r="R828" s="35">
        <v>0.65</v>
      </c>
      <c r="S828" s="32" t="s">
        <v>230</v>
      </c>
      <c r="T828" s="32">
        <v>174166.45</v>
      </c>
    </row>
    <row r="829" spans="2:20" s="11" customFormat="1" ht="221.25" customHeight="1" x14ac:dyDescent="0.25">
      <c r="B829" s="431"/>
      <c r="C829" s="418"/>
      <c r="D829" s="401"/>
      <c r="E829" s="384"/>
      <c r="F829" s="324" t="s">
        <v>637</v>
      </c>
      <c r="G829" s="36" t="s">
        <v>575</v>
      </c>
      <c r="H829" s="75" t="s">
        <v>1586</v>
      </c>
      <c r="I829" s="324" t="s">
        <v>1582</v>
      </c>
      <c r="J829" s="328" t="s">
        <v>577</v>
      </c>
      <c r="K829" s="328" t="s">
        <v>578</v>
      </c>
      <c r="L829" s="75" t="s">
        <v>3413</v>
      </c>
      <c r="M829" s="324" t="s">
        <v>29</v>
      </c>
      <c r="N829" s="215">
        <v>43237</v>
      </c>
      <c r="O829" s="215">
        <v>42669</v>
      </c>
      <c r="P829" s="215">
        <v>43553</v>
      </c>
      <c r="Q829" s="84">
        <v>122697.69</v>
      </c>
      <c r="R829" s="35">
        <v>0.65</v>
      </c>
      <c r="S829" s="32" t="s">
        <v>230</v>
      </c>
      <c r="T829" s="32">
        <v>79753.5</v>
      </c>
    </row>
    <row r="830" spans="2:20" s="11" customFormat="1" ht="221.25" customHeight="1" x14ac:dyDescent="0.25">
      <c r="B830" s="431"/>
      <c r="C830" s="418"/>
      <c r="D830" s="401"/>
      <c r="E830" s="384"/>
      <c r="F830" s="324" t="s">
        <v>637</v>
      </c>
      <c r="G830" s="36" t="s">
        <v>576</v>
      </c>
      <c r="H830" s="75" t="s">
        <v>1315</v>
      </c>
      <c r="I830" s="324" t="s">
        <v>1314</v>
      </c>
      <c r="J830" s="328" t="s">
        <v>577</v>
      </c>
      <c r="K830" s="328" t="s">
        <v>578</v>
      </c>
      <c r="L830" s="75" t="s">
        <v>1316</v>
      </c>
      <c r="M830" s="324" t="s">
        <v>15</v>
      </c>
      <c r="N830" s="215">
        <v>43087</v>
      </c>
      <c r="O830" s="215">
        <v>43524</v>
      </c>
      <c r="P830" s="215">
        <v>44012</v>
      </c>
      <c r="Q830" s="84">
        <v>184000</v>
      </c>
      <c r="R830" s="35">
        <v>0.65</v>
      </c>
      <c r="S830" s="32" t="s">
        <v>230</v>
      </c>
      <c r="T830" s="32">
        <v>119600</v>
      </c>
    </row>
    <row r="831" spans="2:20" s="11" customFormat="1" ht="221.25" customHeight="1" x14ac:dyDescent="0.25">
      <c r="B831" s="431"/>
      <c r="C831" s="418"/>
      <c r="D831" s="401"/>
      <c r="E831" s="384"/>
      <c r="F831" s="324" t="s">
        <v>637</v>
      </c>
      <c r="G831" s="36" t="s">
        <v>747</v>
      </c>
      <c r="H831" s="75" t="s">
        <v>929</v>
      </c>
      <c r="I831" s="324" t="s">
        <v>928</v>
      </c>
      <c r="J831" s="328" t="s">
        <v>577</v>
      </c>
      <c r="K831" s="328" t="s">
        <v>578</v>
      </c>
      <c r="L831" s="75" t="s">
        <v>941</v>
      </c>
      <c r="M831" s="324" t="s">
        <v>27</v>
      </c>
      <c r="N831" s="215">
        <v>42912</v>
      </c>
      <c r="O831" s="215">
        <v>42685</v>
      </c>
      <c r="P831" s="215">
        <v>44135</v>
      </c>
      <c r="Q831" s="84">
        <v>579468.21</v>
      </c>
      <c r="R831" s="35">
        <v>0.65</v>
      </c>
      <c r="S831" s="32" t="s">
        <v>230</v>
      </c>
      <c r="T831" s="32">
        <v>376654.34</v>
      </c>
    </row>
    <row r="832" spans="2:20" s="11" customFormat="1" ht="221.25" customHeight="1" x14ac:dyDescent="0.25">
      <c r="B832" s="431"/>
      <c r="C832" s="418"/>
      <c r="D832" s="401"/>
      <c r="E832" s="384"/>
      <c r="F832" s="324" t="s">
        <v>637</v>
      </c>
      <c r="G832" s="36" t="s">
        <v>576</v>
      </c>
      <c r="H832" s="75" t="s">
        <v>1269</v>
      </c>
      <c r="I832" s="324" t="s">
        <v>1270</v>
      </c>
      <c r="J832" s="328" t="s">
        <v>577</v>
      </c>
      <c r="K832" s="328" t="s">
        <v>578</v>
      </c>
      <c r="L832" s="75" t="s">
        <v>1273</v>
      </c>
      <c r="M832" s="324" t="s">
        <v>15</v>
      </c>
      <c r="N832" s="215">
        <v>43055</v>
      </c>
      <c r="O832" s="215">
        <v>42453</v>
      </c>
      <c r="P832" s="215">
        <v>44196</v>
      </c>
      <c r="Q832" s="84">
        <v>31183</v>
      </c>
      <c r="R832" s="35">
        <v>0.65</v>
      </c>
      <c r="S832" s="32" t="s">
        <v>230</v>
      </c>
      <c r="T832" s="32">
        <v>20268.95</v>
      </c>
    </row>
    <row r="833" spans="2:20" s="11" customFormat="1" ht="221.25" customHeight="1" x14ac:dyDescent="0.25">
      <c r="B833" s="431"/>
      <c r="C833" s="418"/>
      <c r="D833" s="401"/>
      <c r="E833" s="384"/>
      <c r="F833" s="324" t="s">
        <v>637</v>
      </c>
      <c r="G833" s="36" t="s">
        <v>571</v>
      </c>
      <c r="H833" s="75" t="s">
        <v>1271</v>
      </c>
      <c r="I833" s="324" t="s">
        <v>1272</v>
      </c>
      <c r="J833" s="328" t="s">
        <v>577</v>
      </c>
      <c r="K833" s="328" t="s">
        <v>578</v>
      </c>
      <c r="L833" s="75" t="s">
        <v>3414</v>
      </c>
      <c r="M833" s="324" t="s">
        <v>13</v>
      </c>
      <c r="N833" s="215">
        <v>43059</v>
      </c>
      <c r="O833" s="215">
        <v>42424</v>
      </c>
      <c r="P833" s="215">
        <v>43520</v>
      </c>
      <c r="Q833" s="84">
        <v>99799.18</v>
      </c>
      <c r="R833" s="35">
        <v>0.65</v>
      </c>
      <c r="S833" s="32" t="s">
        <v>230</v>
      </c>
      <c r="T833" s="32">
        <v>64869.47</v>
      </c>
    </row>
    <row r="834" spans="2:20" s="11" customFormat="1" ht="221.25" customHeight="1" x14ac:dyDescent="0.25">
      <c r="B834" s="431"/>
      <c r="C834" s="418"/>
      <c r="D834" s="401"/>
      <c r="E834" s="384"/>
      <c r="F834" s="324" t="s">
        <v>637</v>
      </c>
      <c r="G834" s="57" t="s">
        <v>574</v>
      </c>
      <c r="H834" s="49" t="s">
        <v>1587</v>
      </c>
      <c r="I834" s="324" t="s">
        <v>1583</v>
      </c>
      <c r="J834" s="130" t="s">
        <v>577</v>
      </c>
      <c r="K834" s="130" t="s">
        <v>578</v>
      </c>
      <c r="L834" s="49" t="s">
        <v>1589</v>
      </c>
      <c r="M834" s="324" t="s">
        <v>7</v>
      </c>
      <c r="N834" s="215">
        <v>43182</v>
      </c>
      <c r="O834" s="215">
        <v>42856</v>
      </c>
      <c r="P834" s="215">
        <v>44196</v>
      </c>
      <c r="Q834" s="86">
        <v>66875</v>
      </c>
      <c r="R834" s="50">
        <v>0.65</v>
      </c>
      <c r="S834" s="48" t="s">
        <v>230</v>
      </c>
      <c r="T834" s="48">
        <v>43468.75</v>
      </c>
    </row>
    <row r="835" spans="2:20" s="11" customFormat="1" ht="221.25" customHeight="1" x14ac:dyDescent="0.25">
      <c r="B835" s="431"/>
      <c r="C835" s="418"/>
      <c r="D835" s="401"/>
      <c r="E835" s="384"/>
      <c r="F835" s="324" t="s">
        <v>637</v>
      </c>
      <c r="G835" s="57" t="s">
        <v>574</v>
      </c>
      <c r="H835" s="49" t="s">
        <v>1588</v>
      </c>
      <c r="I835" s="324" t="s">
        <v>1584</v>
      </c>
      <c r="J835" s="130" t="s">
        <v>577</v>
      </c>
      <c r="K835" s="130" t="s">
        <v>578</v>
      </c>
      <c r="L835" s="49" t="s">
        <v>1590</v>
      </c>
      <c r="M835" s="324" t="s">
        <v>7</v>
      </c>
      <c r="N835" s="215">
        <v>43182</v>
      </c>
      <c r="O835" s="215">
        <v>42608</v>
      </c>
      <c r="P835" s="215">
        <v>44196</v>
      </c>
      <c r="Q835" s="86">
        <v>858146.54</v>
      </c>
      <c r="R835" s="50">
        <v>0.65</v>
      </c>
      <c r="S835" s="48" t="s">
        <v>230</v>
      </c>
      <c r="T835" s="48">
        <v>557795.25</v>
      </c>
    </row>
    <row r="836" spans="2:20" s="11" customFormat="1" ht="87" customHeight="1" x14ac:dyDescent="0.25">
      <c r="B836" s="431"/>
      <c r="C836" s="418"/>
      <c r="D836" s="401"/>
      <c r="E836" s="384"/>
      <c r="F836" s="324" t="s">
        <v>637</v>
      </c>
      <c r="G836" s="57" t="s">
        <v>569</v>
      </c>
      <c r="H836" s="49" t="s">
        <v>1518</v>
      </c>
      <c r="I836" s="325" t="s">
        <v>1519</v>
      </c>
      <c r="J836" s="130" t="s">
        <v>577</v>
      </c>
      <c r="K836" s="130" t="s">
        <v>578</v>
      </c>
      <c r="L836" s="49" t="s">
        <v>1520</v>
      </c>
      <c r="M836" s="324" t="s">
        <v>22</v>
      </c>
      <c r="N836" s="215">
        <v>43140</v>
      </c>
      <c r="O836" s="215">
        <v>42912</v>
      </c>
      <c r="P836" s="215">
        <v>43281</v>
      </c>
      <c r="Q836" s="86">
        <v>9225</v>
      </c>
      <c r="R836" s="50">
        <v>0.65</v>
      </c>
      <c r="S836" s="48" t="s">
        <v>230</v>
      </c>
      <c r="T836" s="48">
        <v>5996.26</v>
      </c>
    </row>
    <row r="837" spans="2:20" s="11" customFormat="1" ht="87" customHeight="1" x14ac:dyDescent="0.25">
      <c r="B837" s="431"/>
      <c r="C837" s="418"/>
      <c r="D837" s="401"/>
      <c r="E837" s="384"/>
      <c r="F837" s="324" t="s">
        <v>637</v>
      </c>
      <c r="G837" s="57" t="s">
        <v>569</v>
      </c>
      <c r="H837" s="49" t="s">
        <v>1521</v>
      </c>
      <c r="I837" s="325" t="s">
        <v>1522</v>
      </c>
      <c r="J837" s="130" t="s">
        <v>577</v>
      </c>
      <c r="K837" s="130" t="s">
        <v>578</v>
      </c>
      <c r="L837" s="49" t="s">
        <v>1523</v>
      </c>
      <c r="M837" s="324" t="s">
        <v>22</v>
      </c>
      <c r="N837" s="215">
        <v>43143</v>
      </c>
      <c r="O837" s="215">
        <v>42912</v>
      </c>
      <c r="P837" s="215">
        <v>43281</v>
      </c>
      <c r="Q837" s="86">
        <v>9225</v>
      </c>
      <c r="R837" s="50">
        <v>0.65</v>
      </c>
      <c r="S837" s="48" t="s">
        <v>230</v>
      </c>
      <c r="T837" s="48">
        <v>5996.26</v>
      </c>
    </row>
    <row r="838" spans="2:20" s="11" customFormat="1" ht="87" customHeight="1" x14ac:dyDescent="0.25">
      <c r="B838" s="431"/>
      <c r="C838" s="418"/>
      <c r="D838" s="401"/>
      <c r="E838" s="384"/>
      <c r="F838" s="324" t="s">
        <v>637</v>
      </c>
      <c r="G838" s="57" t="s">
        <v>568</v>
      </c>
      <c r="H838" s="49" t="s">
        <v>1624</v>
      </c>
      <c r="I838" s="325" t="s">
        <v>1625</v>
      </c>
      <c r="J838" s="130" t="s">
        <v>577</v>
      </c>
      <c r="K838" s="130" t="s">
        <v>578</v>
      </c>
      <c r="L838" s="49" t="s">
        <v>1626</v>
      </c>
      <c r="M838" s="324" t="s">
        <v>311</v>
      </c>
      <c r="N838" s="215">
        <v>43237</v>
      </c>
      <c r="O838" s="215">
        <v>42650</v>
      </c>
      <c r="P838" s="215">
        <v>44561</v>
      </c>
      <c r="Q838" s="86">
        <v>850000</v>
      </c>
      <c r="R838" s="50">
        <v>0.65</v>
      </c>
      <c r="S838" s="48" t="s">
        <v>230</v>
      </c>
      <c r="T838" s="48">
        <v>552500</v>
      </c>
    </row>
    <row r="839" spans="2:20" s="11" customFormat="1" ht="87" customHeight="1" x14ac:dyDescent="0.25">
      <c r="B839" s="431"/>
      <c r="C839" s="418"/>
      <c r="D839" s="401"/>
      <c r="E839" s="384"/>
      <c r="F839" s="324" t="s">
        <v>637</v>
      </c>
      <c r="G839" s="57" t="s">
        <v>568</v>
      </c>
      <c r="H839" s="49" t="s">
        <v>1627</v>
      </c>
      <c r="I839" s="325" t="s">
        <v>1628</v>
      </c>
      <c r="J839" s="130" t="s">
        <v>577</v>
      </c>
      <c r="K839" s="130" t="s">
        <v>578</v>
      </c>
      <c r="L839" s="49" t="s">
        <v>1629</v>
      </c>
      <c r="M839" s="324" t="s">
        <v>311</v>
      </c>
      <c r="N839" s="215">
        <v>43237</v>
      </c>
      <c r="O839" s="215">
        <v>43039</v>
      </c>
      <c r="P839" s="215">
        <v>44286</v>
      </c>
      <c r="Q839" s="86">
        <v>100000</v>
      </c>
      <c r="R839" s="50">
        <v>0.65</v>
      </c>
      <c r="S839" s="48" t="s">
        <v>230</v>
      </c>
      <c r="T839" s="48">
        <v>65000</v>
      </c>
    </row>
    <row r="840" spans="2:20" s="11" customFormat="1" ht="87" customHeight="1" x14ac:dyDescent="0.25">
      <c r="B840" s="431"/>
      <c r="C840" s="418"/>
      <c r="D840" s="401"/>
      <c r="E840" s="384"/>
      <c r="F840" s="324" t="s">
        <v>637</v>
      </c>
      <c r="G840" s="57" t="s">
        <v>568</v>
      </c>
      <c r="H840" s="49" t="s">
        <v>1630</v>
      </c>
      <c r="I840" s="325" t="s">
        <v>1631</v>
      </c>
      <c r="J840" s="130" t="s">
        <v>577</v>
      </c>
      <c r="K840" s="130" t="s">
        <v>578</v>
      </c>
      <c r="L840" s="49" t="s">
        <v>1632</v>
      </c>
      <c r="M840" s="324" t="s">
        <v>311</v>
      </c>
      <c r="N840" s="215">
        <v>43237</v>
      </c>
      <c r="O840" s="215">
        <v>42800</v>
      </c>
      <c r="P840" s="215">
        <v>44469</v>
      </c>
      <c r="Q840" s="86">
        <v>484346.85</v>
      </c>
      <c r="R840" s="50">
        <v>0.65</v>
      </c>
      <c r="S840" s="48" t="s">
        <v>230</v>
      </c>
      <c r="T840" s="48">
        <v>314825.45</v>
      </c>
    </row>
    <row r="841" spans="2:20" s="11" customFormat="1" ht="87" customHeight="1" x14ac:dyDescent="0.25">
      <c r="B841" s="431"/>
      <c r="C841" s="418"/>
      <c r="D841" s="401"/>
      <c r="E841" s="384"/>
      <c r="F841" s="324" t="s">
        <v>637</v>
      </c>
      <c r="G841" s="57" t="s">
        <v>572</v>
      </c>
      <c r="H841" s="49" t="s">
        <v>1591</v>
      </c>
      <c r="I841" s="325" t="s">
        <v>1585</v>
      </c>
      <c r="J841" s="130" t="s">
        <v>577</v>
      </c>
      <c r="K841" s="130" t="s">
        <v>578</v>
      </c>
      <c r="L841" s="49" t="s">
        <v>1592</v>
      </c>
      <c r="M841" s="324" t="s">
        <v>10</v>
      </c>
      <c r="N841" s="215">
        <v>43230</v>
      </c>
      <c r="O841" s="215">
        <v>42296</v>
      </c>
      <c r="P841" s="215">
        <v>44104</v>
      </c>
      <c r="Q841" s="86">
        <v>110705.42</v>
      </c>
      <c r="R841" s="50">
        <v>0.65</v>
      </c>
      <c r="S841" s="48" t="s">
        <v>230</v>
      </c>
      <c r="T841" s="48">
        <v>71958.52</v>
      </c>
    </row>
    <row r="842" spans="2:20" s="11" customFormat="1" ht="87" customHeight="1" x14ac:dyDescent="0.25">
      <c r="B842" s="431"/>
      <c r="C842" s="418"/>
      <c r="D842" s="401"/>
      <c r="E842" s="384"/>
      <c r="F842" s="324" t="s">
        <v>637</v>
      </c>
      <c r="G842" s="57" t="s">
        <v>572</v>
      </c>
      <c r="H842" s="49" t="s">
        <v>1524</v>
      </c>
      <c r="I842" s="325" t="s">
        <v>1525</v>
      </c>
      <c r="J842" s="130" t="s">
        <v>577</v>
      </c>
      <c r="K842" s="130" t="s">
        <v>578</v>
      </c>
      <c r="L842" s="49" t="s">
        <v>1526</v>
      </c>
      <c r="M842" s="324" t="s">
        <v>10</v>
      </c>
      <c r="N842" s="215">
        <v>43172</v>
      </c>
      <c r="O842" s="215">
        <v>42501</v>
      </c>
      <c r="P842" s="215">
        <v>44196</v>
      </c>
      <c r="Q842" s="86">
        <v>92000</v>
      </c>
      <c r="R842" s="50">
        <v>0.65</v>
      </c>
      <c r="S842" s="48" t="s">
        <v>230</v>
      </c>
      <c r="T842" s="48">
        <v>59800</v>
      </c>
    </row>
    <row r="843" spans="2:20" s="11" customFormat="1" ht="162" customHeight="1" x14ac:dyDescent="0.25">
      <c r="B843" s="431"/>
      <c r="C843" s="418"/>
      <c r="D843" s="401"/>
      <c r="E843" s="384"/>
      <c r="F843" s="324" t="s">
        <v>637</v>
      </c>
      <c r="G843" s="57" t="s">
        <v>747</v>
      </c>
      <c r="H843" s="49" t="s">
        <v>2152</v>
      </c>
      <c r="I843" s="325" t="s">
        <v>2153</v>
      </c>
      <c r="J843" s="130" t="s">
        <v>577</v>
      </c>
      <c r="K843" s="130" t="s">
        <v>578</v>
      </c>
      <c r="L843" s="49" t="s">
        <v>2154</v>
      </c>
      <c r="M843" s="324" t="s">
        <v>27</v>
      </c>
      <c r="N843" s="215">
        <v>43448</v>
      </c>
      <c r="O843" s="215">
        <v>43146</v>
      </c>
      <c r="P843" s="215">
        <v>43753</v>
      </c>
      <c r="Q843" s="86">
        <v>111707.82</v>
      </c>
      <c r="R843" s="50">
        <v>0.65</v>
      </c>
      <c r="S843" s="48" t="s">
        <v>230</v>
      </c>
      <c r="T843" s="48">
        <v>72610.080000000002</v>
      </c>
    </row>
    <row r="844" spans="2:20" s="11" customFormat="1" ht="162" customHeight="1" x14ac:dyDescent="0.25">
      <c r="B844" s="431"/>
      <c r="C844" s="418"/>
      <c r="D844" s="401"/>
      <c r="E844" s="384"/>
      <c r="F844" s="324" t="s">
        <v>637</v>
      </c>
      <c r="G844" s="57" t="s">
        <v>575</v>
      </c>
      <c r="H844" s="49" t="s">
        <v>1633</v>
      </c>
      <c r="I844" s="325" t="s">
        <v>1634</v>
      </c>
      <c r="J844" s="130" t="s">
        <v>577</v>
      </c>
      <c r="K844" s="130" t="s">
        <v>578</v>
      </c>
      <c r="L844" s="49" t="s">
        <v>1635</v>
      </c>
      <c r="M844" s="324" t="s">
        <v>29</v>
      </c>
      <c r="N844" s="215">
        <v>43237</v>
      </c>
      <c r="O844" s="215">
        <v>43241</v>
      </c>
      <c r="P844" s="215">
        <v>43455</v>
      </c>
      <c r="Q844" s="86">
        <v>535293.21</v>
      </c>
      <c r="R844" s="50">
        <v>0.65</v>
      </c>
      <c r="S844" s="48" t="s">
        <v>230</v>
      </c>
      <c r="T844" s="48">
        <v>347940.59</v>
      </c>
    </row>
    <row r="845" spans="2:20" s="11" customFormat="1" ht="200.25" customHeight="1" x14ac:dyDescent="0.25">
      <c r="B845" s="431"/>
      <c r="C845" s="418"/>
      <c r="D845" s="401"/>
      <c r="E845" s="384"/>
      <c r="F845" s="238" t="s">
        <v>2155</v>
      </c>
      <c r="G845" s="57" t="s">
        <v>570</v>
      </c>
      <c r="H845" s="49" t="s">
        <v>2156</v>
      </c>
      <c r="I845" s="325" t="s">
        <v>2157</v>
      </c>
      <c r="J845" s="130" t="s">
        <v>577</v>
      </c>
      <c r="K845" s="130" t="s">
        <v>578</v>
      </c>
      <c r="L845" s="49" t="s">
        <v>2158</v>
      </c>
      <c r="M845" s="325" t="s">
        <v>16</v>
      </c>
      <c r="N845" s="217">
        <v>43447</v>
      </c>
      <c r="O845" s="217">
        <v>42552</v>
      </c>
      <c r="P845" s="217">
        <v>44134</v>
      </c>
      <c r="Q845" s="86">
        <v>70300</v>
      </c>
      <c r="R845" s="50">
        <v>0.65</v>
      </c>
      <c r="S845" s="48" t="s">
        <v>230</v>
      </c>
      <c r="T845" s="48">
        <v>45695</v>
      </c>
    </row>
    <row r="846" spans="2:20" s="11" customFormat="1" ht="201.75" customHeight="1" x14ac:dyDescent="0.25">
      <c r="B846" s="431"/>
      <c r="C846" s="418"/>
      <c r="D846" s="401"/>
      <c r="E846" s="384"/>
      <c r="F846" s="328" t="s">
        <v>2155</v>
      </c>
      <c r="G846" s="36" t="s">
        <v>2667</v>
      </c>
      <c r="H846" s="75" t="s">
        <v>2668</v>
      </c>
      <c r="I846" s="324" t="s">
        <v>2669</v>
      </c>
      <c r="J846" s="328" t="s">
        <v>577</v>
      </c>
      <c r="K846" s="328" t="s">
        <v>578</v>
      </c>
      <c r="L846" s="75" t="s">
        <v>2674</v>
      </c>
      <c r="M846" s="324" t="s">
        <v>15</v>
      </c>
      <c r="N846" s="215">
        <v>43760</v>
      </c>
      <c r="O846" s="215">
        <v>42856</v>
      </c>
      <c r="P846" s="215">
        <v>43708</v>
      </c>
      <c r="Q846" s="32">
        <v>204816.99</v>
      </c>
      <c r="R846" s="35">
        <v>0.65</v>
      </c>
      <c r="S846" s="32" t="s">
        <v>230</v>
      </c>
      <c r="T846" s="32">
        <v>133131.04</v>
      </c>
    </row>
    <row r="847" spans="2:20" s="11" customFormat="1" ht="177.75" customHeight="1" x14ac:dyDescent="0.25">
      <c r="B847" s="431"/>
      <c r="C847" s="418"/>
      <c r="D847" s="401"/>
      <c r="E847" s="384"/>
      <c r="F847" s="328" t="s">
        <v>2155</v>
      </c>
      <c r="G847" s="36" t="s">
        <v>571</v>
      </c>
      <c r="H847" s="75" t="s">
        <v>2670</v>
      </c>
      <c r="I847" s="324" t="s">
        <v>2671</v>
      </c>
      <c r="J847" s="328" t="s">
        <v>577</v>
      </c>
      <c r="K847" s="328" t="s">
        <v>578</v>
      </c>
      <c r="L847" s="75" t="s">
        <v>2675</v>
      </c>
      <c r="M847" s="324" t="s">
        <v>13</v>
      </c>
      <c r="N847" s="215">
        <v>43760</v>
      </c>
      <c r="O847" s="215">
        <v>43192</v>
      </c>
      <c r="P847" s="215">
        <v>43585</v>
      </c>
      <c r="Q847" s="32">
        <v>54756.55</v>
      </c>
      <c r="R847" s="35">
        <v>0.65</v>
      </c>
      <c r="S847" s="32" t="s">
        <v>230</v>
      </c>
      <c r="T847" s="32">
        <v>35591.760000000002</v>
      </c>
    </row>
    <row r="848" spans="2:20" s="11" customFormat="1" ht="177.75" customHeight="1" x14ac:dyDescent="0.25">
      <c r="B848" s="431"/>
      <c r="C848" s="418"/>
      <c r="D848" s="401"/>
      <c r="E848" s="384"/>
      <c r="F848" s="328" t="s">
        <v>2155</v>
      </c>
      <c r="G848" s="36" t="s">
        <v>570</v>
      </c>
      <c r="H848" s="75" t="s">
        <v>2768</v>
      </c>
      <c r="I848" s="324" t="s">
        <v>2769</v>
      </c>
      <c r="J848" s="328" t="s">
        <v>577</v>
      </c>
      <c r="K848" s="328" t="s">
        <v>578</v>
      </c>
      <c r="L848" s="75" t="s">
        <v>2770</v>
      </c>
      <c r="M848" s="324" t="s">
        <v>16</v>
      </c>
      <c r="N848" s="215">
        <v>43829</v>
      </c>
      <c r="O848" s="215">
        <v>43376</v>
      </c>
      <c r="P848" s="215">
        <v>44377</v>
      </c>
      <c r="Q848" s="32">
        <v>133769.54999999999</v>
      </c>
      <c r="R848" s="35">
        <v>0.65</v>
      </c>
      <c r="S848" s="32" t="s">
        <v>230</v>
      </c>
      <c r="T848" s="32">
        <v>86950.21</v>
      </c>
    </row>
    <row r="849" spans="2:20" s="11" customFormat="1" ht="177.75" customHeight="1" x14ac:dyDescent="0.25">
      <c r="B849" s="431"/>
      <c r="C849" s="418"/>
      <c r="D849" s="401"/>
      <c r="E849" s="384"/>
      <c r="F849" s="328" t="s">
        <v>2155</v>
      </c>
      <c r="G849" s="36" t="s">
        <v>570</v>
      </c>
      <c r="H849" s="75" t="s">
        <v>2672</v>
      </c>
      <c r="I849" s="324" t="s">
        <v>2673</v>
      </c>
      <c r="J849" s="328" t="s">
        <v>577</v>
      </c>
      <c r="K849" s="328" t="s">
        <v>578</v>
      </c>
      <c r="L849" s="75" t="s">
        <v>2676</v>
      </c>
      <c r="M849" s="324" t="s">
        <v>16</v>
      </c>
      <c r="N849" s="215">
        <v>43769</v>
      </c>
      <c r="O849" s="215">
        <v>43445</v>
      </c>
      <c r="P849" s="215">
        <v>43738</v>
      </c>
      <c r="Q849" s="32">
        <v>255080.11</v>
      </c>
      <c r="R849" s="35">
        <v>0.65</v>
      </c>
      <c r="S849" s="32" t="s">
        <v>230</v>
      </c>
      <c r="T849" s="32">
        <v>165802.07</v>
      </c>
    </row>
    <row r="850" spans="2:20" s="11" customFormat="1" ht="177.75" customHeight="1" x14ac:dyDescent="0.25">
      <c r="B850" s="431"/>
      <c r="C850" s="418"/>
      <c r="D850" s="401"/>
      <c r="E850" s="384"/>
      <c r="F850" s="130" t="s">
        <v>2155</v>
      </c>
      <c r="G850" s="57" t="s">
        <v>572</v>
      </c>
      <c r="H850" s="49" t="s">
        <v>2850</v>
      </c>
      <c r="I850" s="325" t="s">
        <v>2825</v>
      </c>
      <c r="J850" s="130" t="s">
        <v>577</v>
      </c>
      <c r="K850" s="130" t="s">
        <v>578</v>
      </c>
      <c r="L850" s="49" t="s">
        <v>2852</v>
      </c>
      <c r="M850" s="325" t="s">
        <v>10</v>
      </c>
      <c r="N850" s="217">
        <v>43916</v>
      </c>
      <c r="O850" s="217">
        <v>43739</v>
      </c>
      <c r="P850" s="217">
        <v>44196</v>
      </c>
      <c r="Q850" s="86">
        <v>402500</v>
      </c>
      <c r="R850" s="50">
        <v>0.65</v>
      </c>
      <c r="S850" s="48" t="s">
        <v>230</v>
      </c>
      <c r="T850" s="48">
        <v>261625</v>
      </c>
    </row>
    <row r="851" spans="2:20" s="11" customFormat="1" ht="177.75" customHeight="1" x14ac:dyDescent="0.25">
      <c r="B851" s="431"/>
      <c r="C851" s="418"/>
      <c r="D851" s="401"/>
      <c r="E851" s="384"/>
      <c r="F851" s="130" t="s">
        <v>2155</v>
      </c>
      <c r="G851" s="57" t="s">
        <v>573</v>
      </c>
      <c r="H851" s="49" t="s">
        <v>2851</v>
      </c>
      <c r="I851" s="325" t="s">
        <v>2826</v>
      </c>
      <c r="J851" s="130" t="s">
        <v>577</v>
      </c>
      <c r="K851" s="130" t="s">
        <v>578</v>
      </c>
      <c r="L851" s="49" t="s">
        <v>3415</v>
      </c>
      <c r="M851" s="325" t="s">
        <v>19</v>
      </c>
      <c r="N851" s="217">
        <v>43916</v>
      </c>
      <c r="O851" s="217">
        <v>42461</v>
      </c>
      <c r="P851" s="217">
        <v>44926</v>
      </c>
      <c r="Q851" s="86">
        <v>137796</v>
      </c>
      <c r="R851" s="50">
        <v>0.65</v>
      </c>
      <c r="S851" s="48" t="s">
        <v>230</v>
      </c>
      <c r="T851" s="48">
        <v>89567.4</v>
      </c>
    </row>
    <row r="852" spans="2:20" s="11" customFormat="1" ht="177.75" customHeight="1" x14ac:dyDescent="0.25">
      <c r="B852" s="431"/>
      <c r="C852" s="418"/>
      <c r="D852" s="401"/>
      <c r="E852" s="384"/>
      <c r="F852" s="130" t="s">
        <v>2155</v>
      </c>
      <c r="G852" s="57" t="s">
        <v>570</v>
      </c>
      <c r="H852" s="49" t="s">
        <v>2971</v>
      </c>
      <c r="I852" s="325" t="s">
        <v>2968</v>
      </c>
      <c r="J852" s="130" t="s">
        <v>577</v>
      </c>
      <c r="K852" s="130" t="s">
        <v>578</v>
      </c>
      <c r="L852" s="49" t="s">
        <v>2974</v>
      </c>
      <c r="M852" s="325" t="s">
        <v>16</v>
      </c>
      <c r="N852" s="217">
        <v>43924</v>
      </c>
      <c r="O852" s="217">
        <v>42877</v>
      </c>
      <c r="P852" s="217">
        <v>44407</v>
      </c>
      <c r="Q852" s="86">
        <v>34745.769999999997</v>
      </c>
      <c r="R852" s="50">
        <v>0.65</v>
      </c>
      <c r="S852" s="48" t="s">
        <v>230</v>
      </c>
      <c r="T852" s="48">
        <v>22584.75</v>
      </c>
    </row>
    <row r="853" spans="2:20" s="11" customFormat="1" ht="177.75" customHeight="1" x14ac:dyDescent="0.25">
      <c r="B853" s="431"/>
      <c r="C853" s="418"/>
      <c r="D853" s="401"/>
      <c r="E853" s="384"/>
      <c r="F853" s="130" t="s">
        <v>2155</v>
      </c>
      <c r="G853" s="57" t="s">
        <v>970</v>
      </c>
      <c r="H853" s="49" t="s">
        <v>2972</v>
      </c>
      <c r="I853" s="325" t="s">
        <v>2969</v>
      </c>
      <c r="J853" s="130" t="s">
        <v>577</v>
      </c>
      <c r="K853" s="130" t="s">
        <v>578</v>
      </c>
      <c r="L853" s="49" t="s">
        <v>2975</v>
      </c>
      <c r="M853" s="325" t="s">
        <v>30</v>
      </c>
      <c r="N853" s="217">
        <v>43923</v>
      </c>
      <c r="O853" s="217">
        <v>43269</v>
      </c>
      <c r="P853" s="217">
        <v>44012</v>
      </c>
      <c r="Q853" s="86">
        <v>147503.24</v>
      </c>
      <c r="R853" s="50">
        <v>0.65</v>
      </c>
      <c r="S853" s="48" t="s">
        <v>230</v>
      </c>
      <c r="T853" s="48">
        <v>95877.11</v>
      </c>
    </row>
    <row r="854" spans="2:20" s="11" customFormat="1" ht="198.75" customHeight="1" x14ac:dyDescent="0.25">
      <c r="B854" s="431"/>
      <c r="C854" s="418"/>
      <c r="D854" s="401"/>
      <c r="E854" s="384"/>
      <c r="F854" s="130" t="s">
        <v>2155</v>
      </c>
      <c r="G854" s="57" t="s">
        <v>970</v>
      </c>
      <c r="H854" s="49" t="s">
        <v>2973</v>
      </c>
      <c r="I854" s="325" t="s">
        <v>2970</v>
      </c>
      <c r="J854" s="130" t="s">
        <v>577</v>
      </c>
      <c r="K854" s="130" t="s">
        <v>578</v>
      </c>
      <c r="L854" s="49" t="s">
        <v>2976</v>
      </c>
      <c r="M854" s="325" t="s">
        <v>30</v>
      </c>
      <c r="N854" s="217">
        <v>43945</v>
      </c>
      <c r="O854" s="217">
        <v>43831</v>
      </c>
      <c r="P854" s="217">
        <v>44561</v>
      </c>
      <c r="Q854" s="86">
        <v>621148.11</v>
      </c>
      <c r="R854" s="50">
        <v>0.65</v>
      </c>
      <c r="S854" s="48" t="s">
        <v>230</v>
      </c>
      <c r="T854" s="48">
        <v>403746.27</v>
      </c>
    </row>
    <row r="855" spans="2:20" s="11" customFormat="1" ht="204" customHeight="1" x14ac:dyDescent="0.25">
      <c r="B855" s="431"/>
      <c r="C855" s="418"/>
      <c r="D855" s="401"/>
      <c r="E855" s="367"/>
      <c r="F855" s="130" t="s">
        <v>2155</v>
      </c>
      <c r="G855" s="57" t="s">
        <v>4209</v>
      </c>
      <c r="H855" s="49" t="s">
        <v>4210</v>
      </c>
      <c r="I855" s="325" t="s">
        <v>4211</v>
      </c>
      <c r="J855" s="130" t="s">
        <v>577</v>
      </c>
      <c r="K855" s="130" t="s">
        <v>578</v>
      </c>
      <c r="L855" s="49" t="s">
        <v>4212</v>
      </c>
      <c r="M855" s="325" t="s">
        <v>27</v>
      </c>
      <c r="N855" s="217">
        <v>44015</v>
      </c>
      <c r="O855" s="217">
        <v>43831</v>
      </c>
      <c r="P855" s="217">
        <v>44196</v>
      </c>
      <c r="Q855" s="86">
        <v>76797.34</v>
      </c>
      <c r="R855" s="50">
        <v>0.65</v>
      </c>
      <c r="S855" s="48" t="s">
        <v>230</v>
      </c>
      <c r="T855" s="48">
        <v>49918.27</v>
      </c>
    </row>
    <row r="856" spans="2:20" s="11" customFormat="1" ht="216" customHeight="1" thickBot="1" x14ac:dyDescent="0.3">
      <c r="B856" s="431"/>
      <c r="C856" s="418"/>
      <c r="D856" s="401"/>
      <c r="E856" s="325" t="s">
        <v>951</v>
      </c>
      <c r="F856" s="130" t="s">
        <v>952</v>
      </c>
      <c r="G856" s="94" t="s">
        <v>292</v>
      </c>
      <c r="H856" s="49" t="s">
        <v>954</v>
      </c>
      <c r="I856" s="325" t="s">
        <v>956</v>
      </c>
      <c r="J856" s="130" t="s">
        <v>577</v>
      </c>
      <c r="K856" s="130" t="s">
        <v>578</v>
      </c>
      <c r="L856" s="49" t="s">
        <v>953</v>
      </c>
      <c r="M856" s="330" t="s">
        <v>955</v>
      </c>
      <c r="N856" s="209">
        <v>42895</v>
      </c>
      <c r="O856" s="209">
        <v>42887</v>
      </c>
      <c r="P856" s="209">
        <v>44196</v>
      </c>
      <c r="Q856" s="86">
        <v>127797</v>
      </c>
      <c r="R856" s="50">
        <v>0.8</v>
      </c>
      <c r="S856" s="48" t="s">
        <v>230</v>
      </c>
      <c r="T856" s="48">
        <v>102237.6</v>
      </c>
    </row>
    <row r="857" spans="2:20" s="11" customFormat="1" ht="42.75" customHeight="1" thickBot="1" x14ac:dyDescent="0.3">
      <c r="B857" s="431"/>
      <c r="C857" s="418"/>
      <c r="D857" s="417"/>
      <c r="E857" s="409" t="s">
        <v>578</v>
      </c>
      <c r="F857" s="410"/>
      <c r="G857" s="410"/>
      <c r="H857" s="410"/>
      <c r="I857" s="410"/>
      <c r="J857" s="410"/>
      <c r="K857" s="308">
        <f>COUNTA(K816:K856)</f>
        <v>41</v>
      </c>
      <c r="L857" s="411"/>
      <c r="M857" s="412"/>
      <c r="N857" s="412"/>
      <c r="O857" s="412"/>
      <c r="P857" s="412"/>
      <c r="Q857" s="310">
        <f>SUM(Q816:Q856)</f>
        <v>8403338.6799999997</v>
      </c>
      <c r="R857" s="413"/>
      <c r="S857" s="414"/>
      <c r="T857" s="58">
        <f>SUM(T816:T856)</f>
        <v>5481339.7200000007</v>
      </c>
    </row>
    <row r="858" spans="2:20" s="11" customFormat="1" ht="42.75" customHeight="1" thickBot="1" x14ac:dyDescent="0.3">
      <c r="B858" s="431"/>
      <c r="C858" s="432"/>
      <c r="D858" s="345" t="s">
        <v>1505</v>
      </c>
      <c r="E858" s="346"/>
      <c r="F858" s="346"/>
      <c r="G858" s="346"/>
      <c r="H858" s="346"/>
      <c r="I858" s="346"/>
      <c r="J858" s="346"/>
      <c r="K858" s="315">
        <f>K857+K815+K813</f>
        <v>81</v>
      </c>
      <c r="L858" s="359"/>
      <c r="M858" s="360"/>
      <c r="N858" s="360"/>
      <c r="O858" s="360"/>
      <c r="P858" s="360"/>
      <c r="Q858" s="309">
        <f>Q857+Q815+Q813</f>
        <v>54426693.739999995</v>
      </c>
      <c r="R858" s="373"/>
      <c r="S858" s="374"/>
      <c r="T858" s="47">
        <f>T857+T815+T813</f>
        <v>29371320.730000004</v>
      </c>
    </row>
    <row r="859" spans="2:20" s="11" customFormat="1" ht="196.5" customHeight="1" x14ac:dyDescent="0.25">
      <c r="B859" s="431"/>
      <c r="C859" s="418"/>
      <c r="D859" s="400" t="s">
        <v>1506</v>
      </c>
      <c r="E859" s="404" t="s">
        <v>332</v>
      </c>
      <c r="F859" s="332" t="s">
        <v>333</v>
      </c>
      <c r="G859" s="143" t="s">
        <v>1001</v>
      </c>
      <c r="H859" s="78" t="s">
        <v>3416</v>
      </c>
      <c r="I859" s="194" t="s">
        <v>330</v>
      </c>
      <c r="J859" s="332" t="s">
        <v>334</v>
      </c>
      <c r="K859" s="332" t="s">
        <v>336</v>
      </c>
      <c r="L859" s="78" t="s">
        <v>338</v>
      </c>
      <c r="M859" s="332" t="s">
        <v>311</v>
      </c>
      <c r="N859" s="214">
        <v>42471</v>
      </c>
      <c r="O859" s="214">
        <v>41640</v>
      </c>
      <c r="P859" s="214">
        <v>42369</v>
      </c>
      <c r="Q859" s="87">
        <v>2893253.98</v>
      </c>
      <c r="R859" s="28">
        <v>0.8</v>
      </c>
      <c r="S859" s="65" t="s">
        <v>309</v>
      </c>
      <c r="T859" s="65">
        <v>2314603.1800000002</v>
      </c>
    </row>
    <row r="860" spans="2:20" s="11" customFormat="1" ht="231" customHeight="1" x14ac:dyDescent="0.25">
      <c r="B860" s="431"/>
      <c r="C860" s="418"/>
      <c r="D860" s="401"/>
      <c r="E860" s="405"/>
      <c r="F860" s="328" t="s">
        <v>498</v>
      </c>
      <c r="G860" s="36" t="s">
        <v>1001</v>
      </c>
      <c r="H860" s="75" t="s">
        <v>3417</v>
      </c>
      <c r="I860" s="195" t="s">
        <v>331</v>
      </c>
      <c r="J860" s="328" t="s">
        <v>334</v>
      </c>
      <c r="K860" s="328" t="s">
        <v>336</v>
      </c>
      <c r="L860" s="75" t="s">
        <v>339</v>
      </c>
      <c r="M860" s="328" t="s">
        <v>311</v>
      </c>
      <c r="N860" s="215">
        <v>42471</v>
      </c>
      <c r="O860" s="215">
        <v>41689</v>
      </c>
      <c r="P860" s="215">
        <v>42735</v>
      </c>
      <c r="Q860" s="84">
        <v>3106817.73</v>
      </c>
      <c r="R860" s="30">
        <v>0.8</v>
      </c>
      <c r="S860" s="32" t="s">
        <v>309</v>
      </c>
      <c r="T860" s="32">
        <v>2485454.19</v>
      </c>
    </row>
    <row r="861" spans="2:20" s="11" customFormat="1" ht="231" customHeight="1" x14ac:dyDescent="0.25">
      <c r="B861" s="431"/>
      <c r="C861" s="418"/>
      <c r="D861" s="401"/>
      <c r="E861" s="406"/>
      <c r="F861" s="130" t="s">
        <v>2312</v>
      </c>
      <c r="G861" s="57" t="s">
        <v>1001</v>
      </c>
      <c r="H861" s="49" t="s">
        <v>3418</v>
      </c>
      <c r="I861" s="196" t="s">
        <v>2313</v>
      </c>
      <c r="J861" s="130" t="s">
        <v>334</v>
      </c>
      <c r="K861" s="130" t="s">
        <v>336</v>
      </c>
      <c r="L861" s="49" t="s">
        <v>2314</v>
      </c>
      <c r="M861" s="328" t="s">
        <v>311</v>
      </c>
      <c r="N861" s="215">
        <v>43560</v>
      </c>
      <c r="O861" s="215">
        <v>42370</v>
      </c>
      <c r="P861" s="215">
        <v>43830</v>
      </c>
      <c r="Q861" s="86">
        <v>3512694.6</v>
      </c>
      <c r="R861" s="42">
        <v>0.8</v>
      </c>
      <c r="S861" s="48" t="s">
        <v>309</v>
      </c>
      <c r="T861" s="48">
        <v>2810155.68</v>
      </c>
    </row>
    <row r="862" spans="2:20" s="11" customFormat="1" ht="231" customHeight="1" x14ac:dyDescent="0.25">
      <c r="B862" s="431"/>
      <c r="C862" s="418"/>
      <c r="D862" s="401"/>
      <c r="E862" s="406"/>
      <c r="F862" s="130" t="s">
        <v>2809</v>
      </c>
      <c r="G862" s="57" t="s">
        <v>747</v>
      </c>
      <c r="H862" s="49" t="s">
        <v>3419</v>
      </c>
      <c r="I862" s="196" t="s">
        <v>2811</v>
      </c>
      <c r="J862" s="130" t="s">
        <v>334</v>
      </c>
      <c r="K862" s="130" t="s">
        <v>336</v>
      </c>
      <c r="L862" s="49" t="s">
        <v>2816</v>
      </c>
      <c r="M862" s="130" t="s">
        <v>311</v>
      </c>
      <c r="N862" s="217">
        <v>43879</v>
      </c>
      <c r="O862" s="217">
        <v>43864</v>
      </c>
      <c r="P862" s="217">
        <v>44255</v>
      </c>
      <c r="Q862" s="86">
        <v>59918.400000000001</v>
      </c>
      <c r="R862" s="42">
        <v>0.8</v>
      </c>
      <c r="S862" s="48" t="s">
        <v>309</v>
      </c>
      <c r="T862" s="48">
        <v>47934.720000000001</v>
      </c>
    </row>
    <row r="863" spans="2:20" s="11" customFormat="1" ht="231" customHeight="1" x14ac:dyDescent="0.25">
      <c r="B863" s="431"/>
      <c r="C863" s="418"/>
      <c r="D863" s="401"/>
      <c r="E863" s="406"/>
      <c r="F863" s="130" t="s">
        <v>2809</v>
      </c>
      <c r="G863" s="57" t="s">
        <v>574</v>
      </c>
      <c r="H863" s="49" t="s">
        <v>3419</v>
      </c>
      <c r="I863" s="196" t="s">
        <v>2812</v>
      </c>
      <c r="J863" s="130" t="s">
        <v>334</v>
      </c>
      <c r="K863" s="130" t="s">
        <v>336</v>
      </c>
      <c r="L863" s="49" t="s">
        <v>2817</v>
      </c>
      <c r="M863" s="130" t="s">
        <v>311</v>
      </c>
      <c r="N863" s="217">
        <v>43879</v>
      </c>
      <c r="O863" s="217">
        <v>43892</v>
      </c>
      <c r="P863" s="217">
        <v>44225</v>
      </c>
      <c r="Q863" s="86">
        <v>39945.599999999999</v>
      </c>
      <c r="R863" s="42">
        <v>0.8</v>
      </c>
      <c r="S863" s="48" t="s">
        <v>309</v>
      </c>
      <c r="T863" s="48">
        <v>31956.48</v>
      </c>
    </row>
    <row r="864" spans="2:20" s="11" customFormat="1" ht="149.25" customHeight="1" x14ac:dyDescent="0.25">
      <c r="B864" s="431"/>
      <c r="C864" s="418"/>
      <c r="D864" s="401"/>
      <c r="E864" s="406"/>
      <c r="F864" s="130" t="s">
        <v>2809</v>
      </c>
      <c r="G864" s="57" t="s">
        <v>573</v>
      </c>
      <c r="H864" s="49" t="s">
        <v>3419</v>
      </c>
      <c r="I864" s="196" t="s">
        <v>2813</v>
      </c>
      <c r="J864" s="130" t="s">
        <v>334</v>
      </c>
      <c r="K864" s="130" t="s">
        <v>336</v>
      </c>
      <c r="L864" s="49" t="s">
        <v>2818</v>
      </c>
      <c r="M864" s="130" t="s">
        <v>311</v>
      </c>
      <c r="N864" s="217">
        <v>43879</v>
      </c>
      <c r="O864" s="217">
        <v>43864</v>
      </c>
      <c r="P864" s="217">
        <v>44286</v>
      </c>
      <c r="Q864" s="86">
        <v>44441.64</v>
      </c>
      <c r="R864" s="42">
        <v>0.8</v>
      </c>
      <c r="S864" s="48" t="s">
        <v>309</v>
      </c>
      <c r="T864" s="48">
        <v>35553.31</v>
      </c>
    </row>
    <row r="865" spans="2:20" s="11" customFormat="1" ht="231" customHeight="1" x14ac:dyDescent="0.25">
      <c r="B865" s="431"/>
      <c r="C865" s="418"/>
      <c r="D865" s="401"/>
      <c r="E865" s="406"/>
      <c r="F865" s="130" t="s">
        <v>2809</v>
      </c>
      <c r="G865" s="57" t="s">
        <v>569</v>
      </c>
      <c r="H865" s="49" t="s">
        <v>3419</v>
      </c>
      <c r="I865" s="196" t="s">
        <v>2827</v>
      </c>
      <c r="J865" s="130" t="s">
        <v>334</v>
      </c>
      <c r="K865" s="130" t="s">
        <v>336</v>
      </c>
      <c r="L865" s="49" t="s">
        <v>3420</v>
      </c>
      <c r="M865" s="130" t="s">
        <v>311</v>
      </c>
      <c r="N865" s="217">
        <v>43908</v>
      </c>
      <c r="O865" s="217">
        <v>43871</v>
      </c>
      <c r="P865" s="217">
        <v>44561</v>
      </c>
      <c r="Q865" s="86">
        <v>178447.92</v>
      </c>
      <c r="R865" s="42">
        <v>0.8</v>
      </c>
      <c r="S865" s="48" t="s">
        <v>309</v>
      </c>
      <c r="T865" s="48">
        <v>142758.34</v>
      </c>
    </row>
    <row r="866" spans="2:20" s="11" customFormat="1" ht="231" customHeight="1" x14ac:dyDescent="0.25">
      <c r="B866" s="431"/>
      <c r="C866" s="418"/>
      <c r="D866" s="401"/>
      <c r="E866" s="406"/>
      <c r="F866" s="130" t="s">
        <v>2809</v>
      </c>
      <c r="G866" s="57" t="s">
        <v>568</v>
      </c>
      <c r="H866" s="49" t="s">
        <v>3419</v>
      </c>
      <c r="I866" s="196" t="s">
        <v>2828</v>
      </c>
      <c r="J866" s="130" t="s">
        <v>334</v>
      </c>
      <c r="K866" s="130" t="s">
        <v>336</v>
      </c>
      <c r="L866" s="49" t="s">
        <v>2853</v>
      </c>
      <c r="M866" s="130" t="s">
        <v>311</v>
      </c>
      <c r="N866" s="217">
        <v>43907</v>
      </c>
      <c r="O866" s="217">
        <v>43892</v>
      </c>
      <c r="P866" s="217">
        <v>44316</v>
      </c>
      <c r="Q866" s="86">
        <v>197897.88</v>
      </c>
      <c r="R866" s="42">
        <v>0.8</v>
      </c>
      <c r="S866" s="48" t="s">
        <v>309</v>
      </c>
      <c r="T866" s="48">
        <v>158318.29999999999</v>
      </c>
    </row>
    <row r="867" spans="2:20" s="11" customFormat="1" ht="231" customHeight="1" x14ac:dyDescent="0.25">
      <c r="B867" s="431"/>
      <c r="C867" s="418"/>
      <c r="D867" s="401"/>
      <c r="E867" s="406"/>
      <c r="F867" s="130" t="s">
        <v>2809</v>
      </c>
      <c r="G867" s="57" t="s">
        <v>970</v>
      </c>
      <c r="H867" s="49" t="s">
        <v>3419</v>
      </c>
      <c r="I867" s="196" t="s">
        <v>2829</v>
      </c>
      <c r="J867" s="130" t="s">
        <v>334</v>
      </c>
      <c r="K867" s="130" t="s">
        <v>336</v>
      </c>
      <c r="L867" s="49" t="s">
        <v>2854</v>
      </c>
      <c r="M867" s="130" t="s">
        <v>311</v>
      </c>
      <c r="N867" s="217">
        <v>43907</v>
      </c>
      <c r="O867" s="217">
        <v>43872</v>
      </c>
      <c r="P867" s="217">
        <v>44834</v>
      </c>
      <c r="Q867" s="86">
        <v>89877.6</v>
      </c>
      <c r="R867" s="42">
        <v>0.8</v>
      </c>
      <c r="S867" s="48" t="s">
        <v>309</v>
      </c>
      <c r="T867" s="48">
        <v>71902.080000000002</v>
      </c>
    </row>
    <row r="868" spans="2:20" s="11" customFormat="1" ht="93.75" customHeight="1" x14ac:dyDescent="0.25">
      <c r="B868" s="431"/>
      <c r="C868" s="418"/>
      <c r="D868" s="401"/>
      <c r="E868" s="406"/>
      <c r="F868" s="130" t="s">
        <v>2809</v>
      </c>
      <c r="G868" s="57" t="s">
        <v>571</v>
      </c>
      <c r="H868" s="49" t="s">
        <v>3419</v>
      </c>
      <c r="I868" s="196" t="s">
        <v>2830</v>
      </c>
      <c r="J868" s="130" t="s">
        <v>334</v>
      </c>
      <c r="K868" s="130" t="s">
        <v>336</v>
      </c>
      <c r="L868" s="49" t="s">
        <v>2855</v>
      </c>
      <c r="M868" s="130" t="s">
        <v>311</v>
      </c>
      <c r="N868" s="217">
        <v>43903</v>
      </c>
      <c r="O868" s="217">
        <v>43875</v>
      </c>
      <c r="P868" s="217">
        <v>44561</v>
      </c>
      <c r="Q868" s="86">
        <v>79891.199999999997</v>
      </c>
      <c r="R868" s="42">
        <v>0.8</v>
      </c>
      <c r="S868" s="48" t="s">
        <v>309</v>
      </c>
      <c r="T868" s="48">
        <v>63912.959999999999</v>
      </c>
    </row>
    <row r="869" spans="2:20" s="11" customFormat="1" ht="231" customHeight="1" x14ac:dyDescent="0.25">
      <c r="B869" s="431"/>
      <c r="C869" s="418"/>
      <c r="D869" s="401"/>
      <c r="E869" s="406"/>
      <c r="F869" s="130" t="s">
        <v>2809</v>
      </c>
      <c r="G869" s="57" t="s">
        <v>576</v>
      </c>
      <c r="H869" s="49" t="s">
        <v>3419</v>
      </c>
      <c r="I869" s="196" t="s">
        <v>2814</v>
      </c>
      <c r="J869" s="130" t="s">
        <v>334</v>
      </c>
      <c r="K869" s="130" t="s">
        <v>336</v>
      </c>
      <c r="L869" s="49" t="s">
        <v>2819</v>
      </c>
      <c r="M869" s="130" t="s">
        <v>311</v>
      </c>
      <c r="N869" s="217">
        <v>43879</v>
      </c>
      <c r="O869" s="217">
        <v>43832</v>
      </c>
      <c r="P869" s="217">
        <v>44196</v>
      </c>
      <c r="Q869" s="86">
        <v>69904.800000000003</v>
      </c>
      <c r="R869" s="42">
        <v>0.8</v>
      </c>
      <c r="S869" s="48" t="s">
        <v>309</v>
      </c>
      <c r="T869" s="48">
        <v>55923.839999999997</v>
      </c>
    </row>
    <row r="870" spans="2:20" s="11" customFormat="1" ht="231" customHeight="1" x14ac:dyDescent="0.25">
      <c r="B870" s="431"/>
      <c r="C870" s="418"/>
      <c r="D870" s="401"/>
      <c r="E870" s="406"/>
      <c r="F870" s="130" t="s">
        <v>2809</v>
      </c>
      <c r="G870" s="57" t="s">
        <v>575</v>
      </c>
      <c r="H870" s="49" t="s">
        <v>3419</v>
      </c>
      <c r="I870" s="196" t="s">
        <v>2831</v>
      </c>
      <c r="J870" s="130" t="s">
        <v>334</v>
      </c>
      <c r="K870" s="130" t="s">
        <v>336</v>
      </c>
      <c r="L870" s="49" t="s">
        <v>3421</v>
      </c>
      <c r="M870" s="130" t="s">
        <v>311</v>
      </c>
      <c r="N870" s="217">
        <v>43907</v>
      </c>
      <c r="O870" s="217">
        <v>43864</v>
      </c>
      <c r="P870" s="217">
        <v>44286</v>
      </c>
      <c r="Q870" s="86">
        <v>144357</v>
      </c>
      <c r="R870" s="42">
        <v>0.8</v>
      </c>
      <c r="S870" s="48" t="s">
        <v>309</v>
      </c>
      <c r="T870" s="48">
        <v>115485.6</v>
      </c>
    </row>
    <row r="871" spans="2:20" s="11" customFormat="1" ht="171.75" customHeight="1" x14ac:dyDescent="0.25">
      <c r="B871" s="431"/>
      <c r="C871" s="418"/>
      <c r="D871" s="401"/>
      <c r="E871" s="406"/>
      <c r="F871" s="130" t="s">
        <v>2809</v>
      </c>
      <c r="G871" s="57" t="s">
        <v>2810</v>
      </c>
      <c r="H871" s="49" t="s">
        <v>3419</v>
      </c>
      <c r="I871" s="196" t="s">
        <v>2815</v>
      </c>
      <c r="J871" s="130" t="s">
        <v>334</v>
      </c>
      <c r="K871" s="130" t="s">
        <v>336</v>
      </c>
      <c r="L871" s="49" t="s">
        <v>2820</v>
      </c>
      <c r="M871" s="130" t="s">
        <v>311</v>
      </c>
      <c r="N871" s="217">
        <v>43879</v>
      </c>
      <c r="O871" s="217">
        <v>43892</v>
      </c>
      <c r="P871" s="217">
        <v>44255</v>
      </c>
      <c r="Q871" s="86">
        <v>39945.599999999999</v>
      </c>
      <c r="R871" s="42">
        <v>0.8</v>
      </c>
      <c r="S871" s="48" t="s">
        <v>309</v>
      </c>
      <c r="T871" s="48">
        <v>31956.48</v>
      </c>
    </row>
    <row r="872" spans="2:20" s="11" customFormat="1" ht="231" customHeight="1" x14ac:dyDescent="0.25">
      <c r="B872" s="431"/>
      <c r="C872" s="418"/>
      <c r="D872" s="401"/>
      <c r="E872" s="406"/>
      <c r="F872" s="130" t="s">
        <v>2771</v>
      </c>
      <c r="G872" s="57" t="s">
        <v>1001</v>
      </c>
      <c r="H872" s="49" t="s">
        <v>3422</v>
      </c>
      <c r="I872" s="196" t="s">
        <v>2772</v>
      </c>
      <c r="J872" s="130" t="s">
        <v>334</v>
      </c>
      <c r="K872" s="130" t="s">
        <v>336</v>
      </c>
      <c r="L872" s="49" t="s">
        <v>2773</v>
      </c>
      <c r="M872" s="130" t="s">
        <v>311</v>
      </c>
      <c r="N872" s="217">
        <v>43803</v>
      </c>
      <c r="O872" s="217">
        <v>43132</v>
      </c>
      <c r="P872" s="217">
        <v>44377</v>
      </c>
      <c r="Q872" s="86">
        <v>7840524.2400000002</v>
      </c>
      <c r="R872" s="42">
        <v>0.8</v>
      </c>
      <c r="S872" s="48" t="s">
        <v>309</v>
      </c>
      <c r="T872" s="48">
        <v>6272419.3899999997</v>
      </c>
    </row>
    <row r="873" spans="2:20" s="11" customFormat="1" ht="231" customHeight="1" thickBot="1" x14ac:dyDescent="0.3">
      <c r="B873" s="431"/>
      <c r="C873" s="418"/>
      <c r="D873" s="401"/>
      <c r="E873" s="407"/>
      <c r="F873" s="67" t="s">
        <v>1720</v>
      </c>
      <c r="G873" s="148" t="s">
        <v>1001</v>
      </c>
      <c r="H873" s="77" t="s">
        <v>1721</v>
      </c>
      <c r="I873" s="197" t="s">
        <v>1722</v>
      </c>
      <c r="J873" s="67" t="s">
        <v>334</v>
      </c>
      <c r="K873" s="67" t="s">
        <v>336</v>
      </c>
      <c r="L873" s="77" t="s">
        <v>1723</v>
      </c>
      <c r="M873" s="67" t="s">
        <v>311</v>
      </c>
      <c r="N873" s="209">
        <v>43332</v>
      </c>
      <c r="O873" s="209">
        <v>42370</v>
      </c>
      <c r="P873" s="209">
        <v>43465</v>
      </c>
      <c r="Q873" s="239">
        <v>7888803.1299999999</v>
      </c>
      <c r="R873" s="71">
        <v>0.8</v>
      </c>
      <c r="S873" s="68" t="s">
        <v>309</v>
      </c>
      <c r="T873" s="68">
        <v>6311042.5</v>
      </c>
    </row>
    <row r="874" spans="2:20" s="11" customFormat="1" ht="42.75" customHeight="1" thickBot="1" x14ac:dyDescent="0.3">
      <c r="B874" s="431"/>
      <c r="C874" s="418"/>
      <c r="D874" s="401"/>
      <c r="E874" s="395" t="s">
        <v>336</v>
      </c>
      <c r="F874" s="396"/>
      <c r="G874" s="396"/>
      <c r="H874" s="396"/>
      <c r="I874" s="396"/>
      <c r="J874" s="396"/>
      <c r="K874" s="306">
        <f>COUNTA(K859:K873)</f>
        <v>15</v>
      </c>
      <c r="L874" s="354"/>
      <c r="M874" s="355"/>
      <c r="N874" s="355"/>
      <c r="O874" s="355"/>
      <c r="P874" s="355"/>
      <c r="Q874" s="311">
        <f>SUM(Q859:Q873)</f>
        <v>26186721.32</v>
      </c>
      <c r="R874" s="381"/>
      <c r="S874" s="382"/>
      <c r="T874" s="305">
        <f>SUM(T859:T873)</f>
        <v>20949377.050000001</v>
      </c>
    </row>
    <row r="875" spans="2:20" s="11" customFormat="1" ht="64.5" customHeight="1" x14ac:dyDescent="0.25">
      <c r="B875" s="431"/>
      <c r="C875" s="418"/>
      <c r="D875" s="401"/>
      <c r="E875" s="378" t="s">
        <v>1226</v>
      </c>
      <c r="F875" s="64" t="s">
        <v>1227</v>
      </c>
      <c r="G875" s="178" t="s">
        <v>1963</v>
      </c>
      <c r="H875" s="163" t="s">
        <v>1228</v>
      </c>
      <c r="I875" s="194" t="s">
        <v>1229</v>
      </c>
      <c r="J875" s="64" t="s">
        <v>334</v>
      </c>
      <c r="K875" s="332" t="s">
        <v>1230</v>
      </c>
      <c r="L875" s="78" t="s">
        <v>1228</v>
      </c>
      <c r="M875" s="332" t="s">
        <v>311</v>
      </c>
      <c r="N875" s="214">
        <v>43033</v>
      </c>
      <c r="O875" s="214">
        <v>42984</v>
      </c>
      <c r="P875" s="214">
        <v>43312</v>
      </c>
      <c r="Q875" s="87">
        <v>11375.64</v>
      </c>
      <c r="R875" s="66">
        <v>0.8</v>
      </c>
      <c r="S875" s="65" t="s">
        <v>309</v>
      </c>
      <c r="T875" s="65">
        <v>9100.51</v>
      </c>
    </row>
    <row r="876" spans="2:20" s="11" customFormat="1" ht="136.5" customHeight="1" x14ac:dyDescent="0.25">
      <c r="B876" s="431"/>
      <c r="C876" s="418"/>
      <c r="D876" s="401"/>
      <c r="E876" s="379"/>
      <c r="F876" s="95" t="s">
        <v>1227</v>
      </c>
      <c r="G876" s="179" t="s">
        <v>1055</v>
      </c>
      <c r="H876" s="164" t="s">
        <v>1228</v>
      </c>
      <c r="I876" s="195" t="s">
        <v>1527</v>
      </c>
      <c r="J876" s="95" t="s">
        <v>334</v>
      </c>
      <c r="K876" s="328" t="s">
        <v>1230</v>
      </c>
      <c r="L876" s="75" t="s">
        <v>1528</v>
      </c>
      <c r="M876" s="328" t="s">
        <v>311</v>
      </c>
      <c r="N876" s="215">
        <v>43166</v>
      </c>
      <c r="O876" s="215">
        <v>43132</v>
      </c>
      <c r="P876" s="215">
        <v>43480</v>
      </c>
      <c r="Q876" s="84">
        <v>11796.96</v>
      </c>
      <c r="R876" s="35">
        <v>0.8</v>
      </c>
      <c r="S876" s="32" t="s">
        <v>309</v>
      </c>
      <c r="T876" s="32">
        <v>9437.57</v>
      </c>
    </row>
    <row r="877" spans="2:20" s="11" customFormat="1" ht="201.75" customHeight="1" x14ac:dyDescent="0.25">
      <c r="B877" s="431"/>
      <c r="C877" s="418"/>
      <c r="D877" s="401"/>
      <c r="E877" s="379"/>
      <c r="F877" s="95" t="s">
        <v>1227</v>
      </c>
      <c r="G877" s="179" t="s">
        <v>1965</v>
      </c>
      <c r="H877" s="164" t="s">
        <v>1228</v>
      </c>
      <c r="I877" s="195" t="s">
        <v>1636</v>
      </c>
      <c r="J877" s="95" t="s">
        <v>334</v>
      </c>
      <c r="K877" s="328" t="s">
        <v>1230</v>
      </c>
      <c r="L877" s="75" t="s">
        <v>1637</v>
      </c>
      <c r="M877" s="328" t="s">
        <v>311</v>
      </c>
      <c r="N877" s="215">
        <v>43591</v>
      </c>
      <c r="O877" s="215">
        <v>43101</v>
      </c>
      <c r="P877" s="215">
        <v>43533</v>
      </c>
      <c r="Q877" s="84">
        <v>10952.66</v>
      </c>
      <c r="R877" s="35">
        <v>0.8</v>
      </c>
      <c r="S877" s="32" t="s">
        <v>309</v>
      </c>
      <c r="T877" s="32">
        <v>8762.1299999999992</v>
      </c>
    </row>
    <row r="878" spans="2:20" s="11" customFormat="1" ht="166.5" customHeight="1" x14ac:dyDescent="0.25">
      <c r="B878" s="431"/>
      <c r="C878" s="418"/>
      <c r="D878" s="401"/>
      <c r="E878" s="379"/>
      <c r="F878" s="95" t="s">
        <v>1227</v>
      </c>
      <c r="G878" s="179" t="s">
        <v>1966</v>
      </c>
      <c r="H878" s="164" t="s">
        <v>1228</v>
      </c>
      <c r="I878" s="195" t="s">
        <v>1638</v>
      </c>
      <c r="J878" s="95" t="s">
        <v>334</v>
      </c>
      <c r="K878" s="328" t="s">
        <v>1230</v>
      </c>
      <c r="L878" s="75" t="s">
        <v>1639</v>
      </c>
      <c r="M878" s="328" t="s">
        <v>311</v>
      </c>
      <c r="N878" s="215">
        <v>43256</v>
      </c>
      <c r="O878" s="215">
        <v>43397</v>
      </c>
      <c r="P878" s="215">
        <v>43746</v>
      </c>
      <c r="Q878" s="84">
        <v>10743.66</v>
      </c>
      <c r="R878" s="35">
        <v>0.8</v>
      </c>
      <c r="S878" s="32" t="s">
        <v>309</v>
      </c>
      <c r="T878" s="32">
        <v>8594.93</v>
      </c>
    </row>
    <row r="879" spans="2:20" s="11" customFormat="1" ht="208.5" customHeight="1" x14ac:dyDescent="0.25">
      <c r="B879" s="431"/>
      <c r="C879" s="418"/>
      <c r="D879" s="401"/>
      <c r="E879" s="379"/>
      <c r="F879" s="95" t="s">
        <v>1227</v>
      </c>
      <c r="G879" s="179" t="s">
        <v>1967</v>
      </c>
      <c r="H879" s="164" t="s">
        <v>1228</v>
      </c>
      <c r="I879" s="195" t="s">
        <v>1640</v>
      </c>
      <c r="J879" s="95" t="s">
        <v>334</v>
      </c>
      <c r="K879" s="328" t="s">
        <v>1230</v>
      </c>
      <c r="L879" s="75" t="s">
        <v>1641</v>
      </c>
      <c r="M879" s="328" t="s">
        <v>311</v>
      </c>
      <c r="N879" s="215">
        <v>43256</v>
      </c>
      <c r="O879" s="215">
        <v>43255</v>
      </c>
      <c r="P879" s="215">
        <v>43769</v>
      </c>
      <c r="Q879" s="84">
        <v>16642.14</v>
      </c>
      <c r="R879" s="35">
        <v>0.8</v>
      </c>
      <c r="S879" s="32" t="s">
        <v>309</v>
      </c>
      <c r="T879" s="32">
        <v>13313.71</v>
      </c>
    </row>
    <row r="880" spans="2:20" s="11" customFormat="1" ht="142.5" customHeight="1" x14ac:dyDescent="0.25">
      <c r="B880" s="431"/>
      <c r="C880" s="418"/>
      <c r="D880" s="401"/>
      <c r="E880" s="379"/>
      <c r="F880" s="95" t="s">
        <v>1227</v>
      </c>
      <c r="G880" s="179" t="s">
        <v>1968</v>
      </c>
      <c r="H880" s="164" t="s">
        <v>1228</v>
      </c>
      <c r="I880" s="195" t="s">
        <v>1642</v>
      </c>
      <c r="J880" s="95" t="s">
        <v>334</v>
      </c>
      <c r="K880" s="328" t="s">
        <v>1230</v>
      </c>
      <c r="L880" s="75" t="s">
        <v>1643</v>
      </c>
      <c r="M880" s="328" t="s">
        <v>311</v>
      </c>
      <c r="N880" s="215">
        <v>43256</v>
      </c>
      <c r="O880" s="215">
        <v>43475</v>
      </c>
      <c r="P880" s="215">
        <v>43831</v>
      </c>
      <c r="Q880" s="84">
        <v>8497.32</v>
      </c>
      <c r="R880" s="35">
        <v>0.8</v>
      </c>
      <c r="S880" s="32" t="s">
        <v>309</v>
      </c>
      <c r="T880" s="32">
        <v>6797.86</v>
      </c>
    </row>
    <row r="881" spans="2:20" s="11" customFormat="1" ht="213.75" customHeight="1" x14ac:dyDescent="0.25">
      <c r="B881" s="431"/>
      <c r="C881" s="418"/>
      <c r="D881" s="401"/>
      <c r="E881" s="379"/>
      <c r="F881" s="95" t="s">
        <v>1227</v>
      </c>
      <c r="G881" s="179" t="s">
        <v>1969</v>
      </c>
      <c r="H881" s="164" t="s">
        <v>1228</v>
      </c>
      <c r="I881" s="195" t="s">
        <v>1644</v>
      </c>
      <c r="J881" s="95" t="s">
        <v>334</v>
      </c>
      <c r="K881" s="328" t="s">
        <v>1230</v>
      </c>
      <c r="L881" s="75" t="s">
        <v>1645</v>
      </c>
      <c r="M881" s="328" t="s">
        <v>311</v>
      </c>
      <c r="N881" s="215">
        <v>43256</v>
      </c>
      <c r="O881" s="215">
        <v>43493</v>
      </c>
      <c r="P881" s="215">
        <v>43738</v>
      </c>
      <c r="Q881" s="84">
        <v>24135.9</v>
      </c>
      <c r="R881" s="35">
        <v>0.8</v>
      </c>
      <c r="S881" s="32" t="s">
        <v>309</v>
      </c>
      <c r="T881" s="32">
        <v>19308.72</v>
      </c>
    </row>
    <row r="882" spans="2:20" s="11" customFormat="1" ht="159" customHeight="1" x14ac:dyDescent="0.25">
      <c r="B882" s="431"/>
      <c r="C882" s="418"/>
      <c r="D882" s="401"/>
      <c r="E882" s="379"/>
      <c r="F882" s="95" t="s">
        <v>1227</v>
      </c>
      <c r="G882" s="180" t="s">
        <v>1975</v>
      </c>
      <c r="H882" s="165" t="s">
        <v>1228</v>
      </c>
      <c r="I882" s="196" t="s">
        <v>1646</v>
      </c>
      <c r="J882" s="329" t="s">
        <v>334</v>
      </c>
      <c r="K882" s="130" t="s">
        <v>1230</v>
      </c>
      <c r="L882" s="49" t="s">
        <v>1647</v>
      </c>
      <c r="M882" s="328" t="s">
        <v>311</v>
      </c>
      <c r="N882" s="215">
        <v>43679</v>
      </c>
      <c r="O882" s="215">
        <v>43592</v>
      </c>
      <c r="P882" s="215">
        <v>43942</v>
      </c>
      <c r="Q882" s="86">
        <v>5011.24</v>
      </c>
      <c r="R882" s="50">
        <v>0.8</v>
      </c>
      <c r="S882" s="48" t="s">
        <v>309</v>
      </c>
      <c r="T882" s="48">
        <v>4008.99</v>
      </c>
    </row>
    <row r="883" spans="2:20" s="11" customFormat="1" ht="179.25" customHeight="1" x14ac:dyDescent="0.25">
      <c r="B883" s="431"/>
      <c r="C883" s="418"/>
      <c r="D883" s="401"/>
      <c r="E883" s="379"/>
      <c r="F883" s="95" t="s">
        <v>2315</v>
      </c>
      <c r="G883" s="179" t="s">
        <v>2316</v>
      </c>
      <c r="H883" s="164" t="s">
        <v>1228</v>
      </c>
      <c r="I883" s="195" t="s">
        <v>2321</v>
      </c>
      <c r="J883" s="95" t="s">
        <v>334</v>
      </c>
      <c r="K883" s="328" t="s">
        <v>1230</v>
      </c>
      <c r="L883" s="75" t="s">
        <v>3423</v>
      </c>
      <c r="M883" s="328" t="s">
        <v>311</v>
      </c>
      <c r="N883" s="215">
        <v>43563</v>
      </c>
      <c r="O883" s="215">
        <v>43467</v>
      </c>
      <c r="P883" s="215">
        <v>43890</v>
      </c>
      <c r="Q883" s="32">
        <v>19300.5</v>
      </c>
      <c r="R883" s="35">
        <v>0.8</v>
      </c>
      <c r="S883" s="32" t="s">
        <v>309</v>
      </c>
      <c r="T883" s="32">
        <v>15440.4</v>
      </c>
    </row>
    <row r="884" spans="2:20" s="11" customFormat="1" ht="179.25" customHeight="1" x14ac:dyDescent="0.25">
      <c r="B884" s="431"/>
      <c r="C884" s="418"/>
      <c r="D884" s="401"/>
      <c r="E884" s="379"/>
      <c r="F884" s="95" t="s">
        <v>2315</v>
      </c>
      <c r="G884" s="179" t="s">
        <v>2409</v>
      </c>
      <c r="H884" s="164" t="s">
        <v>1228</v>
      </c>
      <c r="I884" s="195" t="s">
        <v>2410</v>
      </c>
      <c r="J884" s="95" t="s">
        <v>334</v>
      </c>
      <c r="K884" s="328" t="s">
        <v>1230</v>
      </c>
      <c r="L884" s="75" t="s">
        <v>2413</v>
      </c>
      <c r="M884" s="328" t="s">
        <v>311</v>
      </c>
      <c r="N884" s="215">
        <v>43599</v>
      </c>
      <c r="O884" s="215">
        <v>43388</v>
      </c>
      <c r="P884" s="215">
        <v>43826</v>
      </c>
      <c r="Q884" s="32">
        <v>15440.4</v>
      </c>
      <c r="R884" s="35">
        <v>0.8</v>
      </c>
      <c r="S884" s="32" t="s">
        <v>309</v>
      </c>
      <c r="T884" s="32">
        <v>12352.32</v>
      </c>
    </row>
    <row r="885" spans="2:20" s="11" customFormat="1" ht="179.25" customHeight="1" x14ac:dyDescent="0.25">
      <c r="B885" s="431"/>
      <c r="C885" s="418"/>
      <c r="D885" s="401"/>
      <c r="E885" s="379"/>
      <c r="F885" s="95" t="s">
        <v>2315</v>
      </c>
      <c r="G885" s="179" t="s">
        <v>2432</v>
      </c>
      <c r="H885" s="164" t="s">
        <v>1228</v>
      </c>
      <c r="I885" s="195" t="s">
        <v>2411</v>
      </c>
      <c r="J885" s="95" t="s">
        <v>334</v>
      </c>
      <c r="K885" s="328" t="s">
        <v>1230</v>
      </c>
      <c r="L885" s="75" t="s">
        <v>2414</v>
      </c>
      <c r="M885" s="328" t="s">
        <v>311</v>
      </c>
      <c r="N885" s="215">
        <v>43591</v>
      </c>
      <c r="O885" s="215">
        <v>43445</v>
      </c>
      <c r="P885" s="215">
        <v>44074</v>
      </c>
      <c r="Q885" s="32">
        <v>24661.75</v>
      </c>
      <c r="R885" s="35">
        <v>0.8</v>
      </c>
      <c r="S885" s="32" t="s">
        <v>309</v>
      </c>
      <c r="T885" s="32">
        <v>19729.400000000001</v>
      </c>
    </row>
    <row r="886" spans="2:20" s="11" customFormat="1" ht="222.75" customHeight="1" x14ac:dyDescent="0.25">
      <c r="B886" s="431"/>
      <c r="C886" s="418"/>
      <c r="D886" s="401"/>
      <c r="E886" s="379"/>
      <c r="F886" s="95" t="s">
        <v>2315</v>
      </c>
      <c r="G886" s="179" t="s">
        <v>2213</v>
      </c>
      <c r="H886" s="164" t="s">
        <v>1228</v>
      </c>
      <c r="I886" s="195" t="s">
        <v>2412</v>
      </c>
      <c r="J886" s="95" t="s">
        <v>334</v>
      </c>
      <c r="K886" s="328" t="s">
        <v>1230</v>
      </c>
      <c r="L886" s="75" t="s">
        <v>2415</v>
      </c>
      <c r="M886" s="328" t="s">
        <v>311</v>
      </c>
      <c r="N886" s="215">
        <v>43599</v>
      </c>
      <c r="O886" s="215">
        <v>43556</v>
      </c>
      <c r="P886" s="215">
        <v>44162</v>
      </c>
      <c r="Q886" s="32">
        <v>11329.76</v>
      </c>
      <c r="R886" s="35">
        <v>0.8</v>
      </c>
      <c r="S886" s="32" t="s">
        <v>309</v>
      </c>
      <c r="T886" s="32">
        <v>9063.81</v>
      </c>
    </row>
    <row r="887" spans="2:20" s="11" customFormat="1" ht="179.25" customHeight="1" x14ac:dyDescent="0.25">
      <c r="B887" s="431"/>
      <c r="C887" s="418"/>
      <c r="D887" s="401"/>
      <c r="E887" s="379"/>
      <c r="F887" s="95" t="s">
        <v>2315</v>
      </c>
      <c r="G887" s="179" t="s">
        <v>2317</v>
      </c>
      <c r="H887" s="164" t="s">
        <v>1228</v>
      </c>
      <c r="I887" s="195" t="s">
        <v>2322</v>
      </c>
      <c r="J887" s="95" t="s">
        <v>334</v>
      </c>
      <c r="K887" s="328" t="s">
        <v>1230</v>
      </c>
      <c r="L887" s="75" t="s">
        <v>3424</v>
      </c>
      <c r="M887" s="328" t="s">
        <v>311</v>
      </c>
      <c r="N887" s="215">
        <v>43565</v>
      </c>
      <c r="O887" s="215">
        <v>43405</v>
      </c>
      <c r="P887" s="215">
        <v>43951</v>
      </c>
      <c r="Q887" s="32">
        <v>3797.1</v>
      </c>
      <c r="R887" s="35">
        <v>0.8</v>
      </c>
      <c r="S887" s="32" t="s">
        <v>309</v>
      </c>
      <c r="T887" s="32">
        <v>3037.68</v>
      </c>
    </row>
    <row r="888" spans="2:20" s="11" customFormat="1" ht="179.25" customHeight="1" x14ac:dyDescent="0.25">
      <c r="B888" s="431"/>
      <c r="C888" s="418"/>
      <c r="D888" s="401"/>
      <c r="E888" s="379"/>
      <c r="F888" s="95" t="s">
        <v>2315</v>
      </c>
      <c r="G888" s="179" t="s">
        <v>2318</v>
      </c>
      <c r="H888" s="164" t="s">
        <v>1228</v>
      </c>
      <c r="I888" s="195" t="s">
        <v>2323</v>
      </c>
      <c r="J888" s="95" t="s">
        <v>334</v>
      </c>
      <c r="K888" s="328" t="s">
        <v>1230</v>
      </c>
      <c r="L888" s="75" t="s">
        <v>3425</v>
      </c>
      <c r="M888" s="328" t="s">
        <v>311</v>
      </c>
      <c r="N888" s="215">
        <v>43563</v>
      </c>
      <c r="O888" s="215">
        <v>43647</v>
      </c>
      <c r="P888" s="215">
        <v>44197</v>
      </c>
      <c r="Q888" s="32">
        <v>9690.36</v>
      </c>
      <c r="R888" s="35">
        <v>0.8</v>
      </c>
      <c r="S888" s="32" t="s">
        <v>309</v>
      </c>
      <c r="T888" s="32">
        <v>7752.29</v>
      </c>
    </row>
    <row r="889" spans="2:20" s="11" customFormat="1" ht="225" customHeight="1" x14ac:dyDescent="0.25">
      <c r="B889" s="431"/>
      <c r="C889" s="418"/>
      <c r="D889" s="401"/>
      <c r="E889" s="379"/>
      <c r="F889" s="95" t="s">
        <v>2315</v>
      </c>
      <c r="G889" s="179" t="s">
        <v>2319</v>
      </c>
      <c r="H889" s="164" t="s">
        <v>1228</v>
      </c>
      <c r="I889" s="195" t="s">
        <v>2324</v>
      </c>
      <c r="J889" s="95" t="s">
        <v>334</v>
      </c>
      <c r="K889" s="328" t="s">
        <v>1230</v>
      </c>
      <c r="L889" s="75" t="s">
        <v>2325</v>
      </c>
      <c r="M889" s="328" t="s">
        <v>311</v>
      </c>
      <c r="N889" s="215">
        <v>43558</v>
      </c>
      <c r="O889" s="215">
        <v>43586</v>
      </c>
      <c r="P889" s="215">
        <v>43982</v>
      </c>
      <c r="Q889" s="32">
        <v>4932.3500000000004</v>
      </c>
      <c r="R889" s="35">
        <v>0.8</v>
      </c>
      <c r="S889" s="32" t="s">
        <v>309</v>
      </c>
      <c r="T889" s="32">
        <v>3945.88</v>
      </c>
    </row>
    <row r="890" spans="2:20" s="11" customFormat="1" ht="179.25" customHeight="1" thickBot="1" x14ac:dyDescent="0.3">
      <c r="B890" s="431"/>
      <c r="C890" s="418"/>
      <c r="D890" s="401"/>
      <c r="E890" s="408"/>
      <c r="F890" s="74" t="s">
        <v>2315</v>
      </c>
      <c r="G890" s="181" t="s">
        <v>2320</v>
      </c>
      <c r="H890" s="166" t="s">
        <v>1228</v>
      </c>
      <c r="I890" s="197" t="s">
        <v>2326</v>
      </c>
      <c r="J890" s="74" t="s">
        <v>334</v>
      </c>
      <c r="K890" s="67" t="s">
        <v>1230</v>
      </c>
      <c r="L890" s="77" t="s">
        <v>2327</v>
      </c>
      <c r="M890" s="67" t="s">
        <v>311</v>
      </c>
      <c r="N890" s="209">
        <v>43559</v>
      </c>
      <c r="O890" s="209">
        <v>43724</v>
      </c>
      <c r="P890" s="209">
        <v>44013</v>
      </c>
      <c r="Q890" s="68">
        <v>8792.4500000000007</v>
      </c>
      <c r="R890" s="69">
        <v>0.8</v>
      </c>
      <c r="S890" s="68" t="s">
        <v>309</v>
      </c>
      <c r="T890" s="68">
        <v>7033.96</v>
      </c>
    </row>
    <row r="891" spans="2:20" s="11" customFormat="1" ht="48" customHeight="1" thickBot="1" x14ac:dyDescent="0.3">
      <c r="B891" s="431"/>
      <c r="C891" s="418"/>
      <c r="D891" s="401"/>
      <c r="E891" s="395" t="s">
        <v>1230</v>
      </c>
      <c r="F891" s="396"/>
      <c r="G891" s="396"/>
      <c r="H891" s="396"/>
      <c r="I891" s="396"/>
      <c r="J891" s="396"/>
      <c r="K891" s="306">
        <f>COUNTA(K875:K890)</f>
        <v>16</v>
      </c>
      <c r="L891" s="353"/>
      <c r="M891" s="353"/>
      <c r="N891" s="353"/>
      <c r="O891" s="353"/>
      <c r="P891" s="354"/>
      <c r="Q891" s="311">
        <f>SUM(Q875:Q890)</f>
        <v>197100.19000000003</v>
      </c>
      <c r="R891" s="397"/>
      <c r="S891" s="397"/>
      <c r="T891" s="305">
        <f>SUM(T875:T890)</f>
        <v>157680.15999999997</v>
      </c>
    </row>
    <row r="892" spans="2:20" s="11" customFormat="1" ht="182.25" customHeight="1" x14ac:dyDescent="0.25">
      <c r="B892" s="431"/>
      <c r="C892" s="418"/>
      <c r="D892" s="401"/>
      <c r="E892" s="378" t="s">
        <v>4250</v>
      </c>
      <c r="F892" s="329" t="s">
        <v>4252</v>
      </c>
      <c r="G892" s="180" t="s">
        <v>575</v>
      </c>
      <c r="H892" s="165" t="s">
        <v>4253</v>
      </c>
      <c r="I892" s="196" t="s">
        <v>4269</v>
      </c>
      <c r="J892" s="329" t="s">
        <v>334</v>
      </c>
      <c r="K892" s="130" t="s">
        <v>4251</v>
      </c>
      <c r="L892" s="49" t="s">
        <v>4261</v>
      </c>
      <c r="M892" s="130"/>
      <c r="N892" s="217">
        <v>44112</v>
      </c>
      <c r="O892" s="217">
        <v>44105</v>
      </c>
      <c r="P892" s="217">
        <v>44834</v>
      </c>
      <c r="Q892" s="48">
        <v>34858.589999999997</v>
      </c>
      <c r="R892" s="50">
        <v>0.8</v>
      </c>
      <c r="S892" s="48" t="s">
        <v>309</v>
      </c>
      <c r="T892" s="48">
        <v>27886.87</v>
      </c>
    </row>
    <row r="893" spans="2:20" s="11" customFormat="1" ht="208.5" customHeight="1" x14ac:dyDescent="0.25">
      <c r="B893" s="431"/>
      <c r="C893" s="418"/>
      <c r="D893" s="401"/>
      <c r="E893" s="379"/>
      <c r="F893" s="329" t="s">
        <v>4252</v>
      </c>
      <c r="G893" s="180" t="s">
        <v>970</v>
      </c>
      <c r="H893" s="165" t="s">
        <v>4254</v>
      </c>
      <c r="I893" s="196" t="s">
        <v>4270</v>
      </c>
      <c r="J893" s="329" t="s">
        <v>334</v>
      </c>
      <c r="K893" s="130" t="s">
        <v>4251</v>
      </c>
      <c r="L893" s="49" t="s">
        <v>4262</v>
      </c>
      <c r="M893" s="130" t="s">
        <v>311</v>
      </c>
      <c r="N893" s="217">
        <v>44114</v>
      </c>
      <c r="O893" s="217">
        <v>44137</v>
      </c>
      <c r="P893" s="217">
        <v>44926</v>
      </c>
      <c r="Q893" s="48">
        <v>34431.980000000003</v>
      </c>
      <c r="R893" s="50">
        <v>0.8</v>
      </c>
      <c r="S893" s="48" t="s">
        <v>309</v>
      </c>
      <c r="T893" s="48">
        <v>27545.58</v>
      </c>
    </row>
    <row r="894" spans="2:20" s="11" customFormat="1" ht="208.5" customHeight="1" x14ac:dyDescent="0.25">
      <c r="B894" s="431"/>
      <c r="C894" s="418"/>
      <c r="D894" s="401"/>
      <c r="E894" s="379"/>
      <c r="F894" s="95" t="s">
        <v>4252</v>
      </c>
      <c r="G894" s="180" t="s">
        <v>569</v>
      </c>
      <c r="H894" s="164" t="s">
        <v>4255</v>
      </c>
      <c r="I894" s="195" t="s">
        <v>4271</v>
      </c>
      <c r="J894" s="95" t="s">
        <v>334</v>
      </c>
      <c r="K894" s="328" t="s">
        <v>4251</v>
      </c>
      <c r="L894" s="75" t="s">
        <v>4263</v>
      </c>
      <c r="M894" s="328" t="s">
        <v>311</v>
      </c>
      <c r="N894" s="215">
        <v>44112</v>
      </c>
      <c r="O894" s="215">
        <v>44106</v>
      </c>
      <c r="P894" s="215">
        <v>44865</v>
      </c>
      <c r="Q894" s="32">
        <v>34793.199999999997</v>
      </c>
      <c r="R894" s="35">
        <v>0.8</v>
      </c>
      <c r="S894" s="32" t="s">
        <v>309</v>
      </c>
      <c r="T894" s="32">
        <v>27834.560000000001</v>
      </c>
    </row>
    <row r="895" spans="2:20" s="11" customFormat="1" ht="208.5" customHeight="1" x14ac:dyDescent="0.25">
      <c r="B895" s="431"/>
      <c r="C895" s="418"/>
      <c r="D895" s="401"/>
      <c r="E895" s="379"/>
      <c r="F895" s="95" t="s">
        <v>4252</v>
      </c>
      <c r="G895" s="180" t="s">
        <v>572</v>
      </c>
      <c r="H895" s="164" t="s">
        <v>4256</v>
      </c>
      <c r="I895" s="195" t="s">
        <v>4272</v>
      </c>
      <c r="J895" s="95" t="s">
        <v>334</v>
      </c>
      <c r="K895" s="328" t="s">
        <v>4251</v>
      </c>
      <c r="L895" s="75" t="s">
        <v>4264</v>
      </c>
      <c r="M895" s="328" t="s">
        <v>311</v>
      </c>
      <c r="N895" s="215">
        <v>44112</v>
      </c>
      <c r="O895" s="215">
        <v>44105</v>
      </c>
      <c r="P895" s="215">
        <v>44926</v>
      </c>
      <c r="Q895" s="32">
        <v>35000</v>
      </c>
      <c r="R895" s="35">
        <v>0.8</v>
      </c>
      <c r="S895" s="32" t="s">
        <v>309</v>
      </c>
      <c r="T895" s="32">
        <v>28000</v>
      </c>
    </row>
    <row r="896" spans="2:20" s="11" customFormat="1" ht="208.5" customHeight="1" x14ac:dyDescent="0.25">
      <c r="B896" s="431"/>
      <c r="C896" s="418"/>
      <c r="D896" s="401"/>
      <c r="E896" s="379"/>
      <c r="F896" s="95" t="s">
        <v>4252</v>
      </c>
      <c r="G896" s="180" t="s">
        <v>747</v>
      </c>
      <c r="H896" s="164" t="s">
        <v>4257</v>
      </c>
      <c r="I896" s="195" t="s">
        <v>4273</v>
      </c>
      <c r="J896" s="95" t="s">
        <v>334</v>
      </c>
      <c r="K896" s="328" t="s">
        <v>4251</v>
      </c>
      <c r="L896" s="75" t="s">
        <v>4265</v>
      </c>
      <c r="M896" s="328" t="s">
        <v>311</v>
      </c>
      <c r="N896" s="215">
        <v>44112</v>
      </c>
      <c r="O896" s="215">
        <v>44105</v>
      </c>
      <c r="P896" s="215">
        <v>44926</v>
      </c>
      <c r="Q896" s="32">
        <v>34997.39</v>
      </c>
      <c r="R896" s="35">
        <v>0.8</v>
      </c>
      <c r="S896" s="32" t="s">
        <v>309</v>
      </c>
      <c r="T896" s="32">
        <v>27997.91</v>
      </c>
    </row>
    <row r="897" spans="2:20" s="11" customFormat="1" ht="208.5" customHeight="1" x14ac:dyDescent="0.25">
      <c r="B897" s="431"/>
      <c r="C897" s="418"/>
      <c r="D897" s="401"/>
      <c r="E897" s="379"/>
      <c r="F897" s="95" t="s">
        <v>4252</v>
      </c>
      <c r="G897" s="180" t="s">
        <v>576</v>
      </c>
      <c r="H897" s="164" t="s">
        <v>4258</v>
      </c>
      <c r="I897" s="195" t="s">
        <v>4274</v>
      </c>
      <c r="J897" s="95" t="s">
        <v>334</v>
      </c>
      <c r="K897" s="328" t="s">
        <v>4251</v>
      </c>
      <c r="L897" s="75" t="s">
        <v>4266</v>
      </c>
      <c r="M897" s="328" t="s">
        <v>311</v>
      </c>
      <c r="N897" s="215">
        <v>44132</v>
      </c>
      <c r="O897" s="215">
        <v>44166</v>
      </c>
      <c r="P897" s="215">
        <v>44926</v>
      </c>
      <c r="Q897" s="32">
        <v>35000</v>
      </c>
      <c r="R897" s="35">
        <v>0.8</v>
      </c>
      <c r="S897" s="32" t="s">
        <v>309</v>
      </c>
      <c r="T897" s="32">
        <v>28000</v>
      </c>
    </row>
    <row r="898" spans="2:20" s="11" customFormat="1" ht="208.5" customHeight="1" x14ac:dyDescent="0.25">
      <c r="B898" s="431"/>
      <c r="C898" s="418"/>
      <c r="D898" s="401"/>
      <c r="E898" s="379"/>
      <c r="F898" s="95" t="s">
        <v>4252</v>
      </c>
      <c r="G898" s="180" t="s">
        <v>2810</v>
      </c>
      <c r="H898" s="164" t="s">
        <v>4259</v>
      </c>
      <c r="I898" s="195" t="s">
        <v>4275</v>
      </c>
      <c r="J898" s="95" t="s">
        <v>334</v>
      </c>
      <c r="K898" s="328" t="s">
        <v>4251</v>
      </c>
      <c r="L898" s="75" t="s">
        <v>4267</v>
      </c>
      <c r="M898" s="328" t="s">
        <v>311</v>
      </c>
      <c r="N898" s="215">
        <v>44112</v>
      </c>
      <c r="O898" s="215">
        <v>44075</v>
      </c>
      <c r="P898" s="215">
        <v>44926</v>
      </c>
      <c r="Q898" s="32">
        <v>33000</v>
      </c>
      <c r="R898" s="35">
        <v>0.8</v>
      </c>
      <c r="S898" s="32" t="s">
        <v>309</v>
      </c>
      <c r="T898" s="32">
        <v>26400</v>
      </c>
    </row>
    <row r="899" spans="2:20" s="11" customFormat="1" ht="208.5" customHeight="1" x14ac:dyDescent="0.25">
      <c r="B899" s="431"/>
      <c r="C899" s="418"/>
      <c r="D899" s="401"/>
      <c r="E899" s="379"/>
      <c r="F899" s="95" t="s">
        <v>4252</v>
      </c>
      <c r="G899" s="180" t="s">
        <v>4301</v>
      </c>
      <c r="H899" s="164" t="s">
        <v>4260</v>
      </c>
      <c r="I899" s="195" t="s">
        <v>4276</v>
      </c>
      <c r="J899" s="95" t="s">
        <v>334</v>
      </c>
      <c r="K899" s="328" t="s">
        <v>4251</v>
      </c>
      <c r="L899" s="75" t="s">
        <v>4268</v>
      </c>
      <c r="M899" s="328" t="s">
        <v>311</v>
      </c>
      <c r="N899" s="215">
        <v>44112</v>
      </c>
      <c r="O899" s="215">
        <v>44105</v>
      </c>
      <c r="P899" s="215">
        <v>44834</v>
      </c>
      <c r="Q899" s="32">
        <v>34196.74</v>
      </c>
      <c r="R899" s="35">
        <v>0.8</v>
      </c>
      <c r="S899" s="32" t="s">
        <v>309</v>
      </c>
      <c r="T899" s="32">
        <v>27357.39</v>
      </c>
    </row>
    <row r="900" spans="2:20" s="11" customFormat="1" ht="208.5" customHeight="1" thickBot="1" x14ac:dyDescent="0.3">
      <c r="B900" s="431"/>
      <c r="C900" s="418"/>
      <c r="D900" s="401"/>
      <c r="E900" s="408"/>
      <c r="F900" s="307" t="s">
        <v>4252</v>
      </c>
      <c r="G900" s="287" t="s">
        <v>975</v>
      </c>
      <c r="H900" s="288" t="s">
        <v>4253</v>
      </c>
      <c r="I900" s="289" t="s">
        <v>4277</v>
      </c>
      <c r="J900" s="307" t="s">
        <v>334</v>
      </c>
      <c r="K900" s="290" t="s">
        <v>4251</v>
      </c>
      <c r="L900" s="291" t="s">
        <v>4263</v>
      </c>
      <c r="M900" s="290" t="s">
        <v>311</v>
      </c>
      <c r="N900" s="292">
        <v>44112</v>
      </c>
      <c r="O900" s="292">
        <v>44105</v>
      </c>
      <c r="P900" s="292">
        <v>44834</v>
      </c>
      <c r="Q900" s="293">
        <v>34923.050000000003</v>
      </c>
      <c r="R900" s="294">
        <v>0.8</v>
      </c>
      <c r="S900" s="293" t="s">
        <v>309</v>
      </c>
      <c r="T900" s="293">
        <v>27938.44</v>
      </c>
    </row>
    <row r="901" spans="2:20" s="11" customFormat="1" ht="48" customHeight="1" thickBot="1" x14ac:dyDescent="0.3">
      <c r="B901" s="431"/>
      <c r="C901" s="418"/>
      <c r="D901" s="401"/>
      <c r="E901" s="395" t="s">
        <v>4251</v>
      </c>
      <c r="F901" s="396"/>
      <c r="G901" s="396"/>
      <c r="H901" s="396"/>
      <c r="I901" s="396"/>
      <c r="J901" s="396"/>
      <c r="K901" s="306">
        <f>COUNTA(K892:K900)</f>
        <v>9</v>
      </c>
      <c r="L901" s="353"/>
      <c r="M901" s="353"/>
      <c r="N901" s="353"/>
      <c r="O901" s="353"/>
      <c r="P901" s="354"/>
      <c r="Q901" s="311">
        <f>SUM(Q892:Q900)</f>
        <v>311200.95</v>
      </c>
      <c r="R901" s="397"/>
      <c r="S901" s="397"/>
      <c r="T901" s="305">
        <f>SUM(T892:T900)</f>
        <v>248960.75</v>
      </c>
    </row>
    <row r="902" spans="2:20" s="11" customFormat="1" ht="153.75" customHeight="1" x14ac:dyDescent="0.25">
      <c r="B902" s="431"/>
      <c r="C902" s="418"/>
      <c r="D902" s="401"/>
      <c r="E902" s="383" t="s">
        <v>337</v>
      </c>
      <c r="F902" s="333" t="s">
        <v>312</v>
      </c>
      <c r="G902" s="147" t="s">
        <v>1001</v>
      </c>
      <c r="H902" s="54" t="s">
        <v>3426</v>
      </c>
      <c r="I902" s="323" t="s">
        <v>310</v>
      </c>
      <c r="J902" s="333" t="s">
        <v>334</v>
      </c>
      <c r="K902" s="333" t="s">
        <v>335</v>
      </c>
      <c r="L902" s="54" t="s">
        <v>3427</v>
      </c>
      <c r="M902" s="332" t="s">
        <v>311</v>
      </c>
      <c r="N902" s="214">
        <v>42452</v>
      </c>
      <c r="O902" s="214">
        <v>42009</v>
      </c>
      <c r="P902" s="214">
        <v>42724</v>
      </c>
      <c r="Q902" s="88">
        <v>2048859.91</v>
      </c>
      <c r="R902" s="46">
        <v>0.8</v>
      </c>
      <c r="S902" s="53" t="s">
        <v>309</v>
      </c>
      <c r="T902" s="53">
        <v>1639087.93</v>
      </c>
    </row>
    <row r="903" spans="2:20" s="11" customFormat="1" ht="202.5" customHeight="1" x14ac:dyDescent="0.25">
      <c r="B903" s="431"/>
      <c r="C903" s="418"/>
      <c r="D903" s="401"/>
      <c r="E903" s="384"/>
      <c r="F903" s="328" t="s">
        <v>913</v>
      </c>
      <c r="G903" s="36" t="s">
        <v>2103</v>
      </c>
      <c r="H903" s="75" t="s">
        <v>920</v>
      </c>
      <c r="I903" s="324" t="s">
        <v>914</v>
      </c>
      <c r="J903" s="328" t="s">
        <v>334</v>
      </c>
      <c r="K903" s="328" t="s">
        <v>335</v>
      </c>
      <c r="L903" s="75" t="s">
        <v>3428</v>
      </c>
      <c r="M903" s="328" t="s">
        <v>311</v>
      </c>
      <c r="N903" s="215">
        <v>42881</v>
      </c>
      <c r="O903" s="215">
        <v>42933</v>
      </c>
      <c r="P903" s="215">
        <v>43300</v>
      </c>
      <c r="Q903" s="84">
        <v>52474.97</v>
      </c>
      <c r="R903" s="30">
        <v>0.8</v>
      </c>
      <c r="S903" s="32" t="s">
        <v>309</v>
      </c>
      <c r="T903" s="32">
        <v>41979.98</v>
      </c>
    </row>
    <row r="904" spans="2:20" s="11" customFormat="1" ht="205.5" customHeight="1" x14ac:dyDescent="0.25">
      <c r="B904" s="431"/>
      <c r="C904" s="418"/>
      <c r="D904" s="401"/>
      <c r="E904" s="384"/>
      <c r="F904" s="328" t="s">
        <v>913</v>
      </c>
      <c r="G904" s="36" t="s">
        <v>1970</v>
      </c>
      <c r="H904" s="75" t="s">
        <v>920</v>
      </c>
      <c r="I904" s="324" t="s">
        <v>1114</v>
      </c>
      <c r="J904" s="328" t="s">
        <v>334</v>
      </c>
      <c r="K904" s="328" t="s">
        <v>335</v>
      </c>
      <c r="L904" s="75" t="s">
        <v>1136</v>
      </c>
      <c r="M904" s="328" t="s">
        <v>311</v>
      </c>
      <c r="N904" s="215">
        <v>42921</v>
      </c>
      <c r="O904" s="215">
        <v>43003</v>
      </c>
      <c r="P904" s="215">
        <v>43270</v>
      </c>
      <c r="Q904" s="84">
        <v>91763.199999999997</v>
      </c>
      <c r="R904" s="30">
        <v>0.8</v>
      </c>
      <c r="S904" s="32" t="s">
        <v>309</v>
      </c>
      <c r="T904" s="32">
        <v>73410.559999999998</v>
      </c>
    </row>
    <row r="905" spans="2:20" s="248" customFormat="1" ht="200.25" customHeight="1" x14ac:dyDescent="0.25">
      <c r="B905" s="431"/>
      <c r="C905" s="418"/>
      <c r="D905" s="401"/>
      <c r="E905" s="384"/>
      <c r="F905" s="328" t="s">
        <v>913</v>
      </c>
      <c r="G905" s="36" t="s">
        <v>1971</v>
      </c>
      <c r="H905" s="75" t="s">
        <v>920</v>
      </c>
      <c r="I905" s="324" t="s">
        <v>1223</v>
      </c>
      <c r="J905" s="328" t="s">
        <v>334</v>
      </c>
      <c r="K905" s="328" t="s">
        <v>335</v>
      </c>
      <c r="L905" s="75" t="s">
        <v>1224</v>
      </c>
      <c r="M905" s="328" t="s">
        <v>311</v>
      </c>
      <c r="N905" s="215">
        <v>43007</v>
      </c>
      <c r="O905" s="215">
        <v>43052</v>
      </c>
      <c r="P905" s="215">
        <v>43371</v>
      </c>
      <c r="Q905" s="84">
        <v>84388.34</v>
      </c>
      <c r="R905" s="35">
        <v>0.8</v>
      </c>
      <c r="S905" s="32" t="s">
        <v>309</v>
      </c>
      <c r="T905" s="32">
        <v>67510.67</v>
      </c>
    </row>
    <row r="906" spans="2:20" s="11" customFormat="1" ht="213" customHeight="1" x14ac:dyDescent="0.25">
      <c r="B906" s="431"/>
      <c r="C906" s="418"/>
      <c r="D906" s="401"/>
      <c r="E906" s="384"/>
      <c r="F906" s="328" t="s">
        <v>913</v>
      </c>
      <c r="G906" s="36" t="s">
        <v>983</v>
      </c>
      <c r="H906" s="75" t="s">
        <v>920</v>
      </c>
      <c r="I906" s="324" t="s">
        <v>961</v>
      </c>
      <c r="J906" s="328" t="s">
        <v>334</v>
      </c>
      <c r="K906" s="328" t="s">
        <v>335</v>
      </c>
      <c r="L906" s="75" t="s">
        <v>1137</v>
      </c>
      <c r="M906" s="328" t="s">
        <v>311</v>
      </c>
      <c r="N906" s="215">
        <v>42900</v>
      </c>
      <c r="O906" s="215">
        <v>43005</v>
      </c>
      <c r="P906" s="215">
        <v>43370</v>
      </c>
      <c r="Q906" s="84">
        <v>56625.02</v>
      </c>
      <c r="R906" s="30">
        <v>0.80000007622681824</v>
      </c>
      <c r="S906" s="32" t="s">
        <v>309</v>
      </c>
      <c r="T906" s="32">
        <v>45300.02</v>
      </c>
    </row>
    <row r="907" spans="2:20" s="11" customFormat="1" ht="153.75" customHeight="1" x14ac:dyDescent="0.25">
      <c r="B907" s="431"/>
      <c r="C907" s="418"/>
      <c r="D907" s="401"/>
      <c r="E907" s="384"/>
      <c r="F907" s="328" t="s">
        <v>913</v>
      </c>
      <c r="G907" s="36" t="s">
        <v>979</v>
      </c>
      <c r="H907" s="75" t="s">
        <v>920</v>
      </c>
      <c r="I907" s="324" t="s">
        <v>915</v>
      </c>
      <c r="J907" s="328" t="s">
        <v>334</v>
      </c>
      <c r="K907" s="328" t="s">
        <v>335</v>
      </c>
      <c r="L907" s="75" t="s">
        <v>957</v>
      </c>
      <c r="M907" s="328" t="s">
        <v>311</v>
      </c>
      <c r="N907" s="215">
        <v>42933</v>
      </c>
      <c r="O907" s="215">
        <v>43024</v>
      </c>
      <c r="P907" s="215">
        <v>43274</v>
      </c>
      <c r="Q907" s="84">
        <v>15840</v>
      </c>
      <c r="R907" s="30">
        <v>0.8</v>
      </c>
      <c r="S907" s="32" t="s">
        <v>309</v>
      </c>
      <c r="T907" s="32">
        <v>12672</v>
      </c>
    </row>
    <row r="908" spans="2:20" s="11" customFormat="1" ht="193.5" customHeight="1" x14ac:dyDescent="0.25">
      <c r="B908" s="431"/>
      <c r="C908" s="418"/>
      <c r="D908" s="401"/>
      <c r="E908" s="384"/>
      <c r="F908" s="328" t="s">
        <v>913</v>
      </c>
      <c r="G908" s="36" t="s">
        <v>2104</v>
      </c>
      <c r="H908" s="75" t="s">
        <v>920</v>
      </c>
      <c r="I908" s="324" t="s">
        <v>968</v>
      </c>
      <c r="J908" s="328" t="s">
        <v>334</v>
      </c>
      <c r="K908" s="328" t="s">
        <v>335</v>
      </c>
      <c r="L908" s="75" t="s">
        <v>3429</v>
      </c>
      <c r="M908" s="328" t="s">
        <v>311</v>
      </c>
      <c r="N908" s="215">
        <v>42898</v>
      </c>
      <c r="O908" s="215">
        <v>42996</v>
      </c>
      <c r="P908" s="215">
        <v>43371</v>
      </c>
      <c r="Q908" s="84">
        <v>86718.97</v>
      </c>
      <c r="R908" s="30">
        <v>0.8</v>
      </c>
      <c r="S908" s="32" t="s">
        <v>309</v>
      </c>
      <c r="T908" s="32">
        <v>69375.17</v>
      </c>
    </row>
    <row r="909" spans="2:20" s="11" customFormat="1" ht="212.25" customHeight="1" x14ac:dyDescent="0.25">
      <c r="B909" s="431"/>
      <c r="C909" s="418"/>
      <c r="D909" s="401"/>
      <c r="E909" s="384"/>
      <c r="F909" s="328" t="s">
        <v>913</v>
      </c>
      <c r="G909" s="36" t="s">
        <v>2105</v>
      </c>
      <c r="H909" s="75" t="s">
        <v>920</v>
      </c>
      <c r="I909" s="324" t="s">
        <v>966</v>
      </c>
      <c r="J909" s="328" t="s">
        <v>334</v>
      </c>
      <c r="K909" s="328" t="s">
        <v>335</v>
      </c>
      <c r="L909" s="75" t="s">
        <v>967</v>
      </c>
      <c r="M909" s="328" t="s">
        <v>311</v>
      </c>
      <c r="N909" s="215">
        <v>43433</v>
      </c>
      <c r="O909" s="215">
        <v>43019</v>
      </c>
      <c r="P909" s="215">
        <v>43372</v>
      </c>
      <c r="Q909" s="84">
        <v>43348.46</v>
      </c>
      <c r="R909" s="30">
        <v>0.8</v>
      </c>
      <c r="S909" s="32" t="s">
        <v>309</v>
      </c>
      <c r="T909" s="32">
        <v>34678.76</v>
      </c>
    </row>
    <row r="910" spans="2:20" s="11" customFormat="1" ht="202.5" customHeight="1" x14ac:dyDescent="0.25">
      <c r="B910" s="431"/>
      <c r="C910" s="418"/>
      <c r="D910" s="401"/>
      <c r="E910" s="384"/>
      <c r="F910" s="328" t="s">
        <v>913</v>
      </c>
      <c r="G910" s="36" t="s">
        <v>980</v>
      </c>
      <c r="H910" s="75" t="s">
        <v>920</v>
      </c>
      <c r="I910" s="324" t="s">
        <v>916</v>
      </c>
      <c r="J910" s="328" t="s">
        <v>334</v>
      </c>
      <c r="K910" s="328" t="s">
        <v>335</v>
      </c>
      <c r="L910" s="75" t="s">
        <v>3430</v>
      </c>
      <c r="M910" s="328" t="s">
        <v>311</v>
      </c>
      <c r="N910" s="215">
        <v>42881</v>
      </c>
      <c r="O910" s="215">
        <v>43075</v>
      </c>
      <c r="P910" s="215">
        <v>43371</v>
      </c>
      <c r="Q910" s="84">
        <v>12902.29</v>
      </c>
      <c r="R910" s="30">
        <v>0.8</v>
      </c>
      <c r="S910" s="32" t="s">
        <v>309</v>
      </c>
      <c r="T910" s="32">
        <v>10321.83</v>
      </c>
    </row>
    <row r="911" spans="2:20" s="11" customFormat="1" ht="210.75" customHeight="1" x14ac:dyDescent="0.25">
      <c r="B911" s="431"/>
      <c r="C911" s="418"/>
      <c r="D911" s="401"/>
      <c r="E911" s="384"/>
      <c r="F911" s="328" t="s">
        <v>913</v>
      </c>
      <c r="G911" s="36" t="s">
        <v>984</v>
      </c>
      <c r="H911" s="75" t="s">
        <v>920</v>
      </c>
      <c r="I911" s="324" t="s">
        <v>962</v>
      </c>
      <c r="J911" s="328" t="s">
        <v>334</v>
      </c>
      <c r="K911" s="328" t="s">
        <v>335</v>
      </c>
      <c r="L911" s="75" t="s">
        <v>963</v>
      </c>
      <c r="M911" s="328" t="s">
        <v>311</v>
      </c>
      <c r="N911" s="215">
        <v>42906</v>
      </c>
      <c r="O911" s="215">
        <v>42990</v>
      </c>
      <c r="P911" s="215">
        <v>43370</v>
      </c>
      <c r="Q911" s="84">
        <v>120780</v>
      </c>
      <c r="R911" s="30">
        <v>0.80000007622681824</v>
      </c>
      <c r="S911" s="32" t="s">
        <v>309</v>
      </c>
      <c r="T911" s="32">
        <v>96624</v>
      </c>
    </row>
    <row r="912" spans="2:20" s="11" customFormat="1" ht="153.75" customHeight="1" x14ac:dyDescent="0.25">
      <c r="B912" s="431"/>
      <c r="C912" s="418"/>
      <c r="D912" s="401"/>
      <c r="E912" s="384"/>
      <c r="F912" s="328" t="s">
        <v>913</v>
      </c>
      <c r="G912" s="36" t="s">
        <v>981</v>
      </c>
      <c r="H912" s="75" t="s">
        <v>920</v>
      </c>
      <c r="I912" s="324" t="s">
        <v>917</v>
      </c>
      <c r="J912" s="328" t="s">
        <v>334</v>
      </c>
      <c r="K912" s="328" t="s">
        <v>335</v>
      </c>
      <c r="L912" s="75" t="s">
        <v>958</v>
      </c>
      <c r="M912" s="328" t="s">
        <v>311</v>
      </c>
      <c r="N912" s="215">
        <v>43549</v>
      </c>
      <c r="O912" s="215">
        <v>43011</v>
      </c>
      <c r="P912" s="215">
        <v>43372</v>
      </c>
      <c r="Q912" s="84">
        <v>9900.01</v>
      </c>
      <c r="R912" s="30">
        <v>0.8</v>
      </c>
      <c r="S912" s="32" t="s">
        <v>309</v>
      </c>
      <c r="T912" s="32">
        <v>7920.01</v>
      </c>
    </row>
    <row r="913" spans="2:20" s="11" customFormat="1" ht="146.25" customHeight="1" x14ac:dyDescent="0.25">
      <c r="B913" s="431"/>
      <c r="C913" s="418"/>
      <c r="D913" s="401"/>
      <c r="E913" s="384"/>
      <c r="F913" s="328" t="s">
        <v>913</v>
      </c>
      <c r="G913" s="36" t="s">
        <v>982</v>
      </c>
      <c r="H913" s="75" t="s">
        <v>920</v>
      </c>
      <c r="I913" s="324" t="s">
        <v>918</v>
      </c>
      <c r="J913" s="328" t="s">
        <v>334</v>
      </c>
      <c r="K913" s="328" t="s">
        <v>335</v>
      </c>
      <c r="L913" s="75" t="s">
        <v>959</v>
      </c>
      <c r="M913" s="328" t="s">
        <v>311</v>
      </c>
      <c r="N913" s="215">
        <v>43549</v>
      </c>
      <c r="O913" s="215">
        <v>43014</v>
      </c>
      <c r="P913" s="215">
        <v>43209</v>
      </c>
      <c r="Q913" s="84">
        <v>2356.39</v>
      </c>
      <c r="R913" s="30">
        <v>0.8</v>
      </c>
      <c r="S913" s="32" t="s">
        <v>309</v>
      </c>
      <c r="T913" s="32">
        <v>1885.11</v>
      </c>
    </row>
    <row r="914" spans="2:20" s="11" customFormat="1" ht="198" customHeight="1" x14ac:dyDescent="0.25">
      <c r="B914" s="431"/>
      <c r="C914" s="418"/>
      <c r="D914" s="401"/>
      <c r="E914" s="384"/>
      <c r="F914" s="328" t="s">
        <v>913</v>
      </c>
      <c r="G914" s="36" t="s">
        <v>1972</v>
      </c>
      <c r="H914" s="75" t="s">
        <v>920</v>
      </c>
      <c r="I914" s="324" t="s">
        <v>1115</v>
      </c>
      <c r="J914" s="328" t="s">
        <v>334</v>
      </c>
      <c r="K914" s="328" t="s">
        <v>335</v>
      </c>
      <c r="L914" s="75" t="s">
        <v>3431</v>
      </c>
      <c r="M914" s="328" t="s">
        <v>311</v>
      </c>
      <c r="N914" s="215">
        <v>42928</v>
      </c>
      <c r="O914" s="215">
        <v>43046</v>
      </c>
      <c r="P914" s="215">
        <v>43371</v>
      </c>
      <c r="Q914" s="84">
        <v>11456.95</v>
      </c>
      <c r="R914" s="30">
        <v>0.8</v>
      </c>
      <c r="S914" s="32" t="s">
        <v>309</v>
      </c>
      <c r="T914" s="32">
        <v>9165.56</v>
      </c>
    </row>
    <row r="915" spans="2:20" s="11" customFormat="1" ht="153.75" customHeight="1" x14ac:dyDescent="0.25">
      <c r="B915" s="431"/>
      <c r="C915" s="418"/>
      <c r="D915" s="401"/>
      <c r="E915" s="384"/>
      <c r="F915" s="328" t="s">
        <v>913</v>
      </c>
      <c r="G915" s="36" t="s">
        <v>986</v>
      </c>
      <c r="H915" s="75" t="s">
        <v>920</v>
      </c>
      <c r="I915" s="324" t="s">
        <v>1116</v>
      </c>
      <c r="J915" s="328" t="s">
        <v>334</v>
      </c>
      <c r="K915" s="328" t="s">
        <v>335</v>
      </c>
      <c r="L915" s="75" t="s">
        <v>3432</v>
      </c>
      <c r="M915" s="328" t="s">
        <v>311</v>
      </c>
      <c r="N915" s="215">
        <v>43293</v>
      </c>
      <c r="O915" s="215">
        <v>43024</v>
      </c>
      <c r="P915" s="215">
        <v>43371</v>
      </c>
      <c r="Q915" s="84">
        <v>52463.96</v>
      </c>
      <c r="R915" s="30">
        <v>0.8</v>
      </c>
      <c r="S915" s="32" t="s">
        <v>309</v>
      </c>
      <c r="T915" s="32">
        <v>41971.17</v>
      </c>
    </row>
    <row r="916" spans="2:20" s="11" customFormat="1" ht="127.5" customHeight="1" x14ac:dyDescent="0.25">
      <c r="B916" s="431"/>
      <c r="C916" s="418"/>
      <c r="D916" s="401"/>
      <c r="E916" s="384"/>
      <c r="F916" s="328" t="s">
        <v>913</v>
      </c>
      <c r="G916" s="152" t="s">
        <v>1973</v>
      </c>
      <c r="H916" s="168" t="s">
        <v>920</v>
      </c>
      <c r="I916" s="324" t="s">
        <v>1167</v>
      </c>
      <c r="J916" s="328" t="s">
        <v>334</v>
      </c>
      <c r="K916" s="328" t="s">
        <v>335</v>
      </c>
      <c r="L916" s="168" t="s">
        <v>1973</v>
      </c>
      <c r="M916" s="38" t="s">
        <v>311</v>
      </c>
      <c r="N916" s="215">
        <v>43361</v>
      </c>
      <c r="O916" s="215">
        <v>43012</v>
      </c>
      <c r="P916" s="215">
        <v>43372</v>
      </c>
      <c r="Q916" s="84">
        <v>85542.88</v>
      </c>
      <c r="R916" s="30">
        <v>0.8</v>
      </c>
      <c r="S916" s="38" t="s">
        <v>309</v>
      </c>
      <c r="T916" s="32">
        <v>68434.3</v>
      </c>
    </row>
    <row r="917" spans="2:20" s="11" customFormat="1" ht="249.75" customHeight="1" x14ac:dyDescent="0.25">
      <c r="B917" s="431"/>
      <c r="C917" s="418"/>
      <c r="D917" s="401"/>
      <c r="E917" s="384"/>
      <c r="F917" s="328" t="s">
        <v>913</v>
      </c>
      <c r="G917" s="36" t="s">
        <v>2106</v>
      </c>
      <c r="H917" s="75" t="s">
        <v>920</v>
      </c>
      <c r="I917" s="324" t="s">
        <v>919</v>
      </c>
      <c r="J917" s="328" t="s">
        <v>334</v>
      </c>
      <c r="K917" s="328" t="s">
        <v>335</v>
      </c>
      <c r="L917" s="75" t="s">
        <v>960</v>
      </c>
      <c r="M917" s="328" t="s">
        <v>311</v>
      </c>
      <c r="N917" s="215">
        <v>43445</v>
      </c>
      <c r="O917" s="215">
        <v>43018</v>
      </c>
      <c r="P917" s="215">
        <v>43372</v>
      </c>
      <c r="Q917" s="84">
        <v>46684.62</v>
      </c>
      <c r="R917" s="30">
        <v>0.8</v>
      </c>
      <c r="S917" s="32" t="s">
        <v>309</v>
      </c>
      <c r="T917" s="32">
        <v>37347.699999999997</v>
      </c>
    </row>
    <row r="918" spans="2:20" s="11" customFormat="1" ht="153.75" customHeight="1" x14ac:dyDescent="0.25">
      <c r="B918" s="431"/>
      <c r="C918" s="418"/>
      <c r="D918" s="401"/>
      <c r="E918" s="384"/>
      <c r="F918" s="328" t="s">
        <v>913</v>
      </c>
      <c r="G918" s="36" t="s">
        <v>985</v>
      </c>
      <c r="H918" s="75" t="s">
        <v>920</v>
      </c>
      <c r="I918" s="324" t="s">
        <v>964</v>
      </c>
      <c r="J918" s="328" t="s">
        <v>334</v>
      </c>
      <c r="K918" s="328" t="s">
        <v>335</v>
      </c>
      <c r="L918" s="75" t="s">
        <v>965</v>
      </c>
      <c r="M918" s="328" t="s">
        <v>311</v>
      </c>
      <c r="N918" s="215">
        <v>43460</v>
      </c>
      <c r="O918" s="215">
        <v>42955</v>
      </c>
      <c r="P918" s="215">
        <v>43372</v>
      </c>
      <c r="Q918" s="84">
        <v>90601.919999999998</v>
      </c>
      <c r="R918" s="30">
        <v>0.80000007622681824</v>
      </c>
      <c r="S918" s="32" t="s">
        <v>309</v>
      </c>
      <c r="T918" s="32">
        <v>72481.539999999994</v>
      </c>
    </row>
    <row r="919" spans="2:20" s="11" customFormat="1" ht="201.75" customHeight="1" x14ac:dyDescent="0.25">
      <c r="B919" s="431"/>
      <c r="C919" s="418"/>
      <c r="D919" s="401"/>
      <c r="E919" s="384"/>
      <c r="F919" s="328" t="s">
        <v>1422</v>
      </c>
      <c r="G919" s="93" t="s">
        <v>2107</v>
      </c>
      <c r="H919" s="75" t="s">
        <v>1423</v>
      </c>
      <c r="I919" s="324" t="s">
        <v>1424</v>
      </c>
      <c r="J919" s="328" t="s">
        <v>334</v>
      </c>
      <c r="K919" s="328" t="s">
        <v>335</v>
      </c>
      <c r="L919" s="75" t="s">
        <v>1425</v>
      </c>
      <c r="M919" s="328" t="s">
        <v>311</v>
      </c>
      <c r="N919" s="215">
        <v>43157</v>
      </c>
      <c r="O919" s="215">
        <v>43139</v>
      </c>
      <c r="P919" s="215">
        <v>44183</v>
      </c>
      <c r="Q919" s="84">
        <v>156600</v>
      </c>
      <c r="R919" s="30">
        <v>0.8</v>
      </c>
      <c r="S919" s="32" t="s">
        <v>309</v>
      </c>
      <c r="T919" s="32">
        <v>125280</v>
      </c>
    </row>
    <row r="920" spans="2:20" s="11" customFormat="1" ht="205.5" customHeight="1" x14ac:dyDescent="0.25">
      <c r="B920" s="431"/>
      <c r="C920" s="418"/>
      <c r="D920" s="401"/>
      <c r="E920" s="384"/>
      <c r="F920" s="328" t="s">
        <v>1422</v>
      </c>
      <c r="G920" s="93" t="s">
        <v>1974</v>
      </c>
      <c r="H920" s="75" t="s">
        <v>1423</v>
      </c>
      <c r="I920" s="324" t="s">
        <v>1529</v>
      </c>
      <c r="J920" s="328" t="s">
        <v>334</v>
      </c>
      <c r="K920" s="328" t="s">
        <v>335</v>
      </c>
      <c r="L920" s="75" t="s">
        <v>1425</v>
      </c>
      <c r="M920" s="328" t="s">
        <v>311</v>
      </c>
      <c r="N920" s="215">
        <v>43160</v>
      </c>
      <c r="O920" s="215">
        <v>42744</v>
      </c>
      <c r="P920" s="215">
        <v>43810</v>
      </c>
      <c r="Q920" s="84">
        <v>38280</v>
      </c>
      <c r="R920" s="30">
        <v>0.8</v>
      </c>
      <c r="S920" s="32" t="s">
        <v>309</v>
      </c>
      <c r="T920" s="32">
        <v>30624</v>
      </c>
    </row>
    <row r="921" spans="2:20" s="11" customFormat="1" ht="153.75" customHeight="1" x14ac:dyDescent="0.25">
      <c r="B921" s="431"/>
      <c r="C921" s="418"/>
      <c r="D921" s="401"/>
      <c r="E921" s="384"/>
      <c r="F921" s="328" t="s">
        <v>1422</v>
      </c>
      <c r="G921" s="93" t="s">
        <v>1001</v>
      </c>
      <c r="H921" s="75" t="s">
        <v>1423</v>
      </c>
      <c r="I921" s="324" t="s">
        <v>1530</v>
      </c>
      <c r="J921" s="328" t="s">
        <v>334</v>
      </c>
      <c r="K921" s="328" t="s">
        <v>335</v>
      </c>
      <c r="L921" s="75" t="s">
        <v>1425</v>
      </c>
      <c r="M921" s="328" t="s">
        <v>311</v>
      </c>
      <c r="N921" s="215">
        <v>43164</v>
      </c>
      <c r="O921" s="215">
        <v>42758</v>
      </c>
      <c r="P921" s="215">
        <v>43455</v>
      </c>
      <c r="Q921" s="84">
        <v>1549850.62</v>
      </c>
      <c r="R921" s="30">
        <v>0.8</v>
      </c>
      <c r="S921" s="32" t="s">
        <v>309</v>
      </c>
      <c r="T921" s="32">
        <v>1239880.5</v>
      </c>
    </row>
    <row r="922" spans="2:20" s="11" customFormat="1" ht="212.25" customHeight="1" x14ac:dyDescent="0.25">
      <c r="B922" s="431"/>
      <c r="C922" s="418"/>
      <c r="D922" s="401"/>
      <c r="E922" s="367"/>
      <c r="F922" s="328" t="s">
        <v>2776</v>
      </c>
      <c r="G922" s="93" t="s">
        <v>1001</v>
      </c>
      <c r="H922" s="75" t="s">
        <v>2777</v>
      </c>
      <c r="I922" s="324" t="s">
        <v>2774</v>
      </c>
      <c r="J922" s="328" t="s">
        <v>334</v>
      </c>
      <c r="K922" s="328" t="s">
        <v>335</v>
      </c>
      <c r="L922" s="75" t="s">
        <v>3433</v>
      </c>
      <c r="M922" s="328" t="s">
        <v>311</v>
      </c>
      <c r="N922" s="215">
        <v>43811</v>
      </c>
      <c r="O922" s="215">
        <v>43479</v>
      </c>
      <c r="P922" s="215">
        <v>44561</v>
      </c>
      <c r="Q922" s="84">
        <v>2464000</v>
      </c>
      <c r="R922" s="30">
        <v>0.8</v>
      </c>
      <c r="S922" s="32" t="s">
        <v>309</v>
      </c>
      <c r="T922" s="32">
        <v>1971200</v>
      </c>
    </row>
    <row r="923" spans="2:20" s="11" customFormat="1" ht="103.5" customHeight="1" x14ac:dyDescent="0.25">
      <c r="B923" s="431"/>
      <c r="C923" s="418"/>
      <c r="D923" s="401"/>
      <c r="E923" s="398" t="s">
        <v>2632</v>
      </c>
      <c r="F923" s="320" t="s">
        <v>398</v>
      </c>
      <c r="G923" s="93" t="s">
        <v>2065</v>
      </c>
      <c r="H923" s="73" t="s">
        <v>2617</v>
      </c>
      <c r="I923" s="324" t="s">
        <v>399</v>
      </c>
      <c r="J923" s="320" t="s">
        <v>334</v>
      </c>
      <c r="K923" s="328" t="s">
        <v>335</v>
      </c>
      <c r="L923" s="73" t="s">
        <v>4150</v>
      </c>
      <c r="M923" s="328" t="s">
        <v>311</v>
      </c>
      <c r="N923" s="215">
        <v>43476</v>
      </c>
      <c r="O923" s="215">
        <v>42675</v>
      </c>
      <c r="P923" s="215">
        <v>43404</v>
      </c>
      <c r="Q923" s="81">
        <v>64042.74</v>
      </c>
      <c r="R923" s="30">
        <v>0.5</v>
      </c>
      <c r="S923" s="29" t="s">
        <v>309</v>
      </c>
      <c r="T923" s="29">
        <v>32021.37</v>
      </c>
    </row>
    <row r="924" spans="2:20" s="11" customFormat="1" ht="93" customHeight="1" x14ac:dyDescent="0.25">
      <c r="B924" s="431"/>
      <c r="C924" s="418"/>
      <c r="D924" s="401"/>
      <c r="E924" s="343"/>
      <c r="F924" s="320" t="s">
        <v>398</v>
      </c>
      <c r="G924" s="93" t="s">
        <v>1971</v>
      </c>
      <c r="H924" s="73" t="s">
        <v>2617</v>
      </c>
      <c r="I924" s="324" t="s">
        <v>400</v>
      </c>
      <c r="J924" s="320" t="s">
        <v>334</v>
      </c>
      <c r="K924" s="320" t="s">
        <v>335</v>
      </c>
      <c r="L924" s="73" t="s">
        <v>2617</v>
      </c>
      <c r="M924" s="320" t="s">
        <v>1</v>
      </c>
      <c r="N924" s="215">
        <v>43304</v>
      </c>
      <c r="O924" s="215">
        <v>42723</v>
      </c>
      <c r="P924" s="215">
        <v>43452</v>
      </c>
      <c r="Q924" s="81">
        <v>40210.720000000001</v>
      </c>
      <c r="R924" s="30">
        <v>0.5</v>
      </c>
      <c r="S924" s="29" t="s">
        <v>309</v>
      </c>
      <c r="T924" s="29">
        <v>20105.36</v>
      </c>
    </row>
    <row r="925" spans="2:20" s="11" customFormat="1" ht="144" customHeight="1" x14ac:dyDescent="0.25">
      <c r="B925" s="431"/>
      <c r="C925" s="418"/>
      <c r="D925" s="401"/>
      <c r="E925" s="343"/>
      <c r="F925" s="320" t="s">
        <v>2733</v>
      </c>
      <c r="G925" s="93" t="s">
        <v>2734</v>
      </c>
      <c r="H925" s="73" t="s">
        <v>2633</v>
      </c>
      <c r="I925" s="324" t="s">
        <v>2732</v>
      </c>
      <c r="J925" s="320" t="s">
        <v>334</v>
      </c>
      <c r="K925" s="320" t="s">
        <v>335</v>
      </c>
      <c r="L925" s="73" t="s">
        <v>3434</v>
      </c>
      <c r="M925" s="320" t="s">
        <v>311</v>
      </c>
      <c r="N925" s="215">
        <v>43749</v>
      </c>
      <c r="O925" s="215">
        <v>43628</v>
      </c>
      <c r="P925" s="215">
        <v>44712</v>
      </c>
      <c r="Q925" s="81">
        <v>76417.009999999995</v>
      </c>
      <c r="R925" s="30">
        <v>0.5</v>
      </c>
      <c r="S925" s="29" t="s">
        <v>309</v>
      </c>
      <c r="T925" s="29">
        <v>38208.5</v>
      </c>
    </row>
    <row r="926" spans="2:20" s="11" customFormat="1" ht="144" customHeight="1" x14ac:dyDescent="0.25">
      <c r="B926" s="431"/>
      <c r="C926" s="418"/>
      <c r="D926" s="401"/>
      <c r="E926" s="343"/>
      <c r="F926" s="320" t="s">
        <v>2631</v>
      </c>
      <c r="G926" s="93" t="s">
        <v>2634</v>
      </c>
      <c r="H926" s="73" t="s">
        <v>2633</v>
      </c>
      <c r="I926" s="324" t="s">
        <v>2630</v>
      </c>
      <c r="J926" s="320" t="s">
        <v>334</v>
      </c>
      <c r="K926" s="320" t="s">
        <v>335</v>
      </c>
      <c r="L926" s="73" t="s">
        <v>2635</v>
      </c>
      <c r="M926" s="320" t="s">
        <v>311</v>
      </c>
      <c r="N926" s="215">
        <v>43679</v>
      </c>
      <c r="O926" s="215">
        <v>43777</v>
      </c>
      <c r="P926" s="215">
        <v>44804</v>
      </c>
      <c r="Q926" s="81">
        <v>1072516.94</v>
      </c>
      <c r="R926" s="30">
        <v>0.8</v>
      </c>
      <c r="S926" s="29" t="s">
        <v>309</v>
      </c>
      <c r="T926" s="29">
        <v>858013.55</v>
      </c>
    </row>
    <row r="927" spans="2:20" s="11" customFormat="1" ht="144" customHeight="1" x14ac:dyDescent="0.25">
      <c r="B927" s="431"/>
      <c r="C927" s="418"/>
      <c r="D927" s="401"/>
      <c r="E927" s="343"/>
      <c r="F927" s="320" t="s">
        <v>2733</v>
      </c>
      <c r="G927" s="93" t="s">
        <v>3903</v>
      </c>
      <c r="H927" s="73" t="s">
        <v>2633</v>
      </c>
      <c r="I927" s="229" t="s">
        <v>2775</v>
      </c>
      <c r="J927" s="320" t="s">
        <v>334</v>
      </c>
      <c r="K927" s="320" t="s">
        <v>335</v>
      </c>
      <c r="L927" s="73" t="s">
        <v>2778</v>
      </c>
      <c r="M927" s="320" t="s">
        <v>311</v>
      </c>
      <c r="N927" s="215">
        <v>43790</v>
      </c>
      <c r="O927" s="215">
        <v>43739</v>
      </c>
      <c r="P927" s="215">
        <v>44834</v>
      </c>
      <c r="Q927" s="81">
        <v>72476.97</v>
      </c>
      <c r="R927" s="30">
        <v>0.5</v>
      </c>
      <c r="S927" s="29" t="s">
        <v>309</v>
      </c>
      <c r="T927" s="29">
        <v>36238.480000000003</v>
      </c>
    </row>
    <row r="928" spans="2:20" s="11" customFormat="1" ht="144" customHeight="1" x14ac:dyDescent="0.25">
      <c r="B928" s="431"/>
      <c r="C928" s="418"/>
      <c r="D928" s="401"/>
      <c r="E928" s="343"/>
      <c r="F928" s="320" t="s">
        <v>2733</v>
      </c>
      <c r="G928" s="93" t="s">
        <v>3902</v>
      </c>
      <c r="H928" s="73" t="s">
        <v>2633</v>
      </c>
      <c r="I928" s="324" t="s">
        <v>2977</v>
      </c>
      <c r="J928" s="320" t="s">
        <v>334</v>
      </c>
      <c r="K928" s="320" t="s">
        <v>335</v>
      </c>
      <c r="L928" s="73" t="s">
        <v>2979</v>
      </c>
      <c r="M928" s="320" t="s">
        <v>311</v>
      </c>
      <c r="N928" s="215">
        <v>43935</v>
      </c>
      <c r="O928" s="215">
        <v>43808</v>
      </c>
      <c r="P928" s="215">
        <v>44903</v>
      </c>
      <c r="Q928" s="81">
        <v>84790.94</v>
      </c>
      <c r="R928" s="30">
        <v>0.5</v>
      </c>
      <c r="S928" s="29" t="s">
        <v>309</v>
      </c>
      <c r="T928" s="29">
        <v>42395.47</v>
      </c>
    </row>
    <row r="929" spans="2:20" s="11" customFormat="1" ht="144" customHeight="1" x14ac:dyDescent="0.25">
      <c r="B929" s="431"/>
      <c r="C929" s="418"/>
      <c r="D929" s="401"/>
      <c r="E929" s="343"/>
      <c r="F929" s="320" t="s">
        <v>2733</v>
      </c>
      <c r="G929" s="93" t="s">
        <v>4183</v>
      </c>
      <c r="H929" s="36" t="s">
        <v>2633</v>
      </c>
      <c r="I929" s="324" t="s">
        <v>4182</v>
      </c>
      <c r="J929" s="320" t="s">
        <v>334</v>
      </c>
      <c r="K929" s="320" t="s">
        <v>335</v>
      </c>
      <c r="L929" s="73" t="s">
        <v>4184</v>
      </c>
      <c r="M929" s="320" t="s">
        <v>311</v>
      </c>
      <c r="N929" s="215">
        <v>44078</v>
      </c>
      <c r="O929" s="215">
        <v>43831</v>
      </c>
      <c r="P929" s="215">
        <v>44926</v>
      </c>
      <c r="Q929" s="29">
        <v>52633.77</v>
      </c>
      <c r="R929" s="30">
        <v>0.5</v>
      </c>
      <c r="S929" s="29" t="s">
        <v>309</v>
      </c>
      <c r="T929" s="29">
        <v>26316.880000000001</v>
      </c>
    </row>
    <row r="930" spans="2:20" s="11" customFormat="1" ht="144" customHeight="1" x14ac:dyDescent="0.25">
      <c r="B930" s="431"/>
      <c r="C930" s="418"/>
      <c r="D930" s="401"/>
      <c r="E930" s="399"/>
      <c r="F930" s="335" t="s">
        <v>2733</v>
      </c>
      <c r="G930" s="59" t="s">
        <v>2020</v>
      </c>
      <c r="H930" s="160" t="s">
        <v>2633</v>
      </c>
      <c r="I930" s="229" t="s">
        <v>2978</v>
      </c>
      <c r="J930" s="335" t="s">
        <v>334</v>
      </c>
      <c r="K930" s="335" t="s">
        <v>335</v>
      </c>
      <c r="L930" s="160" t="s">
        <v>2980</v>
      </c>
      <c r="M930" s="335" t="s">
        <v>311</v>
      </c>
      <c r="N930" s="218">
        <v>43951</v>
      </c>
      <c r="O930" s="218">
        <v>44013</v>
      </c>
      <c r="P930" s="218">
        <v>44742</v>
      </c>
      <c r="Q930" s="80">
        <v>101100</v>
      </c>
      <c r="R930" s="46">
        <v>0.5</v>
      </c>
      <c r="S930" s="45"/>
      <c r="T930" s="45">
        <v>50550</v>
      </c>
    </row>
    <row r="931" spans="2:20" s="11" customFormat="1" ht="177.75" customHeight="1" x14ac:dyDescent="0.25">
      <c r="B931" s="431"/>
      <c r="C931" s="418"/>
      <c r="D931" s="401"/>
      <c r="E931" s="398" t="s">
        <v>2269</v>
      </c>
      <c r="F931" s="320" t="s">
        <v>2268</v>
      </c>
      <c r="G931" s="93" t="s">
        <v>986</v>
      </c>
      <c r="H931" s="73" t="s">
        <v>2270</v>
      </c>
      <c r="I931" s="221" t="s">
        <v>2261</v>
      </c>
      <c r="J931" s="320" t="s">
        <v>334</v>
      </c>
      <c r="K931" s="320" t="s">
        <v>335</v>
      </c>
      <c r="L931" s="73" t="s">
        <v>2271</v>
      </c>
      <c r="M931" s="320" t="s">
        <v>311</v>
      </c>
      <c r="N931" s="215">
        <v>43544</v>
      </c>
      <c r="O931" s="215">
        <v>43732</v>
      </c>
      <c r="P931" s="215">
        <v>44643</v>
      </c>
      <c r="Q931" s="84">
        <v>949148.57</v>
      </c>
      <c r="R931" s="35">
        <v>0.8</v>
      </c>
      <c r="S931" s="29" t="s">
        <v>309</v>
      </c>
      <c r="T931" s="32">
        <v>639263.53</v>
      </c>
    </row>
    <row r="932" spans="2:20" s="11" customFormat="1" ht="46.5" customHeight="1" x14ac:dyDescent="0.25">
      <c r="B932" s="431"/>
      <c r="C932" s="418"/>
      <c r="D932" s="401"/>
      <c r="E932" s="343"/>
      <c r="F932" s="328" t="s">
        <v>1496</v>
      </c>
      <c r="G932" s="36" t="s">
        <v>987</v>
      </c>
      <c r="H932" s="75" t="s">
        <v>506</v>
      </c>
      <c r="I932" s="324" t="s">
        <v>579</v>
      </c>
      <c r="J932" s="328" t="s">
        <v>334</v>
      </c>
      <c r="K932" s="328" t="s">
        <v>335</v>
      </c>
      <c r="L932" s="75" t="s">
        <v>506</v>
      </c>
      <c r="M932" s="328" t="s">
        <v>99</v>
      </c>
      <c r="N932" s="215">
        <v>42598</v>
      </c>
      <c r="O932" s="215">
        <v>42676</v>
      </c>
      <c r="P932" s="215">
        <v>43770</v>
      </c>
      <c r="Q932" s="84">
        <v>2261.75</v>
      </c>
      <c r="R932" s="35">
        <v>0.7</v>
      </c>
      <c r="S932" s="32" t="s">
        <v>309</v>
      </c>
      <c r="T932" s="32">
        <v>1583.23</v>
      </c>
    </row>
    <row r="933" spans="2:20" s="11" customFormat="1" ht="47.25" customHeight="1" x14ac:dyDescent="0.25">
      <c r="B933" s="431"/>
      <c r="C933" s="418"/>
      <c r="D933" s="401"/>
      <c r="E933" s="343"/>
      <c r="F933" s="328" t="s">
        <v>1496</v>
      </c>
      <c r="G933" s="36" t="s">
        <v>988</v>
      </c>
      <c r="H933" s="75" t="s">
        <v>508</v>
      </c>
      <c r="I933" s="324" t="s">
        <v>580</v>
      </c>
      <c r="J933" s="328" t="s">
        <v>334</v>
      </c>
      <c r="K933" s="328" t="s">
        <v>335</v>
      </c>
      <c r="L933" s="75" t="s">
        <v>508</v>
      </c>
      <c r="M933" s="328" t="s">
        <v>22</v>
      </c>
      <c r="N933" s="215">
        <v>42598</v>
      </c>
      <c r="O933" s="215">
        <v>42464</v>
      </c>
      <c r="P933" s="215">
        <v>43555</v>
      </c>
      <c r="Q933" s="84">
        <v>53979.01</v>
      </c>
      <c r="R933" s="35">
        <v>0.6</v>
      </c>
      <c r="S933" s="32" t="s">
        <v>309</v>
      </c>
      <c r="T933" s="32">
        <v>32387.41</v>
      </c>
    </row>
    <row r="934" spans="2:20" s="11" customFormat="1" ht="47.25" customHeight="1" x14ac:dyDescent="0.25">
      <c r="B934" s="431"/>
      <c r="C934" s="418"/>
      <c r="D934" s="401"/>
      <c r="E934" s="343"/>
      <c r="F934" s="328" t="s">
        <v>1481</v>
      </c>
      <c r="G934" s="36" t="s">
        <v>989</v>
      </c>
      <c r="H934" s="75" t="s">
        <v>2428</v>
      </c>
      <c r="I934" s="324" t="s">
        <v>832</v>
      </c>
      <c r="J934" s="328" t="s">
        <v>334</v>
      </c>
      <c r="K934" s="328" t="s">
        <v>335</v>
      </c>
      <c r="L934" s="75" t="s">
        <v>2428</v>
      </c>
      <c r="M934" s="328" t="s">
        <v>829</v>
      </c>
      <c r="N934" s="215">
        <v>42811</v>
      </c>
      <c r="O934" s="215">
        <v>42522</v>
      </c>
      <c r="P934" s="215">
        <v>43616</v>
      </c>
      <c r="Q934" s="84">
        <v>4164.32</v>
      </c>
      <c r="R934" s="35">
        <v>0.7</v>
      </c>
      <c r="S934" s="32" t="s">
        <v>309</v>
      </c>
      <c r="T934" s="32">
        <v>2915.02</v>
      </c>
    </row>
    <row r="935" spans="2:20" s="11" customFormat="1" ht="40.5" customHeight="1" x14ac:dyDescent="0.25">
      <c r="B935" s="431"/>
      <c r="C935" s="418"/>
      <c r="D935" s="401"/>
      <c r="E935" s="343"/>
      <c r="F935" s="328" t="s">
        <v>1481</v>
      </c>
      <c r="G935" s="36" t="s">
        <v>987</v>
      </c>
      <c r="H935" s="75" t="s">
        <v>506</v>
      </c>
      <c r="I935" s="324" t="s">
        <v>581</v>
      </c>
      <c r="J935" s="328" t="s">
        <v>334</v>
      </c>
      <c r="K935" s="328" t="s">
        <v>335</v>
      </c>
      <c r="L935" s="75" t="s">
        <v>506</v>
      </c>
      <c r="M935" s="328" t="s">
        <v>311</v>
      </c>
      <c r="N935" s="215">
        <v>42642</v>
      </c>
      <c r="O935" s="215">
        <v>42644</v>
      </c>
      <c r="P935" s="215">
        <v>43646</v>
      </c>
      <c r="Q935" s="84">
        <v>2189.75</v>
      </c>
      <c r="R935" s="35">
        <v>0.7</v>
      </c>
      <c r="S935" s="32" t="s">
        <v>309</v>
      </c>
      <c r="T935" s="32">
        <v>1532.83</v>
      </c>
    </row>
    <row r="936" spans="2:20" s="11" customFormat="1" ht="76.5" customHeight="1" x14ac:dyDescent="0.25">
      <c r="B936" s="431"/>
      <c r="C936" s="418"/>
      <c r="D936" s="401"/>
      <c r="E936" s="343"/>
      <c r="F936" s="328" t="s">
        <v>1481</v>
      </c>
      <c r="G936" s="36" t="s">
        <v>2108</v>
      </c>
      <c r="H936" s="75" t="s">
        <v>534</v>
      </c>
      <c r="I936" s="324" t="s">
        <v>582</v>
      </c>
      <c r="J936" s="328" t="s">
        <v>334</v>
      </c>
      <c r="K936" s="328" t="s">
        <v>335</v>
      </c>
      <c r="L936" s="75" t="s">
        <v>534</v>
      </c>
      <c r="M936" s="324" t="s">
        <v>55</v>
      </c>
      <c r="N936" s="215">
        <v>42642</v>
      </c>
      <c r="O936" s="215">
        <v>42522</v>
      </c>
      <c r="P936" s="215">
        <v>43616</v>
      </c>
      <c r="Q936" s="84">
        <v>51042.75</v>
      </c>
      <c r="R936" s="35">
        <v>0.6</v>
      </c>
      <c r="S936" s="32" t="s">
        <v>309</v>
      </c>
      <c r="T936" s="32">
        <v>30625.65</v>
      </c>
    </row>
    <row r="937" spans="2:20" s="11" customFormat="1" ht="156" customHeight="1" x14ac:dyDescent="0.25">
      <c r="B937" s="431"/>
      <c r="C937" s="418"/>
      <c r="D937" s="401"/>
      <c r="E937" s="343"/>
      <c r="F937" s="320" t="s">
        <v>1482</v>
      </c>
      <c r="G937" s="93" t="s">
        <v>1895</v>
      </c>
      <c r="H937" s="73" t="s">
        <v>1153</v>
      </c>
      <c r="I937" s="324" t="s">
        <v>1166</v>
      </c>
      <c r="J937" s="328" t="s">
        <v>334</v>
      </c>
      <c r="K937" s="328" t="s">
        <v>335</v>
      </c>
      <c r="L937" s="73" t="s">
        <v>1201</v>
      </c>
      <c r="M937" s="302" t="s">
        <v>22</v>
      </c>
      <c r="N937" s="215">
        <v>42949</v>
      </c>
      <c r="O937" s="215">
        <v>42698</v>
      </c>
      <c r="P937" s="215">
        <v>43427</v>
      </c>
      <c r="Q937" s="84">
        <v>6187.5</v>
      </c>
      <c r="R937" s="35">
        <v>0.7</v>
      </c>
      <c r="S937" s="32" t="s">
        <v>309</v>
      </c>
      <c r="T937" s="32">
        <v>4331.25</v>
      </c>
    </row>
    <row r="938" spans="2:20" s="11" customFormat="1" ht="157.5" customHeight="1" thickBot="1" x14ac:dyDescent="0.3">
      <c r="B938" s="431"/>
      <c r="C938" s="418"/>
      <c r="D938" s="401"/>
      <c r="E938" s="343"/>
      <c r="F938" s="328" t="s">
        <v>1482</v>
      </c>
      <c r="G938" s="36" t="s">
        <v>2056</v>
      </c>
      <c r="H938" s="75" t="s">
        <v>841</v>
      </c>
      <c r="I938" s="324" t="s">
        <v>863</v>
      </c>
      <c r="J938" s="328" t="s">
        <v>334</v>
      </c>
      <c r="K938" s="320" t="s">
        <v>335</v>
      </c>
      <c r="L938" s="75" t="s">
        <v>846</v>
      </c>
      <c r="M938" s="324" t="s">
        <v>27</v>
      </c>
      <c r="N938" s="215">
        <v>42831</v>
      </c>
      <c r="O938" s="215">
        <v>42767</v>
      </c>
      <c r="P938" s="215">
        <v>43861</v>
      </c>
      <c r="Q938" s="84">
        <v>23285.71</v>
      </c>
      <c r="R938" s="35">
        <v>0.7</v>
      </c>
      <c r="S938" s="32" t="s">
        <v>309</v>
      </c>
      <c r="T938" s="32">
        <v>16300</v>
      </c>
    </row>
    <row r="939" spans="2:20" s="11" customFormat="1" ht="42.75" customHeight="1" thickBot="1" x14ac:dyDescent="0.3">
      <c r="B939" s="431"/>
      <c r="C939" s="418"/>
      <c r="D939" s="401"/>
      <c r="E939" s="356" t="s">
        <v>335</v>
      </c>
      <c r="F939" s="353"/>
      <c r="G939" s="353"/>
      <c r="H939" s="353"/>
      <c r="I939" s="353"/>
      <c r="J939" s="353"/>
      <c r="K939" s="306">
        <f>COUNTA(K902:K938)</f>
        <v>37</v>
      </c>
      <c r="L939" s="354"/>
      <c r="M939" s="355"/>
      <c r="N939" s="355"/>
      <c r="O939" s="355"/>
      <c r="P939" s="355"/>
      <c r="Q939" s="311">
        <f t="shared" ref="Q939" si="2">SUM(Q902:Q938)</f>
        <v>9777886.9600000009</v>
      </c>
      <c r="R939" s="381"/>
      <c r="S939" s="382"/>
      <c r="T939" s="305">
        <f>SUM(T902:T938)</f>
        <v>7529939.3400000008</v>
      </c>
    </row>
    <row r="940" spans="2:20" s="11" customFormat="1" ht="83.25" customHeight="1" x14ac:dyDescent="0.25">
      <c r="B940" s="431"/>
      <c r="C940" s="418"/>
      <c r="D940" s="401"/>
      <c r="E940" s="224" t="s">
        <v>1426</v>
      </c>
      <c r="F940" s="323" t="s">
        <v>1227</v>
      </c>
      <c r="G940" s="147" t="s">
        <v>1963</v>
      </c>
      <c r="H940" s="54" t="s">
        <v>1257</v>
      </c>
      <c r="I940" s="323" t="s">
        <v>1258</v>
      </c>
      <c r="J940" s="323" t="s">
        <v>334</v>
      </c>
      <c r="K940" s="333" t="s">
        <v>1256</v>
      </c>
      <c r="L940" s="54" t="s">
        <v>1257</v>
      </c>
      <c r="M940" s="332" t="s">
        <v>1</v>
      </c>
      <c r="N940" s="214">
        <v>43033</v>
      </c>
      <c r="O940" s="214">
        <v>42984</v>
      </c>
      <c r="P940" s="214">
        <v>43714</v>
      </c>
      <c r="Q940" s="88">
        <v>85123.57</v>
      </c>
      <c r="R940" s="55">
        <v>0.4</v>
      </c>
      <c r="S940" s="53" t="s">
        <v>230</v>
      </c>
      <c r="T940" s="53">
        <v>34049.43</v>
      </c>
    </row>
    <row r="941" spans="2:20" s="11" customFormat="1" ht="219" customHeight="1" x14ac:dyDescent="0.25">
      <c r="B941" s="431"/>
      <c r="C941" s="418"/>
      <c r="D941" s="401"/>
      <c r="E941" s="100" t="s">
        <v>1426</v>
      </c>
      <c r="F941" s="324" t="s">
        <v>1227</v>
      </c>
      <c r="G941" s="36" t="s">
        <v>1055</v>
      </c>
      <c r="H941" s="75" t="s">
        <v>2618</v>
      </c>
      <c r="I941" s="324" t="s">
        <v>1531</v>
      </c>
      <c r="J941" s="324" t="s">
        <v>334</v>
      </c>
      <c r="K941" s="328" t="s">
        <v>1256</v>
      </c>
      <c r="L941" s="75" t="s">
        <v>1528</v>
      </c>
      <c r="M941" s="328" t="s">
        <v>13</v>
      </c>
      <c r="N941" s="215">
        <v>43166</v>
      </c>
      <c r="O941" s="215">
        <v>42948</v>
      </c>
      <c r="P941" s="215">
        <v>43496</v>
      </c>
      <c r="Q941" s="84">
        <v>15497.45</v>
      </c>
      <c r="R941" s="35">
        <v>0.4</v>
      </c>
      <c r="S941" s="32" t="s">
        <v>230</v>
      </c>
      <c r="T941" s="70">
        <v>6198.98</v>
      </c>
    </row>
    <row r="942" spans="2:20" s="11" customFormat="1" ht="219" customHeight="1" x14ac:dyDescent="0.25">
      <c r="B942" s="431"/>
      <c r="C942" s="418"/>
      <c r="D942" s="401"/>
      <c r="E942" s="101" t="s">
        <v>1426</v>
      </c>
      <c r="F942" s="325" t="s">
        <v>1227</v>
      </c>
      <c r="G942" s="57" t="s">
        <v>1065</v>
      </c>
      <c r="H942" s="49" t="s">
        <v>1532</v>
      </c>
      <c r="I942" s="325" t="s">
        <v>1533</v>
      </c>
      <c r="J942" s="325" t="s">
        <v>334</v>
      </c>
      <c r="K942" s="130" t="s">
        <v>1256</v>
      </c>
      <c r="L942" s="49" t="s">
        <v>1534</v>
      </c>
      <c r="M942" s="328" t="s">
        <v>22</v>
      </c>
      <c r="N942" s="215">
        <v>43187</v>
      </c>
      <c r="O942" s="215">
        <v>42993</v>
      </c>
      <c r="P942" s="215">
        <v>43723</v>
      </c>
      <c r="Q942" s="86">
        <v>79640</v>
      </c>
      <c r="R942" s="50">
        <v>0.5</v>
      </c>
      <c r="S942" s="48" t="s">
        <v>230</v>
      </c>
      <c r="T942" s="48">
        <v>39820</v>
      </c>
    </row>
    <row r="943" spans="2:20" s="11" customFormat="1" ht="219" customHeight="1" x14ac:dyDescent="0.25">
      <c r="B943" s="431"/>
      <c r="C943" s="418"/>
      <c r="D943" s="401"/>
      <c r="E943" s="101" t="s">
        <v>1426</v>
      </c>
      <c r="F943" s="325" t="s">
        <v>1227</v>
      </c>
      <c r="G943" s="57" t="s">
        <v>1964</v>
      </c>
      <c r="H943" s="49" t="s">
        <v>2619</v>
      </c>
      <c r="I943" s="325" t="s">
        <v>1724</v>
      </c>
      <c r="J943" s="325" t="s">
        <v>334</v>
      </c>
      <c r="K943" s="130" t="s">
        <v>1256</v>
      </c>
      <c r="L943" s="49" t="s">
        <v>4151</v>
      </c>
      <c r="M943" s="328" t="s">
        <v>22</v>
      </c>
      <c r="N943" s="215">
        <v>43256</v>
      </c>
      <c r="O943" s="215">
        <v>43070</v>
      </c>
      <c r="P943" s="215">
        <v>43616</v>
      </c>
      <c r="Q943" s="86">
        <v>94605.06</v>
      </c>
      <c r="R943" s="50">
        <v>0.4</v>
      </c>
      <c r="S943" s="48" t="s">
        <v>230</v>
      </c>
      <c r="T943" s="48">
        <v>37842.019999999997</v>
      </c>
    </row>
    <row r="944" spans="2:20" s="11" customFormat="1" ht="219" customHeight="1" x14ac:dyDescent="0.25">
      <c r="B944" s="431"/>
      <c r="C944" s="418"/>
      <c r="D944" s="401"/>
      <c r="E944" s="101" t="s">
        <v>1426</v>
      </c>
      <c r="F944" s="325" t="s">
        <v>1227</v>
      </c>
      <c r="G944" s="57" t="s">
        <v>1965</v>
      </c>
      <c r="H944" s="49" t="s">
        <v>1725</v>
      </c>
      <c r="I944" s="325" t="s">
        <v>1726</v>
      </c>
      <c r="J944" s="325" t="s">
        <v>334</v>
      </c>
      <c r="K944" s="130" t="s">
        <v>1256</v>
      </c>
      <c r="L944" s="49" t="s">
        <v>1637</v>
      </c>
      <c r="M944" s="328" t="s">
        <v>22</v>
      </c>
      <c r="N944" s="215">
        <v>43256</v>
      </c>
      <c r="O944" s="215">
        <v>43081</v>
      </c>
      <c r="P944" s="215">
        <v>43810</v>
      </c>
      <c r="Q944" s="86">
        <v>79591.899999999994</v>
      </c>
      <c r="R944" s="50">
        <v>0.4</v>
      </c>
      <c r="S944" s="48" t="s">
        <v>230</v>
      </c>
      <c r="T944" s="48">
        <v>31836.76</v>
      </c>
    </row>
    <row r="945" spans="2:20" s="11" customFormat="1" ht="219" customHeight="1" x14ac:dyDescent="0.25">
      <c r="B945" s="431"/>
      <c r="C945" s="418"/>
      <c r="D945" s="401"/>
      <c r="E945" s="101" t="s">
        <v>1426</v>
      </c>
      <c r="F945" s="325" t="s">
        <v>1227</v>
      </c>
      <c r="G945" s="57" t="s">
        <v>1966</v>
      </c>
      <c r="H945" s="49" t="s">
        <v>1648</v>
      </c>
      <c r="I945" s="325" t="s">
        <v>1649</v>
      </c>
      <c r="J945" s="325" t="s">
        <v>334</v>
      </c>
      <c r="K945" s="130" t="s">
        <v>1256</v>
      </c>
      <c r="L945" s="49" t="s">
        <v>1639</v>
      </c>
      <c r="M945" s="328" t="s">
        <v>13</v>
      </c>
      <c r="N945" s="215">
        <v>43256</v>
      </c>
      <c r="O945" s="215">
        <v>43221</v>
      </c>
      <c r="P945" s="215">
        <v>43769</v>
      </c>
      <c r="Q945" s="86">
        <v>12849.59</v>
      </c>
      <c r="R945" s="50">
        <v>0.4</v>
      </c>
      <c r="S945" s="48" t="s">
        <v>230</v>
      </c>
      <c r="T945" s="48">
        <v>5139.84</v>
      </c>
    </row>
    <row r="946" spans="2:20" s="11" customFormat="1" ht="219" customHeight="1" x14ac:dyDescent="0.25">
      <c r="B946" s="431"/>
      <c r="C946" s="418"/>
      <c r="D946" s="401"/>
      <c r="E946" s="324" t="s">
        <v>1426</v>
      </c>
      <c r="F946" s="324" t="s">
        <v>1227</v>
      </c>
      <c r="G946" s="36" t="s">
        <v>1967</v>
      </c>
      <c r="H946" s="75" t="s">
        <v>1727</v>
      </c>
      <c r="I946" s="324" t="s">
        <v>1728</v>
      </c>
      <c r="J946" s="324" t="s">
        <v>334</v>
      </c>
      <c r="K946" s="328" t="s">
        <v>1256</v>
      </c>
      <c r="L946" s="75" t="s">
        <v>1641</v>
      </c>
      <c r="M946" s="328" t="s">
        <v>13</v>
      </c>
      <c r="N946" s="215">
        <v>43256</v>
      </c>
      <c r="O946" s="215">
        <v>43488</v>
      </c>
      <c r="P946" s="215">
        <v>44218</v>
      </c>
      <c r="Q946" s="84">
        <v>99948.63</v>
      </c>
      <c r="R946" s="35">
        <v>0.5</v>
      </c>
      <c r="S946" s="32" t="s">
        <v>230</v>
      </c>
      <c r="T946" s="32">
        <v>49974.32</v>
      </c>
    </row>
    <row r="947" spans="2:20" s="11" customFormat="1" ht="164.25" customHeight="1" x14ac:dyDescent="0.25">
      <c r="B947" s="431"/>
      <c r="C947" s="418"/>
      <c r="D947" s="401"/>
      <c r="E947" s="324" t="s">
        <v>1426</v>
      </c>
      <c r="F947" s="324" t="s">
        <v>1227</v>
      </c>
      <c r="G947" s="36" t="s">
        <v>1950</v>
      </c>
      <c r="H947" s="75" t="s">
        <v>4153</v>
      </c>
      <c r="I947" s="324" t="s">
        <v>1729</v>
      </c>
      <c r="J947" s="324" t="s">
        <v>334</v>
      </c>
      <c r="K947" s="328" t="s">
        <v>1256</v>
      </c>
      <c r="L947" s="75" t="s">
        <v>4152</v>
      </c>
      <c r="M947" s="328" t="s">
        <v>29</v>
      </c>
      <c r="N947" s="215">
        <v>43256</v>
      </c>
      <c r="O947" s="215">
        <v>43101</v>
      </c>
      <c r="P947" s="215">
        <v>43646</v>
      </c>
      <c r="Q947" s="84">
        <v>99930</v>
      </c>
      <c r="R947" s="35">
        <v>0.4</v>
      </c>
      <c r="S947" s="32" t="s">
        <v>230</v>
      </c>
      <c r="T947" s="32">
        <v>39972</v>
      </c>
    </row>
    <row r="948" spans="2:20" s="11" customFormat="1" ht="219" customHeight="1" x14ac:dyDescent="0.25">
      <c r="B948" s="431"/>
      <c r="C948" s="418"/>
      <c r="D948" s="401"/>
      <c r="E948" s="324" t="s">
        <v>1426</v>
      </c>
      <c r="F948" s="324" t="s">
        <v>1227</v>
      </c>
      <c r="G948" s="36" t="s">
        <v>1968</v>
      </c>
      <c r="H948" s="75" t="s">
        <v>1730</v>
      </c>
      <c r="I948" s="324" t="s">
        <v>1731</v>
      </c>
      <c r="J948" s="324" t="s">
        <v>334</v>
      </c>
      <c r="K948" s="328" t="s">
        <v>1256</v>
      </c>
      <c r="L948" s="75" t="s">
        <v>1643</v>
      </c>
      <c r="M948" s="328" t="s">
        <v>13</v>
      </c>
      <c r="N948" s="215">
        <v>43256</v>
      </c>
      <c r="O948" s="215">
        <v>43178</v>
      </c>
      <c r="P948" s="215">
        <v>43726</v>
      </c>
      <c r="Q948" s="84">
        <v>99908.66</v>
      </c>
      <c r="R948" s="35">
        <v>0.4</v>
      </c>
      <c r="S948" s="32" t="s">
        <v>230</v>
      </c>
      <c r="T948" s="32">
        <v>39963.46</v>
      </c>
    </row>
    <row r="949" spans="2:20" s="11" customFormat="1" ht="219" customHeight="1" x14ac:dyDescent="0.25">
      <c r="B949" s="431"/>
      <c r="C949" s="418"/>
      <c r="D949" s="401"/>
      <c r="E949" s="325" t="s">
        <v>1426</v>
      </c>
      <c r="F949" s="325" t="s">
        <v>1227</v>
      </c>
      <c r="G949" s="57" t="s">
        <v>1969</v>
      </c>
      <c r="H949" s="49" t="s">
        <v>4154</v>
      </c>
      <c r="I949" s="325" t="s">
        <v>1732</v>
      </c>
      <c r="J949" s="325" t="s">
        <v>334</v>
      </c>
      <c r="K949" s="130" t="s">
        <v>1256</v>
      </c>
      <c r="L949" s="49" t="s">
        <v>1645</v>
      </c>
      <c r="M949" s="328" t="s">
        <v>13</v>
      </c>
      <c r="N949" s="215">
        <v>43256</v>
      </c>
      <c r="O949" s="215">
        <v>43191</v>
      </c>
      <c r="P949" s="215">
        <v>43920</v>
      </c>
      <c r="Q949" s="86">
        <v>99196.88</v>
      </c>
      <c r="R949" s="50">
        <v>0.5</v>
      </c>
      <c r="S949" s="48" t="s">
        <v>230</v>
      </c>
      <c r="T949" s="48">
        <v>49598.44</v>
      </c>
    </row>
    <row r="950" spans="2:20" s="11" customFormat="1" ht="219" customHeight="1" x14ac:dyDescent="0.25">
      <c r="B950" s="431"/>
      <c r="C950" s="418"/>
      <c r="D950" s="401"/>
      <c r="E950" s="325" t="s">
        <v>1426</v>
      </c>
      <c r="F950" s="325" t="s">
        <v>1227</v>
      </c>
      <c r="G950" s="57" t="s">
        <v>1975</v>
      </c>
      <c r="H950" s="49" t="s">
        <v>1733</v>
      </c>
      <c r="I950" s="325" t="s">
        <v>1734</v>
      </c>
      <c r="J950" s="325" t="s">
        <v>334</v>
      </c>
      <c r="K950" s="130" t="s">
        <v>1256</v>
      </c>
      <c r="L950" s="49" t="s">
        <v>1647</v>
      </c>
      <c r="M950" s="328" t="s">
        <v>13</v>
      </c>
      <c r="N950" s="215">
        <v>43256</v>
      </c>
      <c r="O950" s="215">
        <v>43252</v>
      </c>
      <c r="P950" s="215">
        <v>43799</v>
      </c>
      <c r="Q950" s="86">
        <v>71171.75</v>
      </c>
      <c r="R950" s="50">
        <v>0.4</v>
      </c>
      <c r="S950" s="48" t="s">
        <v>230</v>
      </c>
      <c r="T950" s="48">
        <v>28468.7</v>
      </c>
    </row>
    <row r="951" spans="2:20" s="11" customFormat="1" ht="219" customHeight="1" x14ac:dyDescent="0.25">
      <c r="B951" s="431"/>
      <c r="C951" s="418"/>
      <c r="D951" s="401"/>
      <c r="E951" s="324" t="s">
        <v>1426</v>
      </c>
      <c r="F951" s="324" t="s">
        <v>2315</v>
      </c>
      <c r="G951" s="36" t="s">
        <v>2316</v>
      </c>
      <c r="H951" s="75" t="s">
        <v>2328</v>
      </c>
      <c r="I951" s="324" t="s">
        <v>2329</v>
      </c>
      <c r="J951" s="324" t="s">
        <v>334</v>
      </c>
      <c r="K951" s="328" t="s">
        <v>1256</v>
      </c>
      <c r="L951" s="75" t="s">
        <v>3423</v>
      </c>
      <c r="M951" s="328" t="s">
        <v>13</v>
      </c>
      <c r="N951" s="215">
        <v>43563</v>
      </c>
      <c r="O951" s="215">
        <v>43930</v>
      </c>
      <c r="P951" s="215">
        <v>44477</v>
      </c>
      <c r="Q951" s="32">
        <v>33011.69</v>
      </c>
      <c r="R951" s="35">
        <v>0.5</v>
      </c>
      <c r="S951" s="32" t="s">
        <v>230</v>
      </c>
      <c r="T951" s="32">
        <v>16505.84</v>
      </c>
    </row>
    <row r="952" spans="2:20" s="11" customFormat="1" ht="219" customHeight="1" x14ac:dyDescent="0.25">
      <c r="B952" s="431"/>
      <c r="C952" s="418"/>
      <c r="D952" s="401"/>
      <c r="E952" s="324" t="s">
        <v>1426</v>
      </c>
      <c r="F952" s="324" t="s">
        <v>2315</v>
      </c>
      <c r="G952" s="36" t="s">
        <v>2409</v>
      </c>
      <c r="H952" s="75" t="s">
        <v>2416</v>
      </c>
      <c r="I952" s="324" t="s">
        <v>2417</v>
      </c>
      <c r="J952" s="324" t="s">
        <v>334</v>
      </c>
      <c r="K952" s="328" t="s">
        <v>1256</v>
      </c>
      <c r="L952" s="75" t="s">
        <v>2413</v>
      </c>
      <c r="M952" s="328" t="s">
        <v>13</v>
      </c>
      <c r="N952" s="215">
        <v>43599</v>
      </c>
      <c r="O952" s="215">
        <v>43388</v>
      </c>
      <c r="P952" s="215">
        <v>44104</v>
      </c>
      <c r="Q952" s="32">
        <v>56893.8</v>
      </c>
      <c r="R952" s="35">
        <v>0.5</v>
      </c>
      <c r="S952" s="32" t="s">
        <v>230</v>
      </c>
      <c r="T952" s="32">
        <v>28446.9</v>
      </c>
    </row>
    <row r="953" spans="2:20" s="11" customFormat="1" ht="219" customHeight="1" x14ac:dyDescent="0.25">
      <c r="B953" s="431"/>
      <c r="C953" s="418"/>
      <c r="D953" s="401"/>
      <c r="E953" s="324" t="s">
        <v>1426</v>
      </c>
      <c r="F953" s="324" t="s">
        <v>2315</v>
      </c>
      <c r="G953" s="36" t="s">
        <v>2432</v>
      </c>
      <c r="H953" s="75" t="s">
        <v>3435</v>
      </c>
      <c r="I953" s="324" t="s">
        <v>2418</v>
      </c>
      <c r="J953" s="324" t="s">
        <v>334</v>
      </c>
      <c r="K953" s="328" t="s">
        <v>1256</v>
      </c>
      <c r="L953" s="75" t="s">
        <v>4155</v>
      </c>
      <c r="M953" s="328" t="s">
        <v>13</v>
      </c>
      <c r="N953" s="215">
        <v>43591</v>
      </c>
      <c r="O953" s="215">
        <v>43374</v>
      </c>
      <c r="P953" s="215">
        <v>44105</v>
      </c>
      <c r="Q953" s="32">
        <v>56771.62</v>
      </c>
      <c r="R953" s="35">
        <v>0.4</v>
      </c>
      <c r="S953" s="32" t="s">
        <v>230</v>
      </c>
      <c r="T953" s="32">
        <v>22708.65</v>
      </c>
    </row>
    <row r="954" spans="2:20" s="11" customFormat="1" ht="219" customHeight="1" x14ac:dyDescent="0.25">
      <c r="B954" s="431"/>
      <c r="C954" s="418"/>
      <c r="D954" s="401"/>
      <c r="E954" s="324" t="s">
        <v>1426</v>
      </c>
      <c r="F954" s="324" t="s">
        <v>2315</v>
      </c>
      <c r="G954" s="36" t="s">
        <v>2317</v>
      </c>
      <c r="H954" s="75" t="s">
        <v>2330</v>
      </c>
      <c r="I954" s="324" t="s">
        <v>2331</v>
      </c>
      <c r="J954" s="324" t="s">
        <v>334</v>
      </c>
      <c r="K954" s="328" t="s">
        <v>1256</v>
      </c>
      <c r="L954" s="75" t="s">
        <v>3424</v>
      </c>
      <c r="M954" s="328" t="s">
        <v>13</v>
      </c>
      <c r="N954" s="215">
        <v>43565</v>
      </c>
      <c r="O954" s="215">
        <v>43405</v>
      </c>
      <c r="P954" s="215">
        <v>43951</v>
      </c>
      <c r="Q954" s="32">
        <v>31100</v>
      </c>
      <c r="R954" s="35">
        <v>0.4</v>
      </c>
      <c r="S954" s="32" t="s">
        <v>230</v>
      </c>
      <c r="T954" s="32">
        <v>12440</v>
      </c>
    </row>
    <row r="955" spans="2:20" s="11" customFormat="1" ht="219" customHeight="1" x14ac:dyDescent="0.25">
      <c r="B955" s="431"/>
      <c r="C955" s="418"/>
      <c r="D955" s="401"/>
      <c r="E955" s="324" t="s">
        <v>1426</v>
      </c>
      <c r="F955" s="324" t="s">
        <v>2315</v>
      </c>
      <c r="G955" s="36" t="s">
        <v>2318</v>
      </c>
      <c r="H955" s="75" t="s">
        <v>2332</v>
      </c>
      <c r="I955" s="324" t="s">
        <v>2333</v>
      </c>
      <c r="J955" s="324" t="s">
        <v>334</v>
      </c>
      <c r="K955" s="328" t="s">
        <v>1256</v>
      </c>
      <c r="L955" s="75" t="s">
        <v>3425</v>
      </c>
      <c r="M955" s="328" t="s">
        <v>13</v>
      </c>
      <c r="N955" s="215">
        <v>43563</v>
      </c>
      <c r="O955" s="215">
        <v>43647</v>
      </c>
      <c r="P955" s="215">
        <v>44197</v>
      </c>
      <c r="Q955" s="32">
        <v>99936</v>
      </c>
      <c r="R955" s="35">
        <v>0.4</v>
      </c>
      <c r="S955" s="32" t="s">
        <v>230</v>
      </c>
      <c r="T955" s="32">
        <v>39974.400000000001</v>
      </c>
    </row>
    <row r="956" spans="2:20" s="11" customFormat="1" ht="219" customHeight="1" x14ac:dyDescent="0.25">
      <c r="B956" s="431"/>
      <c r="C956" s="418"/>
      <c r="D956" s="401"/>
      <c r="E956" s="324" t="s">
        <v>1426</v>
      </c>
      <c r="F956" s="324" t="s">
        <v>2315</v>
      </c>
      <c r="G956" s="36" t="s">
        <v>2319</v>
      </c>
      <c r="H956" s="75" t="s">
        <v>2334</v>
      </c>
      <c r="I956" s="324" t="s">
        <v>2335</v>
      </c>
      <c r="J956" s="324" t="s">
        <v>334</v>
      </c>
      <c r="K956" s="328" t="s">
        <v>1256</v>
      </c>
      <c r="L956" s="75" t="s">
        <v>2325</v>
      </c>
      <c r="M956" s="328" t="s">
        <v>1</v>
      </c>
      <c r="N956" s="215">
        <v>43558</v>
      </c>
      <c r="O956" s="215">
        <v>43586</v>
      </c>
      <c r="P956" s="215">
        <v>43982</v>
      </c>
      <c r="Q956" s="32">
        <v>61907.8</v>
      </c>
      <c r="R956" s="35">
        <v>0.4</v>
      </c>
      <c r="S956" s="32" t="s">
        <v>230</v>
      </c>
      <c r="T956" s="32">
        <v>24763.119999999999</v>
      </c>
    </row>
    <row r="957" spans="2:20" s="11" customFormat="1" ht="219" customHeight="1" thickBot="1" x14ac:dyDescent="0.3">
      <c r="B957" s="431"/>
      <c r="C957" s="418"/>
      <c r="D957" s="401"/>
      <c r="E957" s="330" t="s">
        <v>1426</v>
      </c>
      <c r="F957" s="330" t="s">
        <v>2315</v>
      </c>
      <c r="G957" s="148" t="s">
        <v>2320</v>
      </c>
      <c r="H957" s="77" t="s">
        <v>2336</v>
      </c>
      <c r="I957" s="330" t="s">
        <v>2337</v>
      </c>
      <c r="J957" s="330" t="s">
        <v>334</v>
      </c>
      <c r="K957" s="67" t="s">
        <v>1256</v>
      </c>
      <c r="L957" s="77" t="s">
        <v>4156</v>
      </c>
      <c r="M957" s="67" t="s">
        <v>13</v>
      </c>
      <c r="N957" s="209">
        <v>43559</v>
      </c>
      <c r="O957" s="209">
        <v>43465</v>
      </c>
      <c r="P957" s="209">
        <v>44012</v>
      </c>
      <c r="Q957" s="68">
        <v>72628.95</v>
      </c>
      <c r="R957" s="69">
        <v>0.4</v>
      </c>
      <c r="S957" s="68" t="s">
        <v>230</v>
      </c>
      <c r="T957" s="68">
        <v>29051.58</v>
      </c>
    </row>
    <row r="958" spans="2:20" s="11" customFormat="1" ht="42.75" customHeight="1" thickBot="1" x14ac:dyDescent="0.3">
      <c r="B958" s="431"/>
      <c r="C958" s="418"/>
      <c r="D958" s="401"/>
      <c r="E958" s="356" t="s">
        <v>1256</v>
      </c>
      <c r="F958" s="353"/>
      <c r="G958" s="353"/>
      <c r="H958" s="353"/>
      <c r="I958" s="353"/>
      <c r="J958" s="353"/>
      <c r="K958" s="306">
        <f>COUNTA(K940:K957)</f>
        <v>18</v>
      </c>
      <c r="L958" s="354"/>
      <c r="M958" s="355"/>
      <c r="N958" s="355"/>
      <c r="O958" s="355"/>
      <c r="P958" s="355"/>
      <c r="Q958" s="311">
        <f>SUM(Q940:Q957)</f>
        <v>1249713.3500000001</v>
      </c>
      <c r="R958" s="357"/>
      <c r="S958" s="358"/>
      <c r="T958" s="305">
        <f>SUM(T940:T957)</f>
        <v>536754.44000000006</v>
      </c>
    </row>
    <row r="959" spans="2:20" s="11" customFormat="1" ht="201" customHeight="1" x14ac:dyDescent="0.25">
      <c r="B959" s="431"/>
      <c r="C959" s="418"/>
      <c r="D959" s="401"/>
      <c r="E959" s="383" t="s">
        <v>495</v>
      </c>
      <c r="F959" s="137" t="s">
        <v>1274</v>
      </c>
      <c r="G959" s="147" t="s">
        <v>1275</v>
      </c>
      <c r="H959" s="54" t="s">
        <v>1276</v>
      </c>
      <c r="I959" s="323" t="s">
        <v>1282</v>
      </c>
      <c r="J959" s="323" t="s">
        <v>334</v>
      </c>
      <c r="K959" s="333" t="s">
        <v>496</v>
      </c>
      <c r="L959" s="187" t="s">
        <v>1288</v>
      </c>
      <c r="M959" s="332" t="s">
        <v>181</v>
      </c>
      <c r="N959" s="214">
        <v>43063</v>
      </c>
      <c r="O959" s="214">
        <v>41963</v>
      </c>
      <c r="P959" s="214">
        <v>43312</v>
      </c>
      <c r="Q959" s="88">
        <v>191025.57</v>
      </c>
      <c r="R959" s="55">
        <v>0.7</v>
      </c>
      <c r="S959" s="53" t="s">
        <v>230</v>
      </c>
      <c r="T959" s="53">
        <v>133717.9</v>
      </c>
    </row>
    <row r="960" spans="2:20" s="11" customFormat="1" ht="185.25" customHeight="1" x14ac:dyDescent="0.25">
      <c r="B960" s="431"/>
      <c r="C960" s="418"/>
      <c r="D960" s="401"/>
      <c r="E960" s="384"/>
      <c r="F960" s="324" t="s">
        <v>1274</v>
      </c>
      <c r="G960" s="149" t="s">
        <v>1275</v>
      </c>
      <c r="H960" s="75" t="s">
        <v>1277</v>
      </c>
      <c r="I960" s="324" t="s">
        <v>1283</v>
      </c>
      <c r="J960" s="324" t="s">
        <v>334</v>
      </c>
      <c r="K960" s="328" t="s">
        <v>496</v>
      </c>
      <c r="L960" s="188" t="s">
        <v>1289</v>
      </c>
      <c r="M960" s="328" t="s">
        <v>181</v>
      </c>
      <c r="N960" s="215">
        <v>43063</v>
      </c>
      <c r="O960" s="215">
        <v>41852</v>
      </c>
      <c r="P960" s="215">
        <v>43708</v>
      </c>
      <c r="Q960" s="84">
        <v>362112</v>
      </c>
      <c r="R960" s="35">
        <v>0.7</v>
      </c>
      <c r="S960" s="32" t="s">
        <v>230</v>
      </c>
      <c r="T960" s="32">
        <v>253478.39999999999</v>
      </c>
    </row>
    <row r="961" spans="2:20" s="11" customFormat="1" ht="185.25" customHeight="1" x14ac:dyDescent="0.25">
      <c r="B961" s="431"/>
      <c r="C961" s="418"/>
      <c r="D961" s="401"/>
      <c r="E961" s="384"/>
      <c r="F961" s="324" t="s">
        <v>1274</v>
      </c>
      <c r="G961" s="149" t="s">
        <v>975</v>
      </c>
      <c r="H961" s="75" t="s">
        <v>1278</v>
      </c>
      <c r="I961" s="324" t="s">
        <v>1284</v>
      </c>
      <c r="J961" s="324" t="s">
        <v>334</v>
      </c>
      <c r="K961" s="328" t="s">
        <v>496</v>
      </c>
      <c r="L961" s="188" t="s">
        <v>1290</v>
      </c>
      <c r="M961" s="328" t="s">
        <v>4</v>
      </c>
      <c r="N961" s="215">
        <v>43063</v>
      </c>
      <c r="O961" s="215">
        <v>42475</v>
      </c>
      <c r="P961" s="215">
        <v>43830</v>
      </c>
      <c r="Q961" s="84">
        <v>132250</v>
      </c>
      <c r="R961" s="35">
        <v>0.7</v>
      </c>
      <c r="S961" s="32" t="s">
        <v>230</v>
      </c>
      <c r="T961" s="32">
        <v>92575</v>
      </c>
    </row>
    <row r="962" spans="2:20" s="11" customFormat="1" ht="208.5" customHeight="1" x14ac:dyDescent="0.25">
      <c r="B962" s="431"/>
      <c r="C962" s="418"/>
      <c r="D962" s="401"/>
      <c r="E962" s="384"/>
      <c r="F962" s="324" t="s">
        <v>1274</v>
      </c>
      <c r="G962" s="149" t="s">
        <v>1317</v>
      </c>
      <c r="H962" s="75" t="s">
        <v>1279</v>
      </c>
      <c r="I962" s="324" t="s">
        <v>1285</v>
      </c>
      <c r="J962" s="324" t="s">
        <v>334</v>
      </c>
      <c r="K962" s="328" t="s">
        <v>496</v>
      </c>
      <c r="L962" s="188" t="s">
        <v>1291</v>
      </c>
      <c r="M962" s="324" t="s">
        <v>2376</v>
      </c>
      <c r="N962" s="215">
        <v>43063</v>
      </c>
      <c r="O962" s="215">
        <v>42309</v>
      </c>
      <c r="P962" s="215">
        <v>43830</v>
      </c>
      <c r="Q962" s="84">
        <v>544362.11</v>
      </c>
      <c r="R962" s="35">
        <v>0.7</v>
      </c>
      <c r="S962" s="32" t="s">
        <v>230</v>
      </c>
      <c r="T962" s="32">
        <v>381053.48</v>
      </c>
    </row>
    <row r="963" spans="2:20" s="11" customFormat="1" ht="208.5" customHeight="1" x14ac:dyDescent="0.25">
      <c r="B963" s="431"/>
      <c r="C963" s="418"/>
      <c r="D963" s="401"/>
      <c r="E963" s="384"/>
      <c r="F963" s="324" t="s">
        <v>1274</v>
      </c>
      <c r="G963" s="149" t="s">
        <v>971</v>
      </c>
      <c r="H963" s="75" t="s">
        <v>1280</v>
      </c>
      <c r="I963" s="324" t="s">
        <v>1286</v>
      </c>
      <c r="J963" s="324" t="s">
        <v>334</v>
      </c>
      <c r="K963" s="328" t="s">
        <v>496</v>
      </c>
      <c r="L963" s="188" t="s">
        <v>1292</v>
      </c>
      <c r="M963" s="328" t="s">
        <v>829</v>
      </c>
      <c r="N963" s="215">
        <v>43063</v>
      </c>
      <c r="O963" s="215">
        <v>42530</v>
      </c>
      <c r="P963" s="215">
        <v>44196</v>
      </c>
      <c r="Q963" s="84">
        <v>473102.13</v>
      </c>
      <c r="R963" s="35">
        <v>0.7</v>
      </c>
      <c r="S963" s="32" t="s">
        <v>230</v>
      </c>
      <c r="T963" s="32">
        <v>331171.49</v>
      </c>
    </row>
    <row r="964" spans="2:20" s="11" customFormat="1" ht="208.5" customHeight="1" x14ac:dyDescent="0.25">
      <c r="B964" s="431"/>
      <c r="C964" s="418"/>
      <c r="D964" s="401"/>
      <c r="E964" s="384"/>
      <c r="F964" s="324" t="s">
        <v>1274</v>
      </c>
      <c r="G964" s="149" t="s">
        <v>1318</v>
      </c>
      <c r="H964" s="75" t="s">
        <v>1281</v>
      </c>
      <c r="I964" s="324" t="s">
        <v>1287</v>
      </c>
      <c r="J964" s="324" t="s">
        <v>334</v>
      </c>
      <c r="K964" s="328" t="s">
        <v>496</v>
      </c>
      <c r="L964" s="188" t="s">
        <v>1293</v>
      </c>
      <c r="M964" s="328" t="s">
        <v>30</v>
      </c>
      <c r="N964" s="215">
        <v>43063</v>
      </c>
      <c r="O964" s="215">
        <v>42278</v>
      </c>
      <c r="P964" s="215">
        <v>43677</v>
      </c>
      <c r="Q964" s="84">
        <v>232777.63</v>
      </c>
      <c r="R964" s="35">
        <v>0.7</v>
      </c>
      <c r="S964" s="32" t="s">
        <v>230</v>
      </c>
      <c r="T964" s="32">
        <v>162944.34</v>
      </c>
    </row>
    <row r="965" spans="2:20" s="11" customFormat="1" ht="208.5" customHeight="1" x14ac:dyDescent="0.25">
      <c r="B965" s="431"/>
      <c r="C965" s="418"/>
      <c r="D965" s="401"/>
      <c r="E965" s="384"/>
      <c r="F965" s="324" t="s">
        <v>1274</v>
      </c>
      <c r="G965" s="149" t="s">
        <v>1005</v>
      </c>
      <c r="H965" s="75" t="s">
        <v>2620</v>
      </c>
      <c r="I965" s="324" t="s">
        <v>1329</v>
      </c>
      <c r="J965" s="324" t="s">
        <v>334</v>
      </c>
      <c r="K965" s="328" t="s">
        <v>496</v>
      </c>
      <c r="L965" s="188" t="s">
        <v>1293</v>
      </c>
      <c r="M965" s="328"/>
      <c r="N965" s="215">
        <v>43096</v>
      </c>
      <c r="O965" s="215">
        <v>42193</v>
      </c>
      <c r="P965" s="215">
        <v>44926</v>
      </c>
      <c r="Q965" s="127">
        <v>114899.8</v>
      </c>
      <c r="R965" s="35">
        <v>0.7</v>
      </c>
      <c r="S965" s="32" t="s">
        <v>230</v>
      </c>
      <c r="T965" s="32">
        <v>80429.86</v>
      </c>
    </row>
    <row r="966" spans="2:20" s="11" customFormat="1" ht="208.5" customHeight="1" x14ac:dyDescent="0.25">
      <c r="B966" s="431"/>
      <c r="C966" s="418"/>
      <c r="D966" s="401"/>
      <c r="E966" s="384"/>
      <c r="F966" s="324" t="s">
        <v>1274</v>
      </c>
      <c r="G966" s="149" t="s">
        <v>576</v>
      </c>
      <c r="H966" s="75" t="s">
        <v>1322</v>
      </c>
      <c r="I966" s="324" t="s">
        <v>1319</v>
      </c>
      <c r="J966" s="324" t="s">
        <v>334</v>
      </c>
      <c r="K966" s="328" t="s">
        <v>496</v>
      </c>
      <c r="L966" s="188" t="s">
        <v>1325</v>
      </c>
      <c r="M966" s="324" t="s">
        <v>1328</v>
      </c>
      <c r="N966" s="215">
        <v>43091</v>
      </c>
      <c r="O966" s="215">
        <v>43160</v>
      </c>
      <c r="P966" s="215">
        <v>44196</v>
      </c>
      <c r="Q966" s="84">
        <v>116553</v>
      </c>
      <c r="R966" s="35">
        <v>0.7</v>
      </c>
      <c r="S966" s="32" t="s">
        <v>230</v>
      </c>
      <c r="T966" s="32">
        <v>81587.100000000006</v>
      </c>
    </row>
    <row r="967" spans="2:20" s="11" customFormat="1" ht="195.75" customHeight="1" x14ac:dyDescent="0.25">
      <c r="B967" s="431"/>
      <c r="C967" s="418"/>
      <c r="D967" s="401"/>
      <c r="E967" s="384"/>
      <c r="F967" s="324" t="s">
        <v>1274</v>
      </c>
      <c r="G967" s="149" t="s">
        <v>576</v>
      </c>
      <c r="H967" s="75" t="s">
        <v>1323</v>
      </c>
      <c r="I967" s="324" t="s">
        <v>1320</v>
      </c>
      <c r="J967" s="324" t="s">
        <v>334</v>
      </c>
      <c r="K967" s="328" t="s">
        <v>496</v>
      </c>
      <c r="L967" s="188" t="s">
        <v>1326</v>
      </c>
      <c r="M967" s="324" t="s">
        <v>1328</v>
      </c>
      <c r="N967" s="215">
        <v>43091</v>
      </c>
      <c r="O967" s="215">
        <v>43101</v>
      </c>
      <c r="P967" s="215">
        <v>44196</v>
      </c>
      <c r="Q967" s="84">
        <v>122405</v>
      </c>
      <c r="R967" s="35">
        <v>0.7</v>
      </c>
      <c r="S967" s="32" t="s">
        <v>230</v>
      </c>
      <c r="T967" s="32">
        <v>85683.5</v>
      </c>
    </row>
    <row r="968" spans="2:20" s="11" customFormat="1" ht="225.75" customHeight="1" x14ac:dyDescent="0.25">
      <c r="B968" s="431"/>
      <c r="C968" s="418"/>
      <c r="D968" s="401"/>
      <c r="E968" s="384"/>
      <c r="F968" s="324" t="s">
        <v>1274</v>
      </c>
      <c r="G968" s="149" t="s">
        <v>573</v>
      </c>
      <c r="H968" s="49" t="s">
        <v>2159</v>
      </c>
      <c r="I968" s="325" t="s">
        <v>2160</v>
      </c>
      <c r="J968" s="325" t="s">
        <v>334</v>
      </c>
      <c r="K968" s="130" t="s">
        <v>496</v>
      </c>
      <c r="L968" s="189" t="s">
        <v>2161</v>
      </c>
      <c r="M968" s="324" t="s">
        <v>19</v>
      </c>
      <c r="N968" s="215">
        <v>43426</v>
      </c>
      <c r="O968" s="215">
        <v>42683</v>
      </c>
      <c r="P968" s="215">
        <v>43738</v>
      </c>
      <c r="Q968" s="86">
        <v>384260.55</v>
      </c>
      <c r="R968" s="50">
        <v>0.7</v>
      </c>
      <c r="S968" s="48" t="s">
        <v>230</v>
      </c>
      <c r="T968" s="48">
        <v>268982.39</v>
      </c>
    </row>
    <row r="969" spans="2:20" s="11" customFormat="1" ht="230.25" customHeight="1" x14ac:dyDescent="0.25">
      <c r="B969" s="431"/>
      <c r="C969" s="418"/>
      <c r="D969" s="401"/>
      <c r="E969" s="384"/>
      <c r="F969" s="324" t="s">
        <v>1274</v>
      </c>
      <c r="G969" s="253" t="s">
        <v>2101</v>
      </c>
      <c r="H969" s="49" t="s">
        <v>1324</v>
      </c>
      <c r="I969" s="325" t="s">
        <v>1321</v>
      </c>
      <c r="J969" s="325" t="s">
        <v>334</v>
      </c>
      <c r="K969" s="130" t="s">
        <v>496</v>
      </c>
      <c r="L969" s="189" t="s">
        <v>1327</v>
      </c>
      <c r="M969" s="328" t="s">
        <v>181</v>
      </c>
      <c r="N969" s="215">
        <v>43090</v>
      </c>
      <c r="O969" s="215">
        <v>42887</v>
      </c>
      <c r="P969" s="215">
        <v>44165</v>
      </c>
      <c r="Q969" s="86">
        <v>458537.48</v>
      </c>
      <c r="R969" s="50">
        <v>0.7</v>
      </c>
      <c r="S969" s="48" t="s">
        <v>230</v>
      </c>
      <c r="T969" s="48">
        <v>320976.24</v>
      </c>
    </row>
    <row r="970" spans="2:20" s="11" customFormat="1" ht="212.25" customHeight="1" x14ac:dyDescent="0.25">
      <c r="B970" s="431"/>
      <c r="C970" s="418"/>
      <c r="D970" s="402"/>
      <c r="E970" s="384"/>
      <c r="F970" s="324" t="s">
        <v>1274</v>
      </c>
      <c r="G970" s="254" t="s">
        <v>2101</v>
      </c>
      <c r="H970" s="75" t="s">
        <v>1835</v>
      </c>
      <c r="I970" s="324" t="s">
        <v>1836</v>
      </c>
      <c r="J970" s="324" t="s">
        <v>334</v>
      </c>
      <c r="K970" s="328" t="s">
        <v>496</v>
      </c>
      <c r="L970" s="188" t="s">
        <v>1837</v>
      </c>
      <c r="M970" s="324" t="s">
        <v>2367</v>
      </c>
      <c r="N970" s="215">
        <v>43166</v>
      </c>
      <c r="O970" s="215">
        <v>42355</v>
      </c>
      <c r="P970" s="215">
        <v>44377</v>
      </c>
      <c r="Q970" s="32">
        <v>845916.34</v>
      </c>
      <c r="R970" s="35">
        <v>0.7</v>
      </c>
      <c r="S970" s="32" t="s">
        <v>230</v>
      </c>
      <c r="T970" s="32">
        <v>592141.43999999994</v>
      </c>
    </row>
    <row r="971" spans="2:20" s="11" customFormat="1" ht="171.75" customHeight="1" x14ac:dyDescent="0.25">
      <c r="B971" s="431"/>
      <c r="C971" s="418"/>
      <c r="D971" s="402"/>
      <c r="E971" s="384"/>
      <c r="F971" s="324" t="s">
        <v>1274</v>
      </c>
      <c r="G971" s="255" t="s">
        <v>1976</v>
      </c>
      <c r="H971" s="169" t="s">
        <v>1814</v>
      </c>
      <c r="I971" s="113" t="s">
        <v>1815</v>
      </c>
      <c r="J971" s="326" t="s">
        <v>334</v>
      </c>
      <c r="K971" s="238" t="s">
        <v>496</v>
      </c>
      <c r="L971" s="190" t="s">
        <v>1816</v>
      </c>
      <c r="M971" s="302" t="s">
        <v>2368</v>
      </c>
      <c r="N971" s="215">
        <v>43353</v>
      </c>
      <c r="O971" s="215">
        <v>42272</v>
      </c>
      <c r="P971" s="215">
        <v>44196</v>
      </c>
      <c r="Q971" s="114">
        <v>550105.69999999995</v>
      </c>
      <c r="R971" s="92">
        <v>0.7</v>
      </c>
      <c r="S971" s="113" t="s">
        <v>230</v>
      </c>
      <c r="T971" s="115">
        <v>385073.99</v>
      </c>
    </row>
    <row r="972" spans="2:20" s="11" customFormat="1" ht="128.25" customHeight="1" x14ac:dyDescent="0.25">
      <c r="B972" s="431"/>
      <c r="C972" s="418"/>
      <c r="D972" s="402"/>
      <c r="E972" s="384"/>
      <c r="F972" s="324" t="s">
        <v>1274</v>
      </c>
      <c r="G972" s="254" t="s">
        <v>569</v>
      </c>
      <c r="H972" s="75" t="s">
        <v>1735</v>
      </c>
      <c r="I972" s="324" t="s">
        <v>1736</v>
      </c>
      <c r="J972" s="324" t="s">
        <v>334</v>
      </c>
      <c r="K972" s="328" t="s">
        <v>496</v>
      </c>
      <c r="L972" s="188" t="s">
        <v>1739</v>
      </c>
      <c r="M972" s="328" t="s">
        <v>22</v>
      </c>
      <c r="N972" s="215">
        <v>43305</v>
      </c>
      <c r="O972" s="215">
        <v>43283</v>
      </c>
      <c r="P972" s="215">
        <v>44165</v>
      </c>
      <c r="Q972" s="84">
        <v>179703</v>
      </c>
      <c r="R972" s="35">
        <v>0.7</v>
      </c>
      <c r="S972" s="32" t="s">
        <v>230</v>
      </c>
      <c r="T972" s="32">
        <v>125792.1</v>
      </c>
    </row>
    <row r="973" spans="2:20" s="11" customFormat="1" ht="128.25" customHeight="1" x14ac:dyDescent="0.25">
      <c r="B973" s="431"/>
      <c r="C973" s="418"/>
      <c r="D973" s="402"/>
      <c r="E973" s="384"/>
      <c r="F973" s="324" t="s">
        <v>1274</v>
      </c>
      <c r="G973" s="149" t="s">
        <v>568</v>
      </c>
      <c r="H973" s="49" t="s">
        <v>2680</v>
      </c>
      <c r="I973" s="324" t="s">
        <v>2677</v>
      </c>
      <c r="J973" s="325" t="s">
        <v>334</v>
      </c>
      <c r="K973" s="130" t="s">
        <v>496</v>
      </c>
      <c r="L973" s="189" t="s">
        <v>2681</v>
      </c>
      <c r="M973" s="328" t="s">
        <v>1</v>
      </c>
      <c r="N973" s="215">
        <v>43769</v>
      </c>
      <c r="O973" s="215">
        <v>43340</v>
      </c>
      <c r="P973" s="215">
        <v>44196</v>
      </c>
      <c r="Q973" s="86">
        <v>172884.1</v>
      </c>
      <c r="R973" s="50">
        <v>0.7</v>
      </c>
      <c r="S973" s="48" t="s">
        <v>230</v>
      </c>
      <c r="T973" s="223">
        <v>121018.87</v>
      </c>
    </row>
    <row r="974" spans="2:20" s="11" customFormat="1" ht="207.75" customHeight="1" x14ac:dyDescent="0.25">
      <c r="B974" s="431"/>
      <c r="C974" s="418"/>
      <c r="D974" s="402"/>
      <c r="E974" s="384"/>
      <c r="F974" s="324" t="s">
        <v>1274</v>
      </c>
      <c r="G974" s="149" t="s">
        <v>574</v>
      </c>
      <c r="H974" s="49" t="s">
        <v>2621</v>
      </c>
      <c r="I974" s="325" t="s">
        <v>2162</v>
      </c>
      <c r="J974" s="325" t="s">
        <v>334</v>
      </c>
      <c r="K974" s="130" t="s">
        <v>496</v>
      </c>
      <c r="L974" s="189" t="s">
        <v>2163</v>
      </c>
      <c r="M974" s="328" t="s">
        <v>7</v>
      </c>
      <c r="N974" s="215">
        <v>43453</v>
      </c>
      <c r="O974" s="215">
        <v>42859</v>
      </c>
      <c r="P974" s="215">
        <v>44196</v>
      </c>
      <c r="Q974" s="86">
        <v>301610.88</v>
      </c>
      <c r="R974" s="50">
        <v>0.7</v>
      </c>
      <c r="S974" s="48" t="s">
        <v>230</v>
      </c>
      <c r="T974" s="48">
        <v>211127.62</v>
      </c>
    </row>
    <row r="975" spans="2:20" s="11" customFormat="1" ht="165.75" customHeight="1" x14ac:dyDescent="0.25">
      <c r="B975" s="431"/>
      <c r="C975" s="418"/>
      <c r="D975" s="402"/>
      <c r="E975" s="384"/>
      <c r="F975" s="324" t="s">
        <v>1274</v>
      </c>
      <c r="G975" s="150" t="s">
        <v>970</v>
      </c>
      <c r="H975" s="49" t="s">
        <v>1737</v>
      </c>
      <c r="I975" s="325" t="s">
        <v>1738</v>
      </c>
      <c r="J975" s="325" t="s">
        <v>334</v>
      </c>
      <c r="K975" s="130" t="s">
        <v>496</v>
      </c>
      <c r="L975" s="189" t="s">
        <v>1740</v>
      </c>
      <c r="M975" s="328" t="s">
        <v>30</v>
      </c>
      <c r="N975" s="215">
        <v>43318</v>
      </c>
      <c r="O975" s="215">
        <v>43466</v>
      </c>
      <c r="P975" s="215">
        <v>43982</v>
      </c>
      <c r="Q975" s="86">
        <v>84939.41</v>
      </c>
      <c r="R975" s="50">
        <v>0.7</v>
      </c>
      <c r="S975" s="48" t="s">
        <v>230</v>
      </c>
      <c r="T975" s="48">
        <v>59457.59</v>
      </c>
    </row>
    <row r="976" spans="2:20" s="11" customFormat="1" ht="128.25" customHeight="1" x14ac:dyDescent="0.25">
      <c r="B976" s="431"/>
      <c r="C976" s="418"/>
      <c r="D976" s="402"/>
      <c r="E976" s="384"/>
      <c r="F976" s="324" t="s">
        <v>1274</v>
      </c>
      <c r="G976" s="150" t="s">
        <v>575</v>
      </c>
      <c r="H976" s="49" t="s">
        <v>2738</v>
      </c>
      <c r="I976" s="325" t="s">
        <v>2735</v>
      </c>
      <c r="J976" s="325" t="s">
        <v>334</v>
      </c>
      <c r="K976" s="130" t="s">
        <v>496</v>
      </c>
      <c r="L976" s="189" t="s">
        <v>2739</v>
      </c>
      <c r="M976" s="328" t="s">
        <v>29</v>
      </c>
      <c r="N976" s="215">
        <v>43788</v>
      </c>
      <c r="O976" s="215">
        <v>43831</v>
      </c>
      <c r="P976" s="215">
        <v>44530</v>
      </c>
      <c r="Q976" s="86">
        <v>54438.7</v>
      </c>
      <c r="R976" s="50">
        <v>0.7</v>
      </c>
      <c r="S976" s="48" t="s">
        <v>230</v>
      </c>
      <c r="T976" s="48">
        <v>38107.089999999997</v>
      </c>
    </row>
    <row r="977" spans="2:20" s="11" customFormat="1" ht="214.5" customHeight="1" x14ac:dyDescent="0.25">
      <c r="B977" s="431"/>
      <c r="C977" s="418"/>
      <c r="D977" s="402"/>
      <c r="E977" s="384"/>
      <c r="F977" s="324" t="s">
        <v>1274</v>
      </c>
      <c r="G977" s="150" t="s">
        <v>2101</v>
      </c>
      <c r="H977" s="49" t="s">
        <v>2164</v>
      </c>
      <c r="I977" s="325" t="s">
        <v>2165</v>
      </c>
      <c r="J977" s="325" t="s">
        <v>334</v>
      </c>
      <c r="K977" s="130" t="s">
        <v>496</v>
      </c>
      <c r="L977" s="189" t="s">
        <v>2166</v>
      </c>
      <c r="M977" s="324" t="s">
        <v>2369</v>
      </c>
      <c r="N977" s="215">
        <v>43448</v>
      </c>
      <c r="O977" s="215">
        <v>43252</v>
      </c>
      <c r="P977" s="215">
        <v>44347</v>
      </c>
      <c r="Q977" s="86">
        <v>624135.39</v>
      </c>
      <c r="R977" s="50">
        <v>0.7</v>
      </c>
      <c r="S977" s="48" t="s">
        <v>230</v>
      </c>
      <c r="T977" s="48">
        <v>436894.77</v>
      </c>
    </row>
    <row r="978" spans="2:20" s="11" customFormat="1" ht="214.5" customHeight="1" x14ac:dyDescent="0.25">
      <c r="B978" s="431"/>
      <c r="C978" s="418"/>
      <c r="D978" s="402"/>
      <c r="E978" s="384"/>
      <c r="F978" s="324" t="s">
        <v>1274</v>
      </c>
      <c r="G978" s="150" t="s">
        <v>971</v>
      </c>
      <c r="H978" s="49" t="s">
        <v>1861</v>
      </c>
      <c r="I978" s="325" t="s">
        <v>1862</v>
      </c>
      <c r="J978" s="325" t="s">
        <v>334</v>
      </c>
      <c r="K978" s="130" t="s">
        <v>496</v>
      </c>
      <c r="L978" s="189" t="s">
        <v>1863</v>
      </c>
      <c r="M978" s="328" t="s">
        <v>829</v>
      </c>
      <c r="N978" s="215">
        <v>43427</v>
      </c>
      <c r="O978" s="215">
        <v>42650</v>
      </c>
      <c r="P978" s="215">
        <v>44104</v>
      </c>
      <c r="Q978" s="48">
        <v>234870.27</v>
      </c>
      <c r="R978" s="50">
        <v>0.7</v>
      </c>
      <c r="S978" s="48" t="s">
        <v>230</v>
      </c>
      <c r="T978" s="48">
        <v>164409.19</v>
      </c>
    </row>
    <row r="979" spans="2:20" s="11" customFormat="1" ht="194.25" customHeight="1" x14ac:dyDescent="0.25">
      <c r="B979" s="431"/>
      <c r="C979" s="418"/>
      <c r="D979" s="402"/>
      <c r="E979" s="384"/>
      <c r="F979" s="324" t="s">
        <v>1274</v>
      </c>
      <c r="G979" s="150" t="s">
        <v>572</v>
      </c>
      <c r="H979" s="49" t="s">
        <v>2167</v>
      </c>
      <c r="I979" s="325" t="s">
        <v>2168</v>
      </c>
      <c r="J979" s="325" t="s">
        <v>334</v>
      </c>
      <c r="K979" s="130" t="s">
        <v>496</v>
      </c>
      <c r="L979" s="189" t="s">
        <v>3436</v>
      </c>
      <c r="M979" s="328" t="s">
        <v>2370</v>
      </c>
      <c r="N979" s="215">
        <v>43448</v>
      </c>
      <c r="O979" s="215">
        <v>43342</v>
      </c>
      <c r="P979" s="215">
        <v>44012</v>
      </c>
      <c r="Q979" s="48">
        <v>242998.72</v>
      </c>
      <c r="R979" s="50">
        <v>0.7</v>
      </c>
      <c r="S979" s="48" t="s">
        <v>230</v>
      </c>
      <c r="T979" s="48">
        <v>170099.11</v>
      </c>
    </row>
    <row r="980" spans="2:20" s="11" customFormat="1" ht="194.25" customHeight="1" x14ac:dyDescent="0.25">
      <c r="B980" s="431"/>
      <c r="C980" s="418"/>
      <c r="D980" s="402"/>
      <c r="E980" s="384"/>
      <c r="F980" s="324" t="s">
        <v>1274</v>
      </c>
      <c r="G980" s="150" t="s">
        <v>570</v>
      </c>
      <c r="H980" s="49" t="s">
        <v>2740</v>
      </c>
      <c r="I980" s="325" t="s">
        <v>2736</v>
      </c>
      <c r="J980" s="325" t="s">
        <v>334</v>
      </c>
      <c r="K980" s="130" t="s">
        <v>496</v>
      </c>
      <c r="L980" s="189" t="s">
        <v>2741</v>
      </c>
      <c r="M980" s="328" t="s">
        <v>16</v>
      </c>
      <c r="N980" s="215">
        <v>43787</v>
      </c>
      <c r="O980" s="215">
        <v>43397</v>
      </c>
      <c r="P980" s="215">
        <v>43830</v>
      </c>
      <c r="Q980" s="48">
        <v>65668.960000000006</v>
      </c>
      <c r="R980" s="50">
        <v>0.7</v>
      </c>
      <c r="S980" s="48" t="s">
        <v>230</v>
      </c>
      <c r="T980" s="48">
        <v>45968.27</v>
      </c>
    </row>
    <row r="981" spans="2:20" s="11" customFormat="1" ht="194.25" customHeight="1" x14ac:dyDescent="0.25">
      <c r="B981" s="431"/>
      <c r="C981" s="418"/>
      <c r="D981" s="402"/>
      <c r="E981" s="384"/>
      <c r="F981" s="324" t="s">
        <v>1274</v>
      </c>
      <c r="G981" s="149" t="s">
        <v>971</v>
      </c>
      <c r="H981" s="75" t="s">
        <v>2229</v>
      </c>
      <c r="I981" s="324" t="s">
        <v>2231</v>
      </c>
      <c r="J981" s="324" t="s">
        <v>334</v>
      </c>
      <c r="K981" s="328" t="s">
        <v>496</v>
      </c>
      <c r="L981" s="188" t="s">
        <v>2232</v>
      </c>
      <c r="M981" s="328" t="s">
        <v>829</v>
      </c>
      <c r="N981" s="215">
        <v>43462</v>
      </c>
      <c r="O981" s="215">
        <v>42195</v>
      </c>
      <c r="P981" s="215">
        <v>44196</v>
      </c>
      <c r="Q981" s="32">
        <v>435353.2</v>
      </c>
      <c r="R981" s="35">
        <v>0.7</v>
      </c>
      <c r="S981" s="32" t="s">
        <v>230</v>
      </c>
      <c r="T981" s="32">
        <v>304747.24</v>
      </c>
    </row>
    <row r="982" spans="2:20" s="11" customFormat="1" ht="194.25" customHeight="1" x14ac:dyDescent="0.25">
      <c r="B982" s="431"/>
      <c r="C982" s="418"/>
      <c r="D982" s="402"/>
      <c r="E982" s="384"/>
      <c r="F982" s="324" t="s">
        <v>1274</v>
      </c>
      <c r="G982" s="149" t="s">
        <v>1976</v>
      </c>
      <c r="H982" s="75" t="s">
        <v>2682</v>
      </c>
      <c r="I982" s="324" t="s">
        <v>2678</v>
      </c>
      <c r="J982" s="324" t="s">
        <v>334</v>
      </c>
      <c r="K982" s="328" t="s">
        <v>496</v>
      </c>
      <c r="L982" s="188" t="s">
        <v>2683</v>
      </c>
      <c r="M982" s="328" t="s">
        <v>311</v>
      </c>
      <c r="N982" s="215">
        <v>43762</v>
      </c>
      <c r="O982" s="215">
        <v>42917</v>
      </c>
      <c r="P982" s="215">
        <v>44196</v>
      </c>
      <c r="Q982" s="32">
        <v>342174.71999999997</v>
      </c>
      <c r="R982" s="35">
        <v>0.7</v>
      </c>
      <c r="S982" s="32" t="s">
        <v>230</v>
      </c>
      <c r="T982" s="32">
        <v>239522.3</v>
      </c>
    </row>
    <row r="983" spans="2:20" s="11" customFormat="1" ht="194.25" customHeight="1" x14ac:dyDescent="0.25">
      <c r="B983" s="431"/>
      <c r="C983" s="418"/>
      <c r="D983" s="402"/>
      <c r="E983" s="384"/>
      <c r="F983" s="324" t="s">
        <v>1274</v>
      </c>
      <c r="G983" s="149" t="s">
        <v>569</v>
      </c>
      <c r="H983" s="75" t="s">
        <v>3437</v>
      </c>
      <c r="I983" s="324" t="s">
        <v>2233</v>
      </c>
      <c r="J983" s="324" t="s">
        <v>334</v>
      </c>
      <c r="K983" s="328" t="s">
        <v>496</v>
      </c>
      <c r="L983" s="188" t="s">
        <v>2234</v>
      </c>
      <c r="M983" s="328" t="s">
        <v>22</v>
      </c>
      <c r="N983" s="215">
        <v>43462</v>
      </c>
      <c r="O983" s="215">
        <v>43251</v>
      </c>
      <c r="P983" s="215">
        <v>44043</v>
      </c>
      <c r="Q983" s="32">
        <v>256994.95</v>
      </c>
      <c r="R983" s="35">
        <v>0.7</v>
      </c>
      <c r="S983" s="32" t="s">
        <v>230</v>
      </c>
      <c r="T983" s="32">
        <v>179896.47</v>
      </c>
    </row>
    <row r="984" spans="2:20" s="11" customFormat="1" ht="194.25" customHeight="1" x14ac:dyDescent="0.25">
      <c r="B984" s="431"/>
      <c r="C984" s="418"/>
      <c r="D984" s="402"/>
      <c r="E984" s="384"/>
      <c r="F984" s="325" t="s">
        <v>1274</v>
      </c>
      <c r="G984" s="150" t="s">
        <v>971</v>
      </c>
      <c r="H984" s="49" t="s">
        <v>2684</v>
      </c>
      <c r="I984" s="324" t="s">
        <v>2679</v>
      </c>
      <c r="J984" s="325" t="s">
        <v>334</v>
      </c>
      <c r="K984" s="130" t="s">
        <v>496</v>
      </c>
      <c r="L984" s="189" t="s">
        <v>2685</v>
      </c>
      <c r="M984" s="130" t="s">
        <v>829</v>
      </c>
      <c r="N984" s="217">
        <v>43762</v>
      </c>
      <c r="O984" s="217">
        <v>42334</v>
      </c>
      <c r="P984" s="217">
        <v>44196</v>
      </c>
      <c r="Q984" s="48">
        <v>186300</v>
      </c>
      <c r="R984" s="50">
        <v>0.7</v>
      </c>
      <c r="S984" s="48" t="s">
        <v>230</v>
      </c>
      <c r="T984" s="48">
        <v>130410</v>
      </c>
    </row>
    <row r="985" spans="2:20" s="11" customFormat="1" ht="194.25" customHeight="1" x14ac:dyDescent="0.25">
      <c r="B985" s="431"/>
      <c r="C985" s="418"/>
      <c r="D985" s="402"/>
      <c r="E985" s="384"/>
      <c r="F985" s="325" t="s">
        <v>1274</v>
      </c>
      <c r="G985" s="150" t="s">
        <v>575</v>
      </c>
      <c r="H985" s="49" t="s">
        <v>2230</v>
      </c>
      <c r="I985" s="325" t="s">
        <v>2235</v>
      </c>
      <c r="J985" s="325" t="s">
        <v>334</v>
      </c>
      <c r="K985" s="130" t="s">
        <v>496</v>
      </c>
      <c r="L985" s="189" t="s">
        <v>2236</v>
      </c>
      <c r="M985" s="130" t="s">
        <v>29</v>
      </c>
      <c r="N985" s="217">
        <v>43462</v>
      </c>
      <c r="O985" s="217">
        <v>42929</v>
      </c>
      <c r="P985" s="217">
        <v>44025</v>
      </c>
      <c r="Q985" s="48">
        <v>312800</v>
      </c>
      <c r="R985" s="50">
        <v>0.7</v>
      </c>
      <c r="S985" s="48" t="s">
        <v>230</v>
      </c>
      <c r="T985" s="48">
        <v>218960</v>
      </c>
    </row>
    <row r="986" spans="2:20" s="11" customFormat="1" ht="194.25" customHeight="1" x14ac:dyDescent="0.25">
      <c r="B986" s="431"/>
      <c r="C986" s="418"/>
      <c r="D986" s="402"/>
      <c r="E986" s="384"/>
      <c r="F986" s="325" t="s">
        <v>1274</v>
      </c>
      <c r="G986" s="57" t="s">
        <v>1976</v>
      </c>
      <c r="H986" s="49" t="s">
        <v>2742</v>
      </c>
      <c r="I986" s="325" t="s">
        <v>2737</v>
      </c>
      <c r="J986" s="325" t="s">
        <v>334</v>
      </c>
      <c r="K986" s="130" t="s">
        <v>496</v>
      </c>
      <c r="L986" s="49" t="s">
        <v>2683</v>
      </c>
      <c r="M986" s="130" t="s">
        <v>829</v>
      </c>
      <c r="N986" s="217">
        <v>43788</v>
      </c>
      <c r="O986" s="217">
        <v>43101</v>
      </c>
      <c r="P986" s="217">
        <v>44316</v>
      </c>
      <c r="Q986" s="48">
        <v>150578.47</v>
      </c>
      <c r="R986" s="50">
        <v>0.7</v>
      </c>
      <c r="S986" s="48" t="s">
        <v>230</v>
      </c>
      <c r="T986" s="48">
        <v>105404.93</v>
      </c>
    </row>
    <row r="987" spans="2:20" s="11" customFormat="1" ht="194.25" customHeight="1" x14ac:dyDescent="0.25">
      <c r="B987" s="431"/>
      <c r="C987" s="418"/>
      <c r="D987" s="402"/>
      <c r="E987" s="384"/>
      <c r="F987" s="325" t="s">
        <v>1274</v>
      </c>
      <c r="G987" s="57" t="s">
        <v>570</v>
      </c>
      <c r="H987" s="49" t="s">
        <v>2791</v>
      </c>
      <c r="I987" s="325" t="s">
        <v>2821</v>
      </c>
      <c r="J987" s="325" t="s">
        <v>334</v>
      </c>
      <c r="K987" s="130" t="s">
        <v>496</v>
      </c>
      <c r="L987" s="49" t="s">
        <v>2792</v>
      </c>
      <c r="M987" s="130" t="s">
        <v>16</v>
      </c>
      <c r="N987" s="217">
        <v>43829</v>
      </c>
      <c r="O987" s="217">
        <v>43498</v>
      </c>
      <c r="P987" s="217">
        <v>44196</v>
      </c>
      <c r="Q987" s="48">
        <v>46000</v>
      </c>
      <c r="R987" s="50">
        <v>0.7</v>
      </c>
      <c r="S987" s="48" t="s">
        <v>230</v>
      </c>
      <c r="T987" s="48">
        <v>32200</v>
      </c>
    </row>
    <row r="988" spans="2:20" s="11" customFormat="1" ht="194.25" customHeight="1" x14ac:dyDescent="0.25">
      <c r="B988" s="431"/>
      <c r="C988" s="418"/>
      <c r="D988" s="402"/>
      <c r="E988" s="384"/>
      <c r="F988" s="324" t="s">
        <v>1274</v>
      </c>
      <c r="G988" s="36" t="s">
        <v>572</v>
      </c>
      <c r="H988" s="75" t="s">
        <v>2856</v>
      </c>
      <c r="I988" s="324" t="s">
        <v>2832</v>
      </c>
      <c r="J988" s="324" t="s">
        <v>334</v>
      </c>
      <c r="K988" s="328" t="s">
        <v>496</v>
      </c>
      <c r="L988" s="75" t="s">
        <v>3438</v>
      </c>
      <c r="M988" s="328" t="s">
        <v>10</v>
      </c>
      <c r="N988" s="215">
        <v>43916</v>
      </c>
      <c r="O988" s="215">
        <v>43891</v>
      </c>
      <c r="P988" s="215">
        <v>44196</v>
      </c>
      <c r="Q988" s="32">
        <v>115000</v>
      </c>
      <c r="R988" s="35">
        <v>0.7</v>
      </c>
      <c r="S988" s="32" t="s">
        <v>230</v>
      </c>
      <c r="T988" s="32">
        <v>80500</v>
      </c>
    </row>
    <row r="989" spans="2:20" s="11" customFormat="1" ht="194.25" customHeight="1" x14ac:dyDescent="0.25">
      <c r="B989" s="431"/>
      <c r="C989" s="418"/>
      <c r="D989" s="402"/>
      <c r="E989" s="384"/>
      <c r="F989" s="325" t="s">
        <v>1274</v>
      </c>
      <c r="G989" s="57" t="s">
        <v>971</v>
      </c>
      <c r="H989" s="49" t="s">
        <v>2857</v>
      </c>
      <c r="I989" s="325" t="s">
        <v>2833</v>
      </c>
      <c r="J989" s="325" t="s">
        <v>334</v>
      </c>
      <c r="K989" s="130" t="s">
        <v>496</v>
      </c>
      <c r="L989" s="49" t="s">
        <v>2858</v>
      </c>
      <c r="M989" s="130" t="s">
        <v>829</v>
      </c>
      <c r="N989" s="217">
        <v>43906</v>
      </c>
      <c r="O989" s="217">
        <v>42334</v>
      </c>
      <c r="P989" s="217">
        <v>44196</v>
      </c>
      <c r="Q989" s="48">
        <v>172500</v>
      </c>
      <c r="R989" s="50">
        <v>0.7</v>
      </c>
      <c r="S989" s="48" t="s">
        <v>230</v>
      </c>
      <c r="T989" s="48">
        <v>120750.01</v>
      </c>
    </row>
    <row r="990" spans="2:20" s="11" customFormat="1" ht="194.25" customHeight="1" x14ac:dyDescent="0.25">
      <c r="B990" s="431"/>
      <c r="C990" s="418"/>
      <c r="D990" s="402"/>
      <c r="E990" s="384"/>
      <c r="F990" s="324" t="s">
        <v>1274</v>
      </c>
      <c r="G990" s="36" t="s">
        <v>1976</v>
      </c>
      <c r="H990" s="75" t="s">
        <v>2981</v>
      </c>
      <c r="I990" s="324" t="s">
        <v>2982</v>
      </c>
      <c r="J990" s="324" t="s">
        <v>334</v>
      </c>
      <c r="K990" s="328" t="s">
        <v>496</v>
      </c>
      <c r="L990" s="75" t="s">
        <v>2683</v>
      </c>
      <c r="M990" s="324" t="s">
        <v>3922</v>
      </c>
      <c r="N990" s="215">
        <v>43944</v>
      </c>
      <c r="O990" s="215">
        <v>43101</v>
      </c>
      <c r="P990" s="215">
        <v>44561</v>
      </c>
      <c r="Q990" s="32">
        <v>539467.48</v>
      </c>
      <c r="R990" s="35">
        <v>0.7</v>
      </c>
      <c r="S990" s="32" t="s">
        <v>230</v>
      </c>
      <c r="T990" s="32">
        <v>377627.24</v>
      </c>
    </row>
    <row r="991" spans="2:20" s="11" customFormat="1" ht="150.75" customHeight="1" x14ac:dyDescent="0.25">
      <c r="B991" s="431"/>
      <c r="C991" s="418"/>
      <c r="D991" s="402"/>
      <c r="E991" s="384"/>
      <c r="F991" s="324" t="s">
        <v>1274</v>
      </c>
      <c r="G991" s="36" t="s">
        <v>570</v>
      </c>
      <c r="H991" s="75" t="s">
        <v>2983</v>
      </c>
      <c r="I991" s="324" t="s">
        <v>2984</v>
      </c>
      <c r="J991" s="324" t="s">
        <v>334</v>
      </c>
      <c r="K991" s="328" t="s">
        <v>496</v>
      </c>
      <c r="L991" s="75" t="s">
        <v>2989</v>
      </c>
      <c r="M991" s="328" t="s">
        <v>16</v>
      </c>
      <c r="N991" s="215">
        <v>43923</v>
      </c>
      <c r="O991" s="215">
        <v>43405</v>
      </c>
      <c r="P991" s="215">
        <v>44561</v>
      </c>
      <c r="Q991" s="32">
        <v>460000</v>
      </c>
      <c r="R991" s="35">
        <v>0.7</v>
      </c>
      <c r="S991" s="32" t="s">
        <v>230</v>
      </c>
      <c r="T991" s="32">
        <v>322000</v>
      </c>
    </row>
    <row r="992" spans="2:20" s="11" customFormat="1" ht="194.25" customHeight="1" x14ac:dyDescent="0.25">
      <c r="B992" s="431"/>
      <c r="C992" s="418"/>
      <c r="D992" s="402"/>
      <c r="E992" s="384"/>
      <c r="F992" s="324" t="s">
        <v>1274</v>
      </c>
      <c r="G992" s="36" t="s">
        <v>569</v>
      </c>
      <c r="H992" s="75" t="s">
        <v>2985</v>
      </c>
      <c r="I992" s="324" t="s">
        <v>2986</v>
      </c>
      <c r="J992" s="324" t="s">
        <v>334</v>
      </c>
      <c r="K992" s="328" t="s">
        <v>496</v>
      </c>
      <c r="L992" s="75" t="s">
        <v>2990</v>
      </c>
      <c r="M992" s="328" t="s">
        <v>22</v>
      </c>
      <c r="N992" s="215">
        <v>43923</v>
      </c>
      <c r="O992" s="215">
        <v>43602</v>
      </c>
      <c r="P992" s="215">
        <v>44196</v>
      </c>
      <c r="Q992" s="32">
        <v>86100</v>
      </c>
      <c r="R992" s="35">
        <v>0.7</v>
      </c>
      <c r="S992" s="32" t="s">
        <v>230</v>
      </c>
      <c r="T992" s="32">
        <v>60270</v>
      </c>
    </row>
    <row r="993" spans="2:20" s="11" customFormat="1" ht="194.25" customHeight="1" thickBot="1" x14ac:dyDescent="0.3">
      <c r="B993" s="431"/>
      <c r="C993" s="418"/>
      <c r="D993" s="402"/>
      <c r="E993" s="385"/>
      <c r="F993" s="330" t="s">
        <v>1274</v>
      </c>
      <c r="G993" s="148" t="s">
        <v>1976</v>
      </c>
      <c r="H993" s="77" t="s">
        <v>2987</v>
      </c>
      <c r="I993" s="330" t="s">
        <v>2988</v>
      </c>
      <c r="J993" s="330" t="s">
        <v>334</v>
      </c>
      <c r="K993" s="67" t="s">
        <v>496</v>
      </c>
      <c r="L993" s="77" t="s">
        <v>2683</v>
      </c>
      <c r="M993" s="67" t="s">
        <v>99</v>
      </c>
      <c r="N993" s="209">
        <v>43923</v>
      </c>
      <c r="O993" s="209">
        <v>43383</v>
      </c>
      <c r="P993" s="209">
        <v>44561</v>
      </c>
      <c r="Q993" s="68">
        <v>277640.5</v>
      </c>
      <c r="R993" s="69">
        <v>0.7</v>
      </c>
      <c r="S993" s="68" t="s">
        <v>230</v>
      </c>
      <c r="T993" s="68">
        <v>194348.35</v>
      </c>
    </row>
    <row r="994" spans="2:20" s="11" customFormat="1" ht="42.75" customHeight="1" thickBot="1" x14ac:dyDescent="0.3">
      <c r="B994" s="431"/>
      <c r="C994" s="418"/>
      <c r="D994" s="403"/>
      <c r="E994" s="356" t="s">
        <v>496</v>
      </c>
      <c r="F994" s="353"/>
      <c r="G994" s="353"/>
      <c r="H994" s="353"/>
      <c r="I994" s="353"/>
      <c r="J994" s="353"/>
      <c r="K994" s="306">
        <f>COUNTA(K959:K993)</f>
        <v>35</v>
      </c>
      <c r="L994" s="354"/>
      <c r="M994" s="355"/>
      <c r="N994" s="355"/>
      <c r="O994" s="355"/>
      <c r="P994" s="355"/>
      <c r="Q994" s="311">
        <f>SUM(Q959:Q993)</f>
        <v>9870466.0599999987</v>
      </c>
      <c r="R994" s="357"/>
      <c r="S994" s="358"/>
      <c r="T994" s="305">
        <f>SUM(T959:T993)</f>
        <v>6909326.2799999993</v>
      </c>
    </row>
    <row r="995" spans="2:20" s="11" customFormat="1" ht="42.75" customHeight="1" thickBot="1" x14ac:dyDescent="0.3">
      <c r="B995" s="431"/>
      <c r="C995" s="432"/>
      <c r="D995" s="345" t="s">
        <v>1506</v>
      </c>
      <c r="E995" s="346"/>
      <c r="F995" s="346"/>
      <c r="G995" s="346"/>
      <c r="H995" s="346"/>
      <c r="I995" s="346"/>
      <c r="J995" s="346"/>
      <c r="K995" s="315">
        <f>K939+K874+K891+K958+K994+K901</f>
        <v>130</v>
      </c>
      <c r="L995" s="359"/>
      <c r="M995" s="360"/>
      <c r="N995" s="360"/>
      <c r="O995" s="360"/>
      <c r="P995" s="360"/>
      <c r="Q995" s="309">
        <f>Q939+Q874+Q891+Q958+Q994+Q901</f>
        <v>47593088.829999998</v>
      </c>
      <c r="R995" s="373"/>
      <c r="S995" s="374"/>
      <c r="T995" s="47">
        <f>T939+T874+T891+T958+T994+T901</f>
        <v>36332038.020000003</v>
      </c>
    </row>
    <row r="996" spans="2:20" s="11" customFormat="1" ht="157.5" customHeight="1" x14ac:dyDescent="0.25">
      <c r="B996" s="431"/>
      <c r="C996" s="418"/>
      <c r="D996" s="388" t="s">
        <v>1507</v>
      </c>
      <c r="E996" s="97" t="s">
        <v>598</v>
      </c>
      <c r="F996" s="333" t="s">
        <v>597</v>
      </c>
      <c r="G996" s="147" t="s">
        <v>1001</v>
      </c>
      <c r="H996" s="54" t="s">
        <v>599</v>
      </c>
      <c r="I996" s="201" t="s">
        <v>600</v>
      </c>
      <c r="J996" s="333" t="s">
        <v>1235</v>
      </c>
      <c r="K996" s="333" t="s">
        <v>595</v>
      </c>
      <c r="L996" s="54" t="s">
        <v>596</v>
      </c>
      <c r="M996" s="332" t="s">
        <v>311</v>
      </c>
      <c r="N996" s="240">
        <v>42688</v>
      </c>
      <c r="O996" s="240">
        <v>41699</v>
      </c>
      <c r="P996" s="240">
        <v>42735</v>
      </c>
      <c r="Q996" s="65">
        <v>7826768.6600000001</v>
      </c>
      <c r="R996" s="55">
        <v>0.8</v>
      </c>
      <c r="S996" s="53" t="s">
        <v>309</v>
      </c>
      <c r="T996" s="53">
        <v>6261414.9299999997</v>
      </c>
    </row>
    <row r="997" spans="2:20" s="11" customFormat="1" ht="127.5" customHeight="1" x14ac:dyDescent="0.25">
      <c r="B997" s="431"/>
      <c r="C997" s="418"/>
      <c r="D997" s="389"/>
      <c r="E997" s="97" t="s">
        <v>2697</v>
      </c>
      <c r="F997" s="333" t="s">
        <v>2698</v>
      </c>
      <c r="G997" s="147" t="s">
        <v>993</v>
      </c>
      <c r="H997" s="54" t="s">
        <v>2699</v>
      </c>
      <c r="I997" s="201" t="s">
        <v>2688</v>
      </c>
      <c r="J997" s="333" t="s">
        <v>1235</v>
      </c>
      <c r="K997" s="333" t="s">
        <v>595</v>
      </c>
      <c r="L997" s="54" t="s">
        <v>3439</v>
      </c>
      <c r="M997" s="333" t="s">
        <v>311</v>
      </c>
      <c r="N997" s="218">
        <v>43766</v>
      </c>
      <c r="O997" s="218">
        <v>43437</v>
      </c>
      <c r="P997" s="218">
        <v>44439</v>
      </c>
      <c r="Q997" s="53">
        <v>629486.94999999995</v>
      </c>
      <c r="R997" s="46">
        <v>0.8</v>
      </c>
      <c r="S997" s="53" t="s">
        <v>309</v>
      </c>
      <c r="T997" s="53">
        <v>503589.56</v>
      </c>
    </row>
    <row r="998" spans="2:20" s="11" customFormat="1" ht="157.5" customHeight="1" x14ac:dyDescent="0.25">
      <c r="B998" s="431"/>
      <c r="C998" s="418"/>
      <c r="D998" s="389"/>
      <c r="E998" s="97" t="s">
        <v>2697</v>
      </c>
      <c r="F998" s="333" t="s">
        <v>2698</v>
      </c>
      <c r="G998" s="147" t="s">
        <v>991</v>
      </c>
      <c r="H998" s="54" t="s">
        <v>2699</v>
      </c>
      <c r="I998" s="201" t="s">
        <v>2743</v>
      </c>
      <c r="J998" s="333" t="s">
        <v>1235</v>
      </c>
      <c r="K998" s="333" t="s">
        <v>595</v>
      </c>
      <c r="L998" s="54" t="s">
        <v>2745</v>
      </c>
      <c r="M998" s="333" t="s">
        <v>311</v>
      </c>
      <c r="N998" s="218">
        <v>43767</v>
      </c>
      <c r="O998" s="218">
        <v>43435</v>
      </c>
      <c r="P998" s="218">
        <v>44439</v>
      </c>
      <c r="Q998" s="53">
        <v>245392.16</v>
      </c>
      <c r="R998" s="46">
        <v>0.8</v>
      </c>
      <c r="S998" s="53" t="s">
        <v>309</v>
      </c>
      <c r="T998" s="53">
        <v>196313.73</v>
      </c>
    </row>
    <row r="999" spans="2:20" s="11" customFormat="1" ht="157.5" customHeight="1" x14ac:dyDescent="0.25">
      <c r="B999" s="431"/>
      <c r="C999" s="418"/>
      <c r="D999" s="389"/>
      <c r="E999" s="97" t="s">
        <v>2697</v>
      </c>
      <c r="F999" s="333" t="s">
        <v>2698</v>
      </c>
      <c r="G999" s="147" t="s">
        <v>2700</v>
      </c>
      <c r="H999" s="54" t="s">
        <v>2699</v>
      </c>
      <c r="I999" s="201" t="s">
        <v>2689</v>
      </c>
      <c r="J999" s="333" t="s">
        <v>1235</v>
      </c>
      <c r="K999" s="333" t="s">
        <v>595</v>
      </c>
      <c r="L999" s="54" t="s">
        <v>2703</v>
      </c>
      <c r="M999" s="333" t="s">
        <v>311</v>
      </c>
      <c r="N999" s="218">
        <v>43766</v>
      </c>
      <c r="O999" s="218">
        <v>43435</v>
      </c>
      <c r="P999" s="218">
        <v>44439</v>
      </c>
      <c r="Q999" s="53">
        <v>317913.81</v>
      </c>
      <c r="R999" s="46">
        <v>0.8</v>
      </c>
      <c r="S999" s="53" t="s">
        <v>309</v>
      </c>
      <c r="T999" s="53">
        <v>254331.05</v>
      </c>
    </row>
    <row r="1000" spans="2:20" s="11" customFormat="1" ht="157.5" customHeight="1" x14ac:dyDescent="0.25">
      <c r="B1000" s="431"/>
      <c r="C1000" s="418"/>
      <c r="D1000" s="389"/>
      <c r="E1000" s="97" t="s">
        <v>2697</v>
      </c>
      <c r="F1000" s="333" t="s">
        <v>2698</v>
      </c>
      <c r="G1000" s="147" t="s">
        <v>992</v>
      </c>
      <c r="H1000" s="54" t="s">
        <v>2699</v>
      </c>
      <c r="I1000" s="201" t="s">
        <v>2690</v>
      </c>
      <c r="J1000" s="333" t="s">
        <v>1235</v>
      </c>
      <c r="K1000" s="333" t="s">
        <v>595</v>
      </c>
      <c r="L1000" s="54" t="s">
        <v>3440</v>
      </c>
      <c r="M1000" s="333" t="s">
        <v>311</v>
      </c>
      <c r="N1000" s="218">
        <v>43766</v>
      </c>
      <c r="O1000" s="218">
        <v>43435</v>
      </c>
      <c r="P1000" s="218">
        <v>44439</v>
      </c>
      <c r="Q1000" s="53">
        <v>446970</v>
      </c>
      <c r="R1000" s="46">
        <v>0.8</v>
      </c>
      <c r="S1000" s="53" t="s">
        <v>309</v>
      </c>
      <c r="T1000" s="53">
        <v>357576</v>
      </c>
    </row>
    <row r="1001" spans="2:20" s="11" customFormat="1" ht="157.5" customHeight="1" x14ac:dyDescent="0.25">
      <c r="B1001" s="431"/>
      <c r="C1001" s="418"/>
      <c r="D1001" s="389"/>
      <c r="E1001" s="97" t="s">
        <v>2697</v>
      </c>
      <c r="F1001" s="333" t="s">
        <v>2698</v>
      </c>
      <c r="G1001" s="147" t="s">
        <v>997</v>
      </c>
      <c r="H1001" s="54" t="s">
        <v>2699</v>
      </c>
      <c r="I1001" s="201" t="s">
        <v>2691</v>
      </c>
      <c r="J1001" s="333" t="s">
        <v>1235</v>
      </c>
      <c r="K1001" s="333" t="s">
        <v>595</v>
      </c>
      <c r="L1001" s="54" t="s">
        <v>2704</v>
      </c>
      <c r="M1001" s="333" t="s">
        <v>311</v>
      </c>
      <c r="N1001" s="218">
        <v>43766</v>
      </c>
      <c r="O1001" s="218">
        <v>43437</v>
      </c>
      <c r="P1001" s="218">
        <v>44439</v>
      </c>
      <c r="Q1001" s="53">
        <v>863636.3</v>
      </c>
      <c r="R1001" s="46">
        <v>0.8</v>
      </c>
      <c r="S1001" s="53" t="s">
        <v>309</v>
      </c>
      <c r="T1001" s="53">
        <v>690909.04</v>
      </c>
    </row>
    <row r="1002" spans="2:20" s="11" customFormat="1" ht="234.75" customHeight="1" x14ac:dyDescent="0.25">
      <c r="B1002" s="431"/>
      <c r="C1002" s="418"/>
      <c r="D1002" s="389"/>
      <c r="E1002" s="97" t="s">
        <v>2697</v>
      </c>
      <c r="F1002" s="333" t="s">
        <v>2698</v>
      </c>
      <c r="G1002" s="147" t="s">
        <v>996</v>
      </c>
      <c r="H1002" s="54" t="s">
        <v>2699</v>
      </c>
      <c r="I1002" s="201" t="s">
        <v>2692</v>
      </c>
      <c r="J1002" s="333" t="s">
        <v>1235</v>
      </c>
      <c r="K1002" s="333" t="s">
        <v>595</v>
      </c>
      <c r="L1002" s="54" t="s">
        <v>2705</v>
      </c>
      <c r="M1002" s="333" t="s">
        <v>311</v>
      </c>
      <c r="N1002" s="218">
        <v>43766</v>
      </c>
      <c r="O1002" s="218">
        <v>43437</v>
      </c>
      <c r="P1002" s="218">
        <v>44439</v>
      </c>
      <c r="Q1002" s="53">
        <v>348448.56</v>
      </c>
      <c r="R1002" s="46">
        <v>0.8</v>
      </c>
      <c r="S1002" s="53" t="s">
        <v>309</v>
      </c>
      <c r="T1002" s="53">
        <v>278758.84999999998</v>
      </c>
    </row>
    <row r="1003" spans="2:20" s="11" customFormat="1" ht="234.75" customHeight="1" x14ac:dyDescent="0.25">
      <c r="B1003" s="431"/>
      <c r="C1003" s="418"/>
      <c r="D1003" s="389"/>
      <c r="E1003" s="97" t="s">
        <v>2697</v>
      </c>
      <c r="F1003" s="333" t="s">
        <v>2698</v>
      </c>
      <c r="G1003" s="147" t="s">
        <v>2701</v>
      </c>
      <c r="H1003" s="54" t="s">
        <v>2699</v>
      </c>
      <c r="I1003" s="201" t="s">
        <v>2693</v>
      </c>
      <c r="J1003" s="333" t="s">
        <v>1235</v>
      </c>
      <c r="K1003" s="333" t="s">
        <v>595</v>
      </c>
      <c r="L1003" s="54" t="s">
        <v>2706</v>
      </c>
      <c r="M1003" s="333" t="s">
        <v>311</v>
      </c>
      <c r="N1003" s="218">
        <v>43766</v>
      </c>
      <c r="O1003" s="218">
        <v>43435</v>
      </c>
      <c r="P1003" s="218">
        <v>44439</v>
      </c>
      <c r="Q1003" s="53">
        <v>507576</v>
      </c>
      <c r="R1003" s="46">
        <v>0.8</v>
      </c>
      <c r="S1003" s="53" t="s">
        <v>309</v>
      </c>
      <c r="T1003" s="53">
        <v>406060.79999999999</v>
      </c>
    </row>
    <row r="1004" spans="2:20" s="11" customFormat="1" ht="234.75" customHeight="1" x14ac:dyDescent="0.25">
      <c r="B1004" s="431"/>
      <c r="C1004" s="418"/>
      <c r="D1004" s="389"/>
      <c r="E1004" s="97" t="s">
        <v>2697</v>
      </c>
      <c r="F1004" s="333" t="s">
        <v>2698</v>
      </c>
      <c r="G1004" s="147" t="s">
        <v>2702</v>
      </c>
      <c r="H1004" s="54" t="s">
        <v>2699</v>
      </c>
      <c r="I1004" s="201" t="s">
        <v>2694</v>
      </c>
      <c r="J1004" s="333" t="s">
        <v>1235</v>
      </c>
      <c r="K1004" s="333" t="s">
        <v>595</v>
      </c>
      <c r="L1004" s="54" t="s">
        <v>2707</v>
      </c>
      <c r="M1004" s="333" t="s">
        <v>311</v>
      </c>
      <c r="N1004" s="218">
        <v>43766</v>
      </c>
      <c r="O1004" s="218">
        <v>43435</v>
      </c>
      <c r="P1004" s="218">
        <v>44439</v>
      </c>
      <c r="Q1004" s="53">
        <v>868306.87</v>
      </c>
      <c r="R1004" s="46">
        <v>0.8</v>
      </c>
      <c r="S1004" s="53" t="s">
        <v>309</v>
      </c>
      <c r="T1004" s="53">
        <v>694645.5</v>
      </c>
    </row>
    <row r="1005" spans="2:20" s="11" customFormat="1" ht="234.75" customHeight="1" x14ac:dyDescent="0.25">
      <c r="B1005" s="431"/>
      <c r="C1005" s="418"/>
      <c r="D1005" s="389"/>
      <c r="E1005" s="97" t="s">
        <v>2697</v>
      </c>
      <c r="F1005" s="333" t="s">
        <v>2698</v>
      </c>
      <c r="G1005" s="147" t="s">
        <v>994</v>
      </c>
      <c r="H1005" s="54" t="s">
        <v>2699</v>
      </c>
      <c r="I1005" s="201" t="s">
        <v>2744</v>
      </c>
      <c r="J1005" s="333" t="s">
        <v>1235</v>
      </c>
      <c r="K1005" s="333" t="s">
        <v>595</v>
      </c>
      <c r="L1005" s="54" t="s">
        <v>2746</v>
      </c>
      <c r="M1005" s="333" t="s">
        <v>311</v>
      </c>
      <c r="N1005" s="218">
        <v>43777</v>
      </c>
      <c r="O1005" s="218">
        <v>43431</v>
      </c>
      <c r="P1005" s="218">
        <v>44439</v>
      </c>
      <c r="Q1005" s="53">
        <v>945322.05</v>
      </c>
      <c r="R1005" s="46">
        <v>0.8</v>
      </c>
      <c r="S1005" s="53" t="s">
        <v>309</v>
      </c>
      <c r="T1005" s="53">
        <v>756257.64</v>
      </c>
    </row>
    <row r="1006" spans="2:20" s="11" customFormat="1" ht="234.75" customHeight="1" x14ac:dyDescent="0.25">
      <c r="B1006" s="431"/>
      <c r="C1006" s="418"/>
      <c r="D1006" s="389"/>
      <c r="E1006" s="97" t="s">
        <v>2697</v>
      </c>
      <c r="F1006" s="333" t="s">
        <v>2698</v>
      </c>
      <c r="G1006" s="147" t="s">
        <v>999</v>
      </c>
      <c r="H1006" s="54" t="s">
        <v>2699</v>
      </c>
      <c r="I1006" s="201" t="s">
        <v>2695</v>
      </c>
      <c r="J1006" s="333" t="s">
        <v>1235</v>
      </c>
      <c r="K1006" s="333" t="s">
        <v>595</v>
      </c>
      <c r="L1006" s="54" t="s">
        <v>2708</v>
      </c>
      <c r="M1006" s="333" t="s">
        <v>311</v>
      </c>
      <c r="N1006" s="218">
        <v>43766</v>
      </c>
      <c r="O1006" s="218">
        <v>43435</v>
      </c>
      <c r="P1006" s="218">
        <v>44439</v>
      </c>
      <c r="Q1006" s="53">
        <v>681813.81</v>
      </c>
      <c r="R1006" s="46">
        <v>0.8</v>
      </c>
      <c r="S1006" s="53" t="s">
        <v>309</v>
      </c>
      <c r="T1006" s="53">
        <v>545451.05000000005</v>
      </c>
    </row>
    <row r="1007" spans="2:20" s="11" customFormat="1" ht="234.75" customHeight="1" x14ac:dyDescent="0.25">
      <c r="B1007" s="431"/>
      <c r="C1007" s="418"/>
      <c r="D1007" s="389"/>
      <c r="E1007" s="97" t="s">
        <v>2697</v>
      </c>
      <c r="F1007" s="333" t="s">
        <v>2698</v>
      </c>
      <c r="G1007" s="147" t="s">
        <v>1000</v>
      </c>
      <c r="H1007" s="54" t="s">
        <v>2699</v>
      </c>
      <c r="I1007" s="201" t="s">
        <v>2696</v>
      </c>
      <c r="J1007" s="333" t="s">
        <v>1235</v>
      </c>
      <c r="K1007" s="333" t="s">
        <v>595</v>
      </c>
      <c r="L1007" s="54" t="s">
        <v>2709</v>
      </c>
      <c r="M1007" s="333" t="s">
        <v>311</v>
      </c>
      <c r="N1007" s="218">
        <v>43766</v>
      </c>
      <c r="O1007" s="218">
        <v>43435</v>
      </c>
      <c r="P1007" s="218">
        <v>44439</v>
      </c>
      <c r="Q1007" s="53">
        <v>392407.42</v>
      </c>
      <c r="R1007" s="46">
        <v>0.8</v>
      </c>
      <c r="S1007" s="53" t="s">
        <v>309</v>
      </c>
      <c r="T1007" s="53">
        <v>313925.94</v>
      </c>
    </row>
    <row r="1008" spans="2:20" s="11" customFormat="1" ht="234.75" customHeight="1" x14ac:dyDescent="0.25">
      <c r="B1008" s="431"/>
      <c r="C1008" s="418"/>
      <c r="D1008" s="389"/>
      <c r="E1008" s="97" t="s">
        <v>2697</v>
      </c>
      <c r="F1008" s="333" t="s">
        <v>2997</v>
      </c>
      <c r="G1008" s="147" t="s">
        <v>3887</v>
      </c>
      <c r="H1008" s="54" t="s">
        <v>4157</v>
      </c>
      <c r="I1008" s="201" t="s">
        <v>2991</v>
      </c>
      <c r="J1008" s="333" t="s">
        <v>1235</v>
      </c>
      <c r="K1008" s="333" t="s">
        <v>595</v>
      </c>
      <c r="L1008" s="54" t="s">
        <v>4158</v>
      </c>
      <c r="M1008" s="333" t="s">
        <v>311</v>
      </c>
      <c r="N1008" s="218">
        <v>43924</v>
      </c>
      <c r="O1008" s="218">
        <v>43983</v>
      </c>
      <c r="P1008" s="218">
        <v>44926</v>
      </c>
      <c r="Q1008" s="53">
        <v>421489.35</v>
      </c>
      <c r="R1008" s="46">
        <v>0.8</v>
      </c>
      <c r="S1008" s="53" t="s">
        <v>309</v>
      </c>
      <c r="T1008" s="53">
        <v>337191.48</v>
      </c>
    </row>
    <row r="1009" spans="2:20" s="11" customFormat="1" ht="234.75" customHeight="1" x14ac:dyDescent="0.25">
      <c r="B1009" s="431"/>
      <c r="C1009" s="418"/>
      <c r="D1009" s="389"/>
      <c r="E1009" s="97" t="s">
        <v>2697</v>
      </c>
      <c r="F1009" s="333" t="s">
        <v>2997</v>
      </c>
      <c r="G1009" s="147" t="s">
        <v>3027</v>
      </c>
      <c r="H1009" s="54" t="s">
        <v>4159</v>
      </c>
      <c r="I1009" s="201" t="s">
        <v>3031</v>
      </c>
      <c r="J1009" s="333" t="s">
        <v>1235</v>
      </c>
      <c r="K1009" s="333" t="s">
        <v>595</v>
      </c>
      <c r="L1009" s="54" t="s">
        <v>3033</v>
      </c>
      <c r="M1009" s="333" t="s">
        <v>311</v>
      </c>
      <c r="N1009" s="218">
        <v>43955</v>
      </c>
      <c r="O1009" s="218">
        <v>43983</v>
      </c>
      <c r="P1009" s="218">
        <v>45077</v>
      </c>
      <c r="Q1009" s="53">
        <v>359980.49</v>
      </c>
      <c r="R1009" s="46">
        <v>0.8</v>
      </c>
      <c r="S1009" s="53" t="s">
        <v>309</v>
      </c>
      <c r="T1009" s="53">
        <v>287984.39</v>
      </c>
    </row>
    <row r="1010" spans="2:20" s="63" customFormat="1" ht="234.75" customHeight="1" x14ac:dyDescent="0.25">
      <c r="B1010" s="431"/>
      <c r="C1010" s="418"/>
      <c r="D1010" s="389"/>
      <c r="E1010" s="97" t="s">
        <v>2697</v>
      </c>
      <c r="F1010" s="333" t="s">
        <v>2997</v>
      </c>
      <c r="G1010" s="147" t="s">
        <v>3901</v>
      </c>
      <c r="H1010" s="54" t="s">
        <v>3241</v>
      </c>
      <c r="I1010" s="201" t="s">
        <v>3239</v>
      </c>
      <c r="J1010" s="333" t="s">
        <v>1235</v>
      </c>
      <c r="K1010" s="333" t="s">
        <v>595</v>
      </c>
      <c r="L1010" s="54" t="s">
        <v>3242</v>
      </c>
      <c r="M1010" s="333" t="s">
        <v>311</v>
      </c>
      <c r="N1010" s="218">
        <v>43999</v>
      </c>
      <c r="O1010" s="218">
        <v>44060</v>
      </c>
      <c r="P1010" s="218">
        <v>44957</v>
      </c>
      <c r="Q1010" s="53">
        <v>350434.63</v>
      </c>
      <c r="R1010" s="46">
        <v>0.8</v>
      </c>
      <c r="S1010" s="53" t="s">
        <v>309</v>
      </c>
      <c r="T1010" s="53">
        <v>280347.7</v>
      </c>
    </row>
    <row r="1011" spans="2:20" s="11" customFormat="1" ht="234.75" customHeight="1" x14ac:dyDescent="0.25">
      <c r="B1011" s="431"/>
      <c r="C1011" s="418"/>
      <c r="D1011" s="389"/>
      <c r="E1011" s="97" t="s">
        <v>2697</v>
      </c>
      <c r="F1011" s="333" t="s">
        <v>2997</v>
      </c>
      <c r="G1011" s="147" t="s">
        <v>3028</v>
      </c>
      <c r="H1011" s="54" t="s">
        <v>3030</v>
      </c>
      <c r="I1011" s="201" t="s">
        <v>3032</v>
      </c>
      <c r="J1011" s="333" t="s">
        <v>1235</v>
      </c>
      <c r="K1011" s="333" t="s">
        <v>595</v>
      </c>
      <c r="L1011" s="54" t="s">
        <v>3034</v>
      </c>
      <c r="M1011" s="333" t="s">
        <v>311</v>
      </c>
      <c r="N1011" s="218">
        <v>43972</v>
      </c>
      <c r="O1011" s="218">
        <v>44018</v>
      </c>
      <c r="P1011" s="218">
        <v>44926</v>
      </c>
      <c r="Q1011" s="53">
        <v>352000</v>
      </c>
      <c r="R1011" s="46">
        <v>0.8</v>
      </c>
      <c r="S1011" s="53" t="s">
        <v>309</v>
      </c>
      <c r="T1011" s="53">
        <v>281600</v>
      </c>
    </row>
    <row r="1012" spans="2:20" s="11" customFormat="1" ht="234.75" customHeight="1" x14ac:dyDescent="0.25">
      <c r="B1012" s="431"/>
      <c r="C1012" s="418"/>
      <c r="D1012" s="389"/>
      <c r="E1012" s="97" t="s">
        <v>2697</v>
      </c>
      <c r="F1012" s="333" t="s">
        <v>2997</v>
      </c>
      <c r="G1012" s="147" t="s">
        <v>3029</v>
      </c>
      <c r="H1012" s="54" t="s">
        <v>2998</v>
      </c>
      <c r="I1012" s="201" t="s">
        <v>2992</v>
      </c>
      <c r="J1012" s="333" t="s">
        <v>1235</v>
      </c>
      <c r="K1012" s="333" t="s">
        <v>595</v>
      </c>
      <c r="L1012" s="54" t="s">
        <v>2999</v>
      </c>
      <c r="M1012" s="333" t="s">
        <v>311</v>
      </c>
      <c r="N1012" s="218">
        <v>43924</v>
      </c>
      <c r="O1012" s="218">
        <v>44040</v>
      </c>
      <c r="P1012" s="218">
        <v>44926</v>
      </c>
      <c r="Q1012" s="53">
        <v>360000</v>
      </c>
      <c r="R1012" s="46">
        <v>0.8</v>
      </c>
      <c r="S1012" s="53" t="s">
        <v>309</v>
      </c>
      <c r="T1012" s="53">
        <v>288000</v>
      </c>
    </row>
    <row r="1013" spans="2:20" s="11" customFormat="1" ht="234.75" customHeight="1" x14ac:dyDescent="0.25">
      <c r="B1013" s="431"/>
      <c r="C1013" s="418"/>
      <c r="D1013" s="389"/>
      <c r="E1013" s="97" t="s">
        <v>2697</v>
      </c>
      <c r="F1013" s="333" t="s">
        <v>2997</v>
      </c>
      <c r="G1013" s="147" t="s">
        <v>1125</v>
      </c>
      <c r="H1013" s="54" t="s">
        <v>4160</v>
      </c>
      <c r="I1013" s="201" t="s">
        <v>2993</v>
      </c>
      <c r="J1013" s="333" t="s">
        <v>1235</v>
      </c>
      <c r="K1013" s="333" t="s">
        <v>595</v>
      </c>
      <c r="L1013" s="54" t="s">
        <v>4161</v>
      </c>
      <c r="M1013" s="333" t="s">
        <v>311</v>
      </c>
      <c r="N1013" s="218">
        <v>43943</v>
      </c>
      <c r="O1013" s="218">
        <v>43986</v>
      </c>
      <c r="P1013" s="218">
        <v>45016</v>
      </c>
      <c r="Q1013" s="53">
        <v>341000</v>
      </c>
      <c r="R1013" s="46">
        <v>0.8</v>
      </c>
      <c r="S1013" s="53" t="s">
        <v>309</v>
      </c>
      <c r="T1013" s="53">
        <v>272800</v>
      </c>
    </row>
    <row r="1014" spans="2:20" s="11" customFormat="1" ht="234.75" customHeight="1" x14ac:dyDescent="0.25">
      <c r="B1014" s="431"/>
      <c r="C1014" s="418"/>
      <c r="D1014" s="389"/>
      <c r="E1014" s="97" t="s">
        <v>2697</v>
      </c>
      <c r="F1014" s="333" t="s">
        <v>2997</v>
      </c>
      <c r="G1014" s="147" t="s">
        <v>2090</v>
      </c>
      <c r="H1014" s="54" t="s">
        <v>3000</v>
      </c>
      <c r="I1014" s="201" t="s">
        <v>2994</v>
      </c>
      <c r="J1014" s="333" t="s">
        <v>1235</v>
      </c>
      <c r="K1014" s="333" t="s">
        <v>595</v>
      </c>
      <c r="L1014" s="54" t="s">
        <v>3001</v>
      </c>
      <c r="M1014" s="333" t="s">
        <v>311</v>
      </c>
      <c r="N1014" s="218">
        <v>43924</v>
      </c>
      <c r="O1014" s="218">
        <v>44013</v>
      </c>
      <c r="P1014" s="218">
        <v>44926</v>
      </c>
      <c r="Q1014" s="53">
        <v>405600</v>
      </c>
      <c r="R1014" s="46">
        <v>0.8</v>
      </c>
      <c r="S1014" s="53" t="s">
        <v>309</v>
      </c>
      <c r="T1014" s="53">
        <v>324480</v>
      </c>
    </row>
    <row r="1015" spans="2:20" s="11" customFormat="1" ht="234.75" customHeight="1" x14ac:dyDescent="0.25">
      <c r="B1015" s="431"/>
      <c r="C1015" s="418"/>
      <c r="D1015" s="389"/>
      <c r="E1015" s="97" t="s">
        <v>2697</v>
      </c>
      <c r="F1015" s="333" t="s">
        <v>2997</v>
      </c>
      <c r="G1015" s="147" t="s">
        <v>2101</v>
      </c>
      <c r="H1015" s="54" t="s">
        <v>3035</v>
      </c>
      <c r="I1015" s="201" t="s">
        <v>3040</v>
      </c>
      <c r="J1015" s="333" t="s">
        <v>1235</v>
      </c>
      <c r="K1015" s="333" t="s">
        <v>595</v>
      </c>
      <c r="L1015" s="54" t="s">
        <v>3045</v>
      </c>
      <c r="M1015" s="333" t="s">
        <v>311</v>
      </c>
      <c r="N1015" s="218">
        <v>43972</v>
      </c>
      <c r="O1015" s="218">
        <v>44075</v>
      </c>
      <c r="P1015" s="218">
        <v>44925</v>
      </c>
      <c r="Q1015" s="53">
        <v>417193.36</v>
      </c>
      <c r="R1015" s="46">
        <v>0.8</v>
      </c>
      <c r="S1015" s="53" t="s">
        <v>309</v>
      </c>
      <c r="T1015" s="53">
        <v>333754.69</v>
      </c>
    </row>
    <row r="1016" spans="2:20" s="11" customFormat="1" ht="234.75" customHeight="1" x14ac:dyDescent="0.25">
      <c r="B1016" s="431"/>
      <c r="C1016" s="418"/>
      <c r="D1016" s="389"/>
      <c r="E1016" s="97" t="s">
        <v>2697</v>
      </c>
      <c r="F1016" s="333" t="s">
        <v>2997</v>
      </c>
      <c r="G1016" s="147" t="s">
        <v>3900</v>
      </c>
      <c r="H1016" s="54" t="s">
        <v>3036</v>
      </c>
      <c r="I1016" s="201" t="s">
        <v>3041</v>
      </c>
      <c r="J1016" s="333" t="s">
        <v>1235</v>
      </c>
      <c r="K1016" s="333" t="s">
        <v>595</v>
      </c>
      <c r="L1016" s="54" t="s">
        <v>3046</v>
      </c>
      <c r="M1016" s="333" t="s">
        <v>311</v>
      </c>
      <c r="N1016" s="218">
        <v>43955</v>
      </c>
      <c r="O1016" s="218">
        <v>44001</v>
      </c>
      <c r="P1016" s="218">
        <v>45016</v>
      </c>
      <c r="Q1016" s="53">
        <v>454996.43</v>
      </c>
      <c r="R1016" s="46">
        <v>0.8</v>
      </c>
      <c r="S1016" s="53" t="s">
        <v>309</v>
      </c>
      <c r="T1016" s="53">
        <v>363997.14</v>
      </c>
    </row>
    <row r="1017" spans="2:20" s="63" customFormat="1" ht="234.75" customHeight="1" x14ac:dyDescent="0.25">
      <c r="B1017" s="431"/>
      <c r="C1017" s="418"/>
      <c r="D1017" s="389"/>
      <c r="E1017" s="97" t="s">
        <v>2697</v>
      </c>
      <c r="F1017" s="333" t="s">
        <v>2997</v>
      </c>
      <c r="G1017" s="147" t="s">
        <v>3899</v>
      </c>
      <c r="H1017" s="54" t="s">
        <v>3243</v>
      </c>
      <c r="I1017" s="201" t="s">
        <v>3240</v>
      </c>
      <c r="J1017" s="333" t="s">
        <v>1235</v>
      </c>
      <c r="K1017" s="333" t="s">
        <v>595</v>
      </c>
      <c r="L1017" s="54" t="s">
        <v>3441</v>
      </c>
      <c r="M1017" s="333" t="s">
        <v>311</v>
      </c>
      <c r="N1017" s="218">
        <v>43991</v>
      </c>
      <c r="O1017" s="218">
        <v>44018</v>
      </c>
      <c r="P1017" s="218">
        <v>45112</v>
      </c>
      <c r="Q1017" s="53">
        <v>480000</v>
      </c>
      <c r="R1017" s="46">
        <v>0.8</v>
      </c>
      <c r="S1017" s="53" t="s">
        <v>309</v>
      </c>
      <c r="T1017" s="53">
        <v>384000</v>
      </c>
    </row>
    <row r="1018" spans="2:20" s="11" customFormat="1" ht="234.75" customHeight="1" x14ac:dyDescent="0.25">
      <c r="B1018" s="431"/>
      <c r="C1018" s="418"/>
      <c r="D1018" s="389"/>
      <c r="E1018" s="97" t="s">
        <v>2697</v>
      </c>
      <c r="F1018" s="333" t="s">
        <v>2997</v>
      </c>
      <c r="G1018" s="147" t="s">
        <v>2548</v>
      </c>
      <c r="H1018" s="54" t="s">
        <v>3037</v>
      </c>
      <c r="I1018" s="201" t="s">
        <v>3042</v>
      </c>
      <c r="J1018" s="333" t="s">
        <v>1235</v>
      </c>
      <c r="K1018" s="333" t="s">
        <v>595</v>
      </c>
      <c r="L1018" s="54" t="s">
        <v>3047</v>
      </c>
      <c r="M1018" s="333" t="s">
        <v>311</v>
      </c>
      <c r="N1018" s="218">
        <v>43980</v>
      </c>
      <c r="O1018" s="218">
        <v>43993</v>
      </c>
      <c r="P1018" s="218">
        <v>44985</v>
      </c>
      <c r="Q1018" s="53">
        <v>362563.83</v>
      </c>
      <c r="R1018" s="46">
        <v>0.8</v>
      </c>
      <c r="S1018" s="53" t="s">
        <v>309</v>
      </c>
      <c r="T1018" s="53">
        <v>290051.06</v>
      </c>
    </row>
    <row r="1019" spans="2:20" s="11" customFormat="1" ht="234.75" customHeight="1" x14ac:dyDescent="0.25">
      <c r="B1019" s="431"/>
      <c r="C1019" s="418"/>
      <c r="D1019" s="389"/>
      <c r="E1019" s="97" t="s">
        <v>2697</v>
      </c>
      <c r="F1019" s="333" t="s">
        <v>2997</v>
      </c>
      <c r="G1019" s="147" t="s">
        <v>3898</v>
      </c>
      <c r="H1019" s="54" t="s">
        <v>3038</v>
      </c>
      <c r="I1019" s="201" t="s">
        <v>3043</v>
      </c>
      <c r="J1019" s="333" t="s">
        <v>1235</v>
      </c>
      <c r="K1019" s="333" t="s">
        <v>595</v>
      </c>
      <c r="L1019" s="54" t="s">
        <v>3048</v>
      </c>
      <c r="M1019" s="333" t="s">
        <v>311</v>
      </c>
      <c r="N1019" s="218">
        <v>43965</v>
      </c>
      <c r="O1019" s="218">
        <v>43990</v>
      </c>
      <c r="P1019" s="218">
        <v>44926</v>
      </c>
      <c r="Q1019" s="53">
        <v>389995.16</v>
      </c>
      <c r="R1019" s="46">
        <v>0.8</v>
      </c>
      <c r="S1019" s="53" t="s">
        <v>309</v>
      </c>
      <c r="T1019" s="53">
        <v>311996.13</v>
      </c>
    </row>
    <row r="1020" spans="2:20" s="11" customFormat="1" ht="234.75" customHeight="1" x14ac:dyDescent="0.25">
      <c r="B1020" s="431"/>
      <c r="C1020" s="418"/>
      <c r="D1020" s="389"/>
      <c r="E1020" s="97" t="s">
        <v>2697</v>
      </c>
      <c r="F1020" s="333" t="s">
        <v>2997</v>
      </c>
      <c r="G1020" s="147" t="s">
        <v>2380</v>
      </c>
      <c r="H1020" s="54" t="s">
        <v>3039</v>
      </c>
      <c r="I1020" s="201" t="s">
        <v>3044</v>
      </c>
      <c r="J1020" s="333" t="s">
        <v>1235</v>
      </c>
      <c r="K1020" s="333" t="s">
        <v>595</v>
      </c>
      <c r="L1020" s="54" t="s">
        <v>3049</v>
      </c>
      <c r="M1020" s="333" t="s">
        <v>311</v>
      </c>
      <c r="N1020" s="218">
        <v>43955</v>
      </c>
      <c r="O1020" s="218">
        <v>43983</v>
      </c>
      <c r="P1020" s="218">
        <v>45077</v>
      </c>
      <c r="Q1020" s="53">
        <v>390000</v>
      </c>
      <c r="R1020" s="46">
        <v>0.8</v>
      </c>
      <c r="S1020" s="53" t="s">
        <v>309</v>
      </c>
      <c r="T1020" s="53">
        <v>312000</v>
      </c>
    </row>
    <row r="1021" spans="2:20" s="11" customFormat="1" ht="234.75" customHeight="1" x14ac:dyDescent="0.25">
      <c r="B1021" s="431"/>
      <c r="C1021" s="418"/>
      <c r="D1021" s="389"/>
      <c r="E1021" s="97" t="s">
        <v>2697</v>
      </c>
      <c r="F1021" s="333" t="s">
        <v>2997</v>
      </c>
      <c r="G1021" s="147" t="s">
        <v>3897</v>
      </c>
      <c r="H1021" s="54" t="s">
        <v>3002</v>
      </c>
      <c r="I1021" s="201" t="s">
        <v>2995</v>
      </c>
      <c r="J1021" s="333" t="s">
        <v>1235</v>
      </c>
      <c r="K1021" s="333" t="s">
        <v>595</v>
      </c>
      <c r="L1021" s="54" t="s">
        <v>3003</v>
      </c>
      <c r="M1021" s="333" t="s">
        <v>311</v>
      </c>
      <c r="N1021" s="218">
        <v>43944</v>
      </c>
      <c r="O1021" s="218">
        <v>43739</v>
      </c>
      <c r="P1021" s="218">
        <v>44834</v>
      </c>
      <c r="Q1021" s="53">
        <v>403000</v>
      </c>
      <c r="R1021" s="46">
        <v>0.8</v>
      </c>
      <c r="S1021" s="53" t="s">
        <v>309</v>
      </c>
      <c r="T1021" s="53">
        <v>322400</v>
      </c>
    </row>
    <row r="1022" spans="2:20" s="11" customFormat="1" ht="234.75" customHeight="1" x14ac:dyDescent="0.25">
      <c r="B1022" s="431"/>
      <c r="C1022" s="418"/>
      <c r="D1022" s="389"/>
      <c r="E1022" s="97" t="s">
        <v>2697</v>
      </c>
      <c r="F1022" s="333" t="s">
        <v>2997</v>
      </c>
      <c r="G1022" s="147" t="s">
        <v>3891</v>
      </c>
      <c r="H1022" s="54" t="s">
        <v>3004</v>
      </c>
      <c r="I1022" s="201" t="s">
        <v>2996</v>
      </c>
      <c r="J1022" s="333" t="s">
        <v>1235</v>
      </c>
      <c r="K1022" s="333" t="s">
        <v>595</v>
      </c>
      <c r="L1022" s="54" t="s">
        <v>3442</v>
      </c>
      <c r="M1022" s="333" t="s">
        <v>311</v>
      </c>
      <c r="N1022" s="218">
        <v>43924</v>
      </c>
      <c r="O1022" s="218">
        <v>43948</v>
      </c>
      <c r="P1022" s="218">
        <v>44926</v>
      </c>
      <c r="Q1022" s="53">
        <v>396000</v>
      </c>
      <c r="R1022" s="46">
        <v>0.8</v>
      </c>
      <c r="S1022" s="53" t="s">
        <v>309</v>
      </c>
      <c r="T1022" s="53">
        <v>316800</v>
      </c>
    </row>
    <row r="1023" spans="2:20" s="11" customFormat="1" ht="367.5" customHeight="1" x14ac:dyDescent="0.25">
      <c r="B1023" s="431"/>
      <c r="C1023" s="418"/>
      <c r="D1023" s="362"/>
      <c r="E1023" s="98" t="s">
        <v>811</v>
      </c>
      <c r="F1023" s="328" t="s">
        <v>810</v>
      </c>
      <c r="G1023" s="36" t="s">
        <v>990</v>
      </c>
      <c r="H1023" s="75" t="s">
        <v>811</v>
      </c>
      <c r="I1023" s="195" t="s">
        <v>809</v>
      </c>
      <c r="J1023" s="328" t="s">
        <v>1235</v>
      </c>
      <c r="K1023" s="328" t="s">
        <v>595</v>
      </c>
      <c r="L1023" s="75" t="s">
        <v>3443</v>
      </c>
      <c r="M1023" s="328" t="s">
        <v>311</v>
      </c>
      <c r="N1023" s="215">
        <v>42811</v>
      </c>
      <c r="O1023" s="215">
        <v>42186</v>
      </c>
      <c r="P1023" s="215">
        <v>43465</v>
      </c>
      <c r="Q1023" s="127">
        <v>954287.35</v>
      </c>
      <c r="R1023" s="30">
        <v>0.8</v>
      </c>
      <c r="S1023" s="32" t="s">
        <v>309</v>
      </c>
      <c r="T1023" s="32">
        <v>763429.88</v>
      </c>
    </row>
    <row r="1024" spans="2:20" s="11" customFormat="1" ht="94.5" customHeight="1" x14ac:dyDescent="0.25">
      <c r="B1024" s="431"/>
      <c r="C1024" s="418"/>
      <c r="D1024" s="362"/>
      <c r="E1024" s="99" t="s">
        <v>1231</v>
      </c>
      <c r="F1024" s="130" t="s">
        <v>1232</v>
      </c>
      <c r="G1024" s="57" t="s">
        <v>1977</v>
      </c>
      <c r="H1024" s="49" t="s">
        <v>1233</v>
      </c>
      <c r="I1024" s="196" t="s">
        <v>1234</v>
      </c>
      <c r="J1024" s="130" t="s">
        <v>1235</v>
      </c>
      <c r="K1024" s="130" t="s">
        <v>595</v>
      </c>
      <c r="L1024" s="49" t="s">
        <v>1233</v>
      </c>
      <c r="M1024" s="328" t="s">
        <v>311</v>
      </c>
      <c r="N1024" s="215">
        <v>43035</v>
      </c>
      <c r="O1024" s="215">
        <v>42186</v>
      </c>
      <c r="P1024" s="215">
        <v>43281</v>
      </c>
      <c r="Q1024" s="32">
        <v>546377.23</v>
      </c>
      <c r="R1024" s="42">
        <v>0.8</v>
      </c>
      <c r="S1024" s="48" t="s">
        <v>309</v>
      </c>
      <c r="T1024" s="48">
        <v>437101.79</v>
      </c>
    </row>
    <row r="1025" spans="2:20" s="11" customFormat="1" ht="172.5" customHeight="1" x14ac:dyDescent="0.25">
      <c r="B1025" s="431"/>
      <c r="C1025" s="418"/>
      <c r="D1025" s="362"/>
      <c r="E1025" s="99" t="s">
        <v>1231</v>
      </c>
      <c r="F1025" s="130" t="s">
        <v>2636</v>
      </c>
      <c r="G1025" s="57" t="s">
        <v>1977</v>
      </c>
      <c r="H1025" s="49" t="s">
        <v>2638</v>
      </c>
      <c r="I1025" s="196" t="s">
        <v>2640</v>
      </c>
      <c r="J1025" s="130" t="s">
        <v>1235</v>
      </c>
      <c r="K1025" s="130" t="s">
        <v>595</v>
      </c>
      <c r="L1025" s="49" t="s">
        <v>2642</v>
      </c>
      <c r="M1025" s="328" t="s">
        <v>311</v>
      </c>
      <c r="N1025" s="215">
        <v>43658</v>
      </c>
      <c r="O1025" s="215">
        <v>43283</v>
      </c>
      <c r="P1025" s="215">
        <v>44377</v>
      </c>
      <c r="Q1025" s="32">
        <v>647170.35</v>
      </c>
      <c r="R1025" s="42">
        <v>0.8</v>
      </c>
      <c r="S1025" s="48" t="s">
        <v>309</v>
      </c>
      <c r="T1025" s="48">
        <v>517736.28</v>
      </c>
    </row>
    <row r="1026" spans="2:20" s="11" customFormat="1" ht="183" customHeight="1" x14ac:dyDescent="0.25">
      <c r="B1026" s="431"/>
      <c r="C1026" s="418"/>
      <c r="D1026" s="362"/>
      <c r="E1026" s="99" t="s">
        <v>1231</v>
      </c>
      <c r="F1026" s="130" t="s">
        <v>2637</v>
      </c>
      <c r="G1026" s="57" t="s">
        <v>1977</v>
      </c>
      <c r="H1026" s="49" t="s">
        <v>2639</v>
      </c>
      <c r="I1026" s="196" t="s">
        <v>2641</v>
      </c>
      <c r="J1026" s="130" t="s">
        <v>1235</v>
      </c>
      <c r="K1026" s="130" t="s">
        <v>595</v>
      </c>
      <c r="L1026" s="49" t="s">
        <v>3444</v>
      </c>
      <c r="M1026" s="328" t="s">
        <v>311</v>
      </c>
      <c r="N1026" s="215">
        <v>43658</v>
      </c>
      <c r="O1026" s="215">
        <v>43466</v>
      </c>
      <c r="P1026" s="215">
        <v>44196</v>
      </c>
      <c r="Q1026" s="32">
        <v>527529.27</v>
      </c>
      <c r="R1026" s="42">
        <v>0.8</v>
      </c>
      <c r="S1026" s="48" t="s">
        <v>309</v>
      </c>
      <c r="T1026" s="48">
        <v>422023.42</v>
      </c>
    </row>
    <row r="1027" spans="2:20" s="11" customFormat="1" ht="191.25" customHeight="1" x14ac:dyDescent="0.25">
      <c r="B1027" s="431"/>
      <c r="C1027" s="418"/>
      <c r="D1027" s="362"/>
      <c r="E1027" s="99" t="s">
        <v>3445</v>
      </c>
      <c r="F1027" s="130" t="s">
        <v>2169</v>
      </c>
      <c r="G1027" s="57" t="s">
        <v>2250</v>
      </c>
      <c r="H1027" s="49" t="s">
        <v>2170</v>
      </c>
      <c r="I1027" s="196" t="s">
        <v>2247</v>
      </c>
      <c r="J1027" s="130" t="s">
        <v>1235</v>
      </c>
      <c r="K1027" s="130" t="s">
        <v>595</v>
      </c>
      <c r="L1027" s="49" t="s">
        <v>2251</v>
      </c>
      <c r="M1027" s="328" t="s">
        <v>311</v>
      </c>
      <c r="N1027" s="215">
        <v>43508</v>
      </c>
      <c r="O1027" s="215">
        <v>43346</v>
      </c>
      <c r="P1027" s="215">
        <v>44561</v>
      </c>
      <c r="Q1027" s="32">
        <v>62282.58</v>
      </c>
      <c r="R1027" s="42">
        <v>0.8</v>
      </c>
      <c r="S1027" s="48" t="s">
        <v>309</v>
      </c>
      <c r="T1027" s="48">
        <v>49826.06</v>
      </c>
    </row>
    <row r="1028" spans="2:20" s="11" customFormat="1" ht="222" customHeight="1" x14ac:dyDescent="0.25">
      <c r="B1028" s="431"/>
      <c r="C1028" s="418"/>
      <c r="D1028" s="362"/>
      <c r="E1028" s="37" t="s">
        <v>3445</v>
      </c>
      <c r="F1028" s="328" t="s">
        <v>2169</v>
      </c>
      <c r="G1028" s="36" t="s">
        <v>2378</v>
      </c>
      <c r="H1028" s="75" t="s">
        <v>2170</v>
      </c>
      <c r="I1028" s="195" t="s">
        <v>2171</v>
      </c>
      <c r="J1028" s="328" t="s">
        <v>1235</v>
      </c>
      <c r="K1028" s="328" t="s">
        <v>595</v>
      </c>
      <c r="L1028" s="75" t="s">
        <v>3446</v>
      </c>
      <c r="M1028" s="328" t="s">
        <v>311</v>
      </c>
      <c r="N1028" s="215">
        <v>43445</v>
      </c>
      <c r="O1028" s="215">
        <v>43466</v>
      </c>
      <c r="P1028" s="215">
        <v>44561</v>
      </c>
      <c r="Q1028" s="32">
        <v>124950</v>
      </c>
      <c r="R1028" s="30">
        <v>0.8</v>
      </c>
      <c r="S1028" s="32" t="s">
        <v>309</v>
      </c>
      <c r="T1028" s="32">
        <v>99960</v>
      </c>
    </row>
    <row r="1029" spans="2:20" s="11" customFormat="1" ht="179.25" customHeight="1" x14ac:dyDescent="0.25">
      <c r="B1029" s="431"/>
      <c r="C1029" s="418"/>
      <c r="D1029" s="362"/>
      <c r="E1029" s="37" t="s">
        <v>3445</v>
      </c>
      <c r="F1029" s="328" t="s">
        <v>2169</v>
      </c>
      <c r="G1029" s="36" t="s">
        <v>2379</v>
      </c>
      <c r="H1029" s="75" t="s">
        <v>2170</v>
      </c>
      <c r="I1029" s="195" t="s">
        <v>2172</v>
      </c>
      <c r="J1029" s="328" t="s">
        <v>1235</v>
      </c>
      <c r="K1029" s="328" t="s">
        <v>595</v>
      </c>
      <c r="L1029" s="75" t="s">
        <v>3447</v>
      </c>
      <c r="M1029" s="328" t="s">
        <v>311</v>
      </c>
      <c r="N1029" s="215">
        <v>43445</v>
      </c>
      <c r="O1029" s="215">
        <v>43528</v>
      </c>
      <c r="P1029" s="215">
        <v>44561</v>
      </c>
      <c r="Q1029" s="32">
        <v>244540.34</v>
      </c>
      <c r="R1029" s="30">
        <v>0.8</v>
      </c>
      <c r="S1029" s="32" t="s">
        <v>309</v>
      </c>
      <c r="T1029" s="32">
        <v>195632.27</v>
      </c>
    </row>
    <row r="1030" spans="2:20" s="11" customFormat="1" ht="123" customHeight="1" x14ac:dyDescent="0.25">
      <c r="B1030" s="431"/>
      <c r="C1030" s="418"/>
      <c r="D1030" s="362"/>
      <c r="E1030" s="37" t="s">
        <v>3445</v>
      </c>
      <c r="F1030" s="328" t="s">
        <v>2169</v>
      </c>
      <c r="G1030" s="36" t="s">
        <v>2380</v>
      </c>
      <c r="H1030" s="75" t="s">
        <v>2170</v>
      </c>
      <c r="I1030" s="195" t="s">
        <v>2173</v>
      </c>
      <c r="J1030" s="328" t="s">
        <v>1235</v>
      </c>
      <c r="K1030" s="328" t="s">
        <v>595</v>
      </c>
      <c r="L1030" s="75" t="s">
        <v>2174</v>
      </c>
      <c r="M1030" s="328" t="s">
        <v>311</v>
      </c>
      <c r="N1030" s="215">
        <v>43567</v>
      </c>
      <c r="O1030" s="215">
        <v>43584</v>
      </c>
      <c r="P1030" s="215">
        <v>44679</v>
      </c>
      <c r="Q1030" s="32">
        <v>126200.24</v>
      </c>
      <c r="R1030" s="30">
        <v>0.8</v>
      </c>
      <c r="S1030" s="32" t="s">
        <v>309</v>
      </c>
      <c r="T1030" s="32">
        <v>100960.19</v>
      </c>
    </row>
    <row r="1031" spans="2:20" s="11" customFormat="1" ht="219" customHeight="1" x14ac:dyDescent="0.25">
      <c r="B1031" s="431"/>
      <c r="C1031" s="418"/>
      <c r="D1031" s="362"/>
      <c r="E1031" s="37" t="s">
        <v>3445</v>
      </c>
      <c r="F1031" s="328" t="s">
        <v>2169</v>
      </c>
      <c r="G1031" s="36" t="s">
        <v>2381</v>
      </c>
      <c r="H1031" s="75" t="s">
        <v>2170</v>
      </c>
      <c r="I1031" s="195" t="s">
        <v>2175</v>
      </c>
      <c r="J1031" s="328" t="s">
        <v>1235</v>
      </c>
      <c r="K1031" s="328" t="s">
        <v>595</v>
      </c>
      <c r="L1031" s="75" t="s">
        <v>2176</v>
      </c>
      <c r="M1031" s="328" t="s">
        <v>311</v>
      </c>
      <c r="N1031" s="215">
        <v>43445</v>
      </c>
      <c r="O1031" s="215">
        <v>43405</v>
      </c>
      <c r="P1031" s="215">
        <v>44518</v>
      </c>
      <c r="Q1031" s="32">
        <v>83932.099999999991</v>
      </c>
      <c r="R1031" s="30">
        <v>0.8</v>
      </c>
      <c r="S1031" s="32" t="s">
        <v>309</v>
      </c>
      <c r="T1031" s="32">
        <v>67145.679999999993</v>
      </c>
    </row>
    <row r="1032" spans="2:20" s="11" customFormat="1" ht="207" customHeight="1" x14ac:dyDescent="0.25">
      <c r="B1032" s="431"/>
      <c r="C1032" s="418"/>
      <c r="D1032" s="362"/>
      <c r="E1032" s="76" t="s">
        <v>3445</v>
      </c>
      <c r="F1032" s="130" t="s">
        <v>2169</v>
      </c>
      <c r="G1032" s="57" t="s">
        <v>2382</v>
      </c>
      <c r="H1032" s="49" t="s">
        <v>2170</v>
      </c>
      <c r="I1032" s="196" t="s">
        <v>2248</v>
      </c>
      <c r="J1032" s="130" t="s">
        <v>1235</v>
      </c>
      <c r="K1032" s="130" t="s">
        <v>595</v>
      </c>
      <c r="L1032" s="49" t="s">
        <v>2252</v>
      </c>
      <c r="M1032" s="328" t="s">
        <v>311</v>
      </c>
      <c r="N1032" s="215">
        <v>43567</v>
      </c>
      <c r="O1032" s="215">
        <v>43556</v>
      </c>
      <c r="P1032" s="215">
        <v>44561</v>
      </c>
      <c r="Q1032" s="32">
        <v>248238.73</v>
      </c>
      <c r="R1032" s="42">
        <v>0.8</v>
      </c>
      <c r="S1032" s="48" t="s">
        <v>309</v>
      </c>
      <c r="T1032" s="48">
        <v>198590.98</v>
      </c>
    </row>
    <row r="1033" spans="2:20" s="11" customFormat="1" ht="185.25" customHeight="1" x14ac:dyDescent="0.25">
      <c r="B1033" s="431"/>
      <c r="C1033" s="418"/>
      <c r="D1033" s="362"/>
      <c r="E1033" s="76" t="s">
        <v>3445</v>
      </c>
      <c r="F1033" s="130" t="s">
        <v>2169</v>
      </c>
      <c r="G1033" s="57" t="s">
        <v>2383</v>
      </c>
      <c r="H1033" s="49" t="s">
        <v>2170</v>
      </c>
      <c r="I1033" s="196" t="s">
        <v>2249</v>
      </c>
      <c r="J1033" s="130" t="s">
        <v>1235</v>
      </c>
      <c r="K1033" s="130" t="s">
        <v>595</v>
      </c>
      <c r="L1033" s="49" t="s">
        <v>4162</v>
      </c>
      <c r="M1033" s="328" t="s">
        <v>311</v>
      </c>
      <c r="N1033" s="215">
        <v>43508</v>
      </c>
      <c r="O1033" s="215">
        <v>43475</v>
      </c>
      <c r="P1033" s="215">
        <v>44561</v>
      </c>
      <c r="Q1033" s="32">
        <v>253334.19999999998</v>
      </c>
      <c r="R1033" s="42">
        <v>0.8</v>
      </c>
      <c r="S1033" s="48" t="s">
        <v>309</v>
      </c>
      <c r="T1033" s="48">
        <v>202667.36</v>
      </c>
    </row>
    <row r="1034" spans="2:20" s="11" customFormat="1" ht="152.25" customHeight="1" x14ac:dyDescent="0.25">
      <c r="B1034" s="431"/>
      <c r="C1034" s="418"/>
      <c r="D1034" s="362"/>
      <c r="E1034" s="76" t="s">
        <v>3445</v>
      </c>
      <c r="F1034" s="130" t="s">
        <v>2169</v>
      </c>
      <c r="G1034" s="57" t="s">
        <v>2384</v>
      </c>
      <c r="H1034" s="49" t="s">
        <v>2170</v>
      </c>
      <c r="I1034" s="196" t="s">
        <v>2177</v>
      </c>
      <c r="J1034" s="130" t="s">
        <v>1235</v>
      </c>
      <c r="K1034" s="130" t="s">
        <v>595</v>
      </c>
      <c r="L1034" s="49" t="s">
        <v>2178</v>
      </c>
      <c r="M1034" s="130" t="s">
        <v>311</v>
      </c>
      <c r="N1034" s="217">
        <v>43445</v>
      </c>
      <c r="O1034" s="217">
        <v>43346</v>
      </c>
      <c r="P1034" s="217">
        <v>44469</v>
      </c>
      <c r="Q1034" s="48">
        <v>70000</v>
      </c>
      <c r="R1034" s="42">
        <v>0.8</v>
      </c>
      <c r="S1034" s="48" t="s">
        <v>309</v>
      </c>
      <c r="T1034" s="48">
        <v>56000</v>
      </c>
    </row>
    <row r="1035" spans="2:20" s="11" customFormat="1" ht="211.5" customHeight="1" x14ac:dyDescent="0.25">
      <c r="B1035" s="431"/>
      <c r="C1035" s="418"/>
      <c r="D1035" s="362"/>
      <c r="E1035" s="37" t="s">
        <v>3445</v>
      </c>
      <c r="F1035" s="328" t="s">
        <v>2513</v>
      </c>
      <c r="G1035" s="36" t="s">
        <v>2545</v>
      </c>
      <c r="H1035" s="75" t="s">
        <v>3448</v>
      </c>
      <c r="I1035" s="195" t="s">
        <v>2514</v>
      </c>
      <c r="J1035" s="328" t="s">
        <v>1235</v>
      </c>
      <c r="K1035" s="328" t="s">
        <v>595</v>
      </c>
      <c r="L1035" s="75" t="s">
        <v>2521</v>
      </c>
      <c r="M1035" s="328" t="s">
        <v>311</v>
      </c>
      <c r="N1035" s="215">
        <v>43696</v>
      </c>
      <c r="O1035" s="215">
        <v>43739</v>
      </c>
      <c r="P1035" s="215">
        <v>44834</v>
      </c>
      <c r="Q1035" s="32">
        <v>254636.04</v>
      </c>
      <c r="R1035" s="30">
        <v>0.8</v>
      </c>
      <c r="S1035" s="32" t="s">
        <v>309</v>
      </c>
      <c r="T1035" s="32">
        <v>203708.83</v>
      </c>
    </row>
    <row r="1036" spans="2:20" s="11" customFormat="1" ht="204" customHeight="1" x14ac:dyDescent="0.25">
      <c r="B1036" s="431"/>
      <c r="C1036" s="418"/>
      <c r="D1036" s="362"/>
      <c r="E1036" s="52" t="s">
        <v>3445</v>
      </c>
      <c r="F1036" s="333" t="s">
        <v>2513</v>
      </c>
      <c r="G1036" s="147" t="s">
        <v>2710</v>
      </c>
      <c r="H1036" s="54" t="s">
        <v>3448</v>
      </c>
      <c r="I1036" s="201" t="s">
        <v>2687</v>
      </c>
      <c r="J1036" s="333" t="s">
        <v>1235</v>
      </c>
      <c r="K1036" s="333" t="s">
        <v>595</v>
      </c>
      <c r="L1036" s="54" t="s">
        <v>2711</v>
      </c>
      <c r="M1036" s="333" t="s">
        <v>311</v>
      </c>
      <c r="N1036" s="218">
        <v>43745</v>
      </c>
      <c r="O1036" s="218">
        <v>43739</v>
      </c>
      <c r="P1036" s="218">
        <v>44834</v>
      </c>
      <c r="Q1036" s="53">
        <v>130239.52</v>
      </c>
      <c r="R1036" s="46">
        <v>0.8</v>
      </c>
      <c r="S1036" s="53" t="s">
        <v>309</v>
      </c>
      <c r="T1036" s="53">
        <v>104191.62</v>
      </c>
    </row>
    <row r="1037" spans="2:20" s="11" customFormat="1" ht="152.25" customHeight="1" x14ac:dyDescent="0.25">
      <c r="B1037" s="431"/>
      <c r="C1037" s="418"/>
      <c r="D1037" s="362"/>
      <c r="E1037" s="52" t="s">
        <v>3445</v>
      </c>
      <c r="F1037" s="333" t="s">
        <v>2513</v>
      </c>
      <c r="G1037" s="147" t="s">
        <v>2378</v>
      </c>
      <c r="H1037" s="54" t="s">
        <v>3448</v>
      </c>
      <c r="I1037" s="201" t="s">
        <v>2515</v>
      </c>
      <c r="J1037" s="333" t="s">
        <v>1235</v>
      </c>
      <c r="K1037" s="333" t="s">
        <v>595</v>
      </c>
      <c r="L1037" s="54" t="s">
        <v>2522</v>
      </c>
      <c r="M1037" s="333" t="s">
        <v>311</v>
      </c>
      <c r="N1037" s="218">
        <v>43679</v>
      </c>
      <c r="O1037" s="218">
        <v>43709</v>
      </c>
      <c r="P1037" s="218">
        <v>44804</v>
      </c>
      <c r="Q1037" s="53">
        <v>150500</v>
      </c>
      <c r="R1037" s="46">
        <v>0.8</v>
      </c>
      <c r="S1037" s="53" t="s">
        <v>309</v>
      </c>
      <c r="T1037" s="53">
        <v>120400</v>
      </c>
    </row>
    <row r="1038" spans="2:20" s="11" customFormat="1" ht="210.75" customHeight="1" x14ac:dyDescent="0.25">
      <c r="B1038" s="431"/>
      <c r="C1038" s="418"/>
      <c r="D1038" s="362"/>
      <c r="E1038" s="52" t="s">
        <v>3445</v>
      </c>
      <c r="F1038" s="333" t="s">
        <v>2513</v>
      </c>
      <c r="G1038" s="147" t="s">
        <v>2381</v>
      </c>
      <c r="H1038" s="54" t="s">
        <v>3448</v>
      </c>
      <c r="I1038" s="201" t="s">
        <v>2686</v>
      </c>
      <c r="J1038" s="333" t="s">
        <v>1235</v>
      </c>
      <c r="K1038" s="333" t="s">
        <v>595</v>
      </c>
      <c r="L1038" s="54" t="s">
        <v>2176</v>
      </c>
      <c r="M1038" s="333" t="s">
        <v>311</v>
      </c>
      <c r="N1038" s="218">
        <v>43735</v>
      </c>
      <c r="O1038" s="218">
        <v>43780</v>
      </c>
      <c r="P1038" s="218">
        <v>44773</v>
      </c>
      <c r="Q1038" s="53">
        <v>60246.04</v>
      </c>
      <c r="R1038" s="46">
        <v>0.8</v>
      </c>
      <c r="S1038" s="53" t="s">
        <v>309</v>
      </c>
      <c r="T1038" s="53">
        <v>48196.83</v>
      </c>
    </row>
    <row r="1039" spans="2:20" s="11" customFormat="1" ht="201" customHeight="1" x14ac:dyDescent="0.25">
      <c r="B1039" s="431"/>
      <c r="C1039" s="418"/>
      <c r="D1039" s="362"/>
      <c r="E1039" s="37" t="s">
        <v>3445</v>
      </c>
      <c r="F1039" s="328" t="s">
        <v>2513</v>
      </c>
      <c r="G1039" s="36" t="s">
        <v>2100</v>
      </c>
      <c r="H1039" s="75" t="s">
        <v>3448</v>
      </c>
      <c r="I1039" s="195" t="s">
        <v>2516</v>
      </c>
      <c r="J1039" s="328" t="s">
        <v>1235</v>
      </c>
      <c r="K1039" s="328" t="s">
        <v>595</v>
      </c>
      <c r="L1039" s="75" t="s">
        <v>2523</v>
      </c>
      <c r="M1039" s="328" t="s">
        <v>311</v>
      </c>
      <c r="N1039" s="215">
        <v>43679</v>
      </c>
      <c r="O1039" s="215">
        <v>43770</v>
      </c>
      <c r="P1039" s="215">
        <v>44804</v>
      </c>
      <c r="Q1039" s="32">
        <v>170818</v>
      </c>
      <c r="R1039" s="30">
        <v>0.8</v>
      </c>
      <c r="S1039" s="32" t="s">
        <v>309</v>
      </c>
      <c r="T1039" s="32">
        <v>136654.39999999999</v>
      </c>
    </row>
    <row r="1040" spans="2:20" s="11" customFormat="1" ht="152.25" customHeight="1" x14ac:dyDescent="0.25">
      <c r="B1040" s="431"/>
      <c r="C1040" s="418"/>
      <c r="D1040" s="362"/>
      <c r="E1040" s="37" t="s">
        <v>3445</v>
      </c>
      <c r="F1040" s="328" t="s">
        <v>2513</v>
      </c>
      <c r="G1040" s="36" t="s">
        <v>2546</v>
      </c>
      <c r="H1040" s="75" t="s">
        <v>3448</v>
      </c>
      <c r="I1040" s="195" t="s">
        <v>2517</v>
      </c>
      <c r="J1040" s="328" t="s">
        <v>1235</v>
      </c>
      <c r="K1040" s="328" t="s">
        <v>595</v>
      </c>
      <c r="L1040" s="75" t="s">
        <v>2524</v>
      </c>
      <c r="M1040" s="328" t="s">
        <v>311</v>
      </c>
      <c r="N1040" s="215">
        <v>43691</v>
      </c>
      <c r="O1040" s="215">
        <v>43647</v>
      </c>
      <c r="P1040" s="215">
        <v>44742</v>
      </c>
      <c r="Q1040" s="32">
        <v>83648.31</v>
      </c>
      <c r="R1040" s="30">
        <v>0.8</v>
      </c>
      <c r="S1040" s="32" t="s">
        <v>309</v>
      </c>
      <c r="T1040" s="32">
        <v>66918.649999999994</v>
      </c>
    </row>
    <row r="1041" spans="2:20" s="11" customFormat="1" ht="210" customHeight="1" x14ac:dyDescent="0.25">
      <c r="B1041" s="431"/>
      <c r="C1041" s="418"/>
      <c r="D1041" s="362"/>
      <c r="E1041" s="37" t="s">
        <v>3445</v>
      </c>
      <c r="F1041" s="328" t="s">
        <v>2513</v>
      </c>
      <c r="G1041" s="36" t="s">
        <v>2547</v>
      </c>
      <c r="H1041" s="75" t="s">
        <v>3448</v>
      </c>
      <c r="I1041" s="195" t="s">
        <v>2518</v>
      </c>
      <c r="J1041" s="328" t="s">
        <v>1235</v>
      </c>
      <c r="K1041" s="328" t="s">
        <v>595</v>
      </c>
      <c r="L1041" s="75" t="s">
        <v>2525</v>
      </c>
      <c r="M1041" s="328" t="s">
        <v>311</v>
      </c>
      <c r="N1041" s="215">
        <v>43703</v>
      </c>
      <c r="O1041" s="215">
        <v>43739</v>
      </c>
      <c r="P1041" s="215">
        <v>44834</v>
      </c>
      <c r="Q1041" s="32">
        <v>110729.82</v>
      </c>
      <c r="R1041" s="30">
        <v>0.8</v>
      </c>
      <c r="S1041" s="32" t="s">
        <v>309</v>
      </c>
      <c r="T1041" s="32">
        <v>88583.86</v>
      </c>
    </row>
    <row r="1042" spans="2:20" s="11" customFormat="1" ht="152.25" customHeight="1" x14ac:dyDescent="0.25">
      <c r="B1042" s="431"/>
      <c r="C1042" s="418"/>
      <c r="D1042" s="362"/>
      <c r="E1042" s="37" t="s">
        <v>3445</v>
      </c>
      <c r="F1042" s="328" t="s">
        <v>2513</v>
      </c>
      <c r="G1042" s="36" t="s">
        <v>1976</v>
      </c>
      <c r="H1042" s="75" t="s">
        <v>3448</v>
      </c>
      <c r="I1042" s="195" t="s">
        <v>2519</v>
      </c>
      <c r="J1042" s="328" t="s">
        <v>1235</v>
      </c>
      <c r="K1042" s="328" t="s">
        <v>595</v>
      </c>
      <c r="L1042" s="75" t="s">
        <v>2526</v>
      </c>
      <c r="M1042" s="328" t="s">
        <v>311</v>
      </c>
      <c r="N1042" s="215">
        <v>43691</v>
      </c>
      <c r="O1042" s="215">
        <v>43525</v>
      </c>
      <c r="P1042" s="215">
        <v>44620</v>
      </c>
      <c r="Q1042" s="32">
        <v>182179.67</v>
      </c>
      <c r="R1042" s="30">
        <v>0.8</v>
      </c>
      <c r="S1042" s="32" t="s">
        <v>309</v>
      </c>
      <c r="T1042" s="32">
        <v>145743.74</v>
      </c>
    </row>
    <row r="1043" spans="2:20" s="11" customFormat="1" ht="152.25" customHeight="1" x14ac:dyDescent="0.25">
      <c r="B1043" s="431"/>
      <c r="C1043" s="418"/>
      <c r="D1043" s="362"/>
      <c r="E1043" s="76" t="s">
        <v>3445</v>
      </c>
      <c r="F1043" s="130" t="s">
        <v>2513</v>
      </c>
      <c r="G1043" s="57" t="s">
        <v>2380</v>
      </c>
      <c r="H1043" s="49" t="s">
        <v>3448</v>
      </c>
      <c r="I1043" s="196" t="s">
        <v>2520</v>
      </c>
      <c r="J1043" s="130" t="s">
        <v>1235</v>
      </c>
      <c r="K1043" s="130" t="s">
        <v>595</v>
      </c>
      <c r="L1043" s="49" t="s">
        <v>2527</v>
      </c>
      <c r="M1043" s="130" t="s">
        <v>311</v>
      </c>
      <c r="N1043" s="217">
        <v>43679</v>
      </c>
      <c r="O1043" s="217">
        <v>43739</v>
      </c>
      <c r="P1043" s="217">
        <v>44834</v>
      </c>
      <c r="Q1043" s="48">
        <v>190960</v>
      </c>
      <c r="R1043" s="42">
        <v>0.8</v>
      </c>
      <c r="S1043" s="48" t="s">
        <v>309</v>
      </c>
      <c r="T1043" s="48">
        <v>152768</v>
      </c>
    </row>
    <row r="1044" spans="2:20" s="11" customFormat="1" ht="200.25" customHeight="1" x14ac:dyDescent="0.25">
      <c r="B1044" s="431"/>
      <c r="C1044" s="418"/>
      <c r="D1044" s="362"/>
      <c r="E1044" s="37" t="s">
        <v>3820</v>
      </c>
      <c r="F1044" s="328" t="s">
        <v>3821</v>
      </c>
      <c r="G1044" s="36" t="s">
        <v>3896</v>
      </c>
      <c r="H1044" s="75" t="s">
        <v>3822</v>
      </c>
      <c r="I1044" s="195" t="s">
        <v>3823</v>
      </c>
      <c r="J1044" s="328" t="s">
        <v>1235</v>
      </c>
      <c r="K1044" s="328" t="s">
        <v>595</v>
      </c>
      <c r="L1044" s="75" t="s">
        <v>3848</v>
      </c>
      <c r="M1044" s="328" t="s">
        <v>311</v>
      </c>
      <c r="N1044" s="215">
        <v>44025</v>
      </c>
      <c r="O1044" s="215">
        <v>43983</v>
      </c>
      <c r="P1044" s="215">
        <v>44926</v>
      </c>
      <c r="Q1044" s="32">
        <v>154128.18</v>
      </c>
      <c r="R1044" s="30">
        <v>0.8</v>
      </c>
      <c r="S1044" s="32" t="s">
        <v>309</v>
      </c>
      <c r="T1044" s="32">
        <v>123302.54</v>
      </c>
    </row>
    <row r="1045" spans="2:20" s="11" customFormat="1" ht="178.5" customHeight="1" x14ac:dyDescent="0.25">
      <c r="B1045" s="431"/>
      <c r="C1045" s="418"/>
      <c r="D1045" s="362"/>
      <c r="E1045" s="37" t="s">
        <v>3820</v>
      </c>
      <c r="F1045" s="328" t="s">
        <v>3821</v>
      </c>
      <c r="G1045" s="36" t="s">
        <v>2380</v>
      </c>
      <c r="H1045" s="75" t="s">
        <v>3824</v>
      </c>
      <c r="I1045" s="195" t="s">
        <v>3825</v>
      </c>
      <c r="J1045" s="328" t="s">
        <v>1235</v>
      </c>
      <c r="K1045" s="328" t="s">
        <v>595</v>
      </c>
      <c r="L1045" s="75" t="s">
        <v>3849</v>
      </c>
      <c r="M1045" s="328" t="s">
        <v>311</v>
      </c>
      <c r="N1045" s="215">
        <v>44025</v>
      </c>
      <c r="O1045" s="215">
        <v>44075</v>
      </c>
      <c r="P1045" s="215">
        <v>45107</v>
      </c>
      <c r="Q1045" s="32">
        <v>273000</v>
      </c>
      <c r="R1045" s="30">
        <v>0.8</v>
      </c>
      <c r="S1045" s="32" t="s">
        <v>309</v>
      </c>
      <c r="T1045" s="32">
        <v>218400</v>
      </c>
    </row>
    <row r="1046" spans="2:20" s="11" customFormat="1" ht="152.25" customHeight="1" x14ac:dyDescent="0.25">
      <c r="B1046" s="431"/>
      <c r="C1046" s="418"/>
      <c r="D1046" s="362"/>
      <c r="E1046" s="37" t="s">
        <v>3820</v>
      </c>
      <c r="F1046" s="328" t="s">
        <v>3821</v>
      </c>
      <c r="G1046" s="36" t="s">
        <v>3895</v>
      </c>
      <c r="H1046" s="75" t="s">
        <v>4163</v>
      </c>
      <c r="I1046" s="195" t="s">
        <v>3826</v>
      </c>
      <c r="J1046" s="328" t="s">
        <v>1235</v>
      </c>
      <c r="K1046" s="328" t="s">
        <v>595</v>
      </c>
      <c r="L1046" s="75" t="s">
        <v>3850</v>
      </c>
      <c r="M1046" s="328" t="s">
        <v>311</v>
      </c>
      <c r="N1046" s="215">
        <v>44025</v>
      </c>
      <c r="O1046" s="215">
        <v>43892</v>
      </c>
      <c r="P1046" s="215">
        <v>44926</v>
      </c>
      <c r="Q1046" s="32">
        <v>208741.82</v>
      </c>
      <c r="R1046" s="30">
        <v>0.8</v>
      </c>
      <c r="S1046" s="32" t="s">
        <v>309</v>
      </c>
      <c r="T1046" s="32">
        <v>166993.46</v>
      </c>
    </row>
    <row r="1047" spans="2:20" s="11" customFormat="1" ht="152.25" customHeight="1" x14ac:dyDescent="0.25">
      <c r="B1047" s="431"/>
      <c r="C1047" s="418"/>
      <c r="D1047" s="362"/>
      <c r="E1047" s="37" t="s">
        <v>3820</v>
      </c>
      <c r="F1047" s="328" t="s">
        <v>3821</v>
      </c>
      <c r="G1047" s="36" t="s">
        <v>3894</v>
      </c>
      <c r="H1047" s="75" t="s">
        <v>3827</v>
      </c>
      <c r="I1047" s="195" t="s">
        <v>3828</v>
      </c>
      <c r="J1047" s="328" t="s">
        <v>1235</v>
      </c>
      <c r="K1047" s="328" t="s">
        <v>595</v>
      </c>
      <c r="L1047" s="75" t="s">
        <v>3851</v>
      </c>
      <c r="M1047" s="328" t="s">
        <v>311</v>
      </c>
      <c r="N1047" s="215">
        <v>44025</v>
      </c>
      <c r="O1047" s="215">
        <v>44089</v>
      </c>
      <c r="P1047" s="215">
        <v>44926</v>
      </c>
      <c r="Q1047" s="32">
        <v>102839.95</v>
      </c>
      <c r="R1047" s="30">
        <v>0.8</v>
      </c>
      <c r="S1047" s="32" t="s">
        <v>309</v>
      </c>
      <c r="T1047" s="32">
        <v>82271.960000000006</v>
      </c>
    </row>
    <row r="1048" spans="2:20" s="11" customFormat="1" ht="207.75" customHeight="1" x14ac:dyDescent="0.25">
      <c r="B1048" s="431"/>
      <c r="C1048" s="418"/>
      <c r="D1048" s="362"/>
      <c r="E1048" s="37" t="s">
        <v>3820</v>
      </c>
      <c r="F1048" s="328" t="s">
        <v>3821</v>
      </c>
      <c r="G1048" s="36" t="s">
        <v>3893</v>
      </c>
      <c r="H1048" s="75" t="s">
        <v>4164</v>
      </c>
      <c r="I1048" s="195" t="s">
        <v>3829</v>
      </c>
      <c r="J1048" s="328" t="s">
        <v>1235</v>
      </c>
      <c r="K1048" s="328" t="s">
        <v>595</v>
      </c>
      <c r="L1048" s="75" t="s">
        <v>3852</v>
      </c>
      <c r="M1048" s="328" t="s">
        <v>311</v>
      </c>
      <c r="N1048" s="215">
        <v>44025</v>
      </c>
      <c r="O1048" s="215">
        <v>44075</v>
      </c>
      <c r="P1048" s="215">
        <v>45077</v>
      </c>
      <c r="Q1048" s="32">
        <v>133227.5</v>
      </c>
      <c r="R1048" s="30">
        <v>0.8</v>
      </c>
      <c r="S1048" s="32" t="s">
        <v>309</v>
      </c>
      <c r="T1048" s="32">
        <v>106582</v>
      </c>
    </row>
    <row r="1049" spans="2:20" s="11" customFormat="1" ht="152.25" customHeight="1" x14ac:dyDescent="0.25">
      <c r="B1049" s="431"/>
      <c r="C1049" s="418"/>
      <c r="D1049" s="362"/>
      <c r="E1049" s="37" t="s">
        <v>3820</v>
      </c>
      <c r="F1049" s="328" t="s">
        <v>3821</v>
      </c>
      <c r="G1049" s="36" t="s">
        <v>3892</v>
      </c>
      <c r="H1049" s="75" t="s">
        <v>3830</v>
      </c>
      <c r="I1049" s="195" t="s">
        <v>3831</v>
      </c>
      <c r="J1049" s="328" t="s">
        <v>1235</v>
      </c>
      <c r="K1049" s="328" t="s">
        <v>595</v>
      </c>
      <c r="L1049" s="75" t="s">
        <v>3853</v>
      </c>
      <c r="M1049" s="328" t="s">
        <v>311</v>
      </c>
      <c r="N1049" s="215">
        <v>44025</v>
      </c>
      <c r="O1049" s="215">
        <v>44075</v>
      </c>
      <c r="P1049" s="215">
        <v>45077</v>
      </c>
      <c r="Q1049" s="32">
        <v>144386.04999999999</v>
      </c>
      <c r="R1049" s="30">
        <v>0.8</v>
      </c>
      <c r="S1049" s="32" t="s">
        <v>309</v>
      </c>
      <c r="T1049" s="32">
        <v>115508.84</v>
      </c>
    </row>
    <row r="1050" spans="2:20" s="11" customFormat="1" ht="190.5" customHeight="1" x14ac:dyDescent="0.25">
      <c r="B1050" s="431"/>
      <c r="C1050" s="418"/>
      <c r="D1050" s="362"/>
      <c r="E1050" s="37" t="s">
        <v>3820</v>
      </c>
      <c r="F1050" s="328" t="s">
        <v>3821</v>
      </c>
      <c r="G1050" s="36" t="s">
        <v>3890</v>
      </c>
      <c r="H1050" s="75" t="s">
        <v>4165</v>
      </c>
      <c r="I1050" s="195" t="s">
        <v>3832</v>
      </c>
      <c r="J1050" s="328" t="s">
        <v>1235</v>
      </c>
      <c r="K1050" s="328" t="s">
        <v>595</v>
      </c>
      <c r="L1050" s="75" t="s">
        <v>4166</v>
      </c>
      <c r="M1050" s="328" t="s">
        <v>311</v>
      </c>
      <c r="N1050" s="215">
        <v>44043</v>
      </c>
      <c r="O1050" s="215">
        <v>43832</v>
      </c>
      <c r="P1050" s="215">
        <v>44926</v>
      </c>
      <c r="Q1050" s="32">
        <v>143285.1</v>
      </c>
      <c r="R1050" s="30">
        <v>0.8</v>
      </c>
      <c r="S1050" s="32" t="s">
        <v>309</v>
      </c>
      <c r="T1050" s="32">
        <v>114628.08</v>
      </c>
    </row>
    <row r="1051" spans="2:20" s="11" customFormat="1" ht="219" customHeight="1" x14ac:dyDescent="0.25">
      <c r="B1051" s="431"/>
      <c r="C1051" s="418"/>
      <c r="D1051" s="362"/>
      <c r="E1051" s="37" t="s">
        <v>3820</v>
      </c>
      <c r="F1051" s="328" t="s">
        <v>3821</v>
      </c>
      <c r="G1051" s="36" t="s">
        <v>3891</v>
      </c>
      <c r="H1051" s="75" t="s">
        <v>3833</v>
      </c>
      <c r="I1051" s="195" t="s">
        <v>3834</v>
      </c>
      <c r="J1051" s="328" t="s">
        <v>1235</v>
      </c>
      <c r="K1051" s="328" t="s">
        <v>595</v>
      </c>
      <c r="L1051" s="75" t="s">
        <v>4508</v>
      </c>
      <c r="M1051" s="328" t="s">
        <v>311</v>
      </c>
      <c r="N1051" s="215">
        <v>44043</v>
      </c>
      <c r="O1051" s="215">
        <v>44075</v>
      </c>
      <c r="P1051" s="215">
        <v>45162</v>
      </c>
      <c r="Q1051" s="32">
        <v>612832.28</v>
      </c>
      <c r="R1051" s="30">
        <v>0.8</v>
      </c>
      <c r="S1051" s="32" t="s">
        <v>309</v>
      </c>
      <c r="T1051" s="32">
        <v>490265.82</v>
      </c>
    </row>
    <row r="1052" spans="2:20" s="11" customFormat="1" ht="204" customHeight="1" x14ac:dyDescent="0.25">
      <c r="B1052" s="431"/>
      <c r="C1052" s="418"/>
      <c r="D1052" s="362"/>
      <c r="E1052" s="37" t="s">
        <v>3820</v>
      </c>
      <c r="F1052" s="328" t="s">
        <v>3821</v>
      </c>
      <c r="G1052" s="36" t="s">
        <v>3890</v>
      </c>
      <c r="H1052" s="75" t="s">
        <v>3835</v>
      </c>
      <c r="I1052" s="195" t="s">
        <v>3836</v>
      </c>
      <c r="J1052" s="328" t="s">
        <v>1235</v>
      </c>
      <c r="K1052" s="328" t="s">
        <v>595</v>
      </c>
      <c r="L1052" s="75" t="s">
        <v>3854</v>
      </c>
      <c r="M1052" s="328" t="s">
        <v>311</v>
      </c>
      <c r="N1052" s="215">
        <v>44043</v>
      </c>
      <c r="O1052" s="215">
        <v>43832</v>
      </c>
      <c r="P1052" s="215">
        <v>44926</v>
      </c>
      <c r="Q1052" s="32">
        <v>62676.6</v>
      </c>
      <c r="R1052" s="30">
        <v>0.8</v>
      </c>
      <c r="S1052" s="32" t="s">
        <v>309</v>
      </c>
      <c r="T1052" s="32">
        <v>50141.279999999999</v>
      </c>
    </row>
    <row r="1053" spans="2:20" s="11" customFormat="1" ht="204.75" customHeight="1" x14ac:dyDescent="0.25">
      <c r="B1053" s="431"/>
      <c r="C1053" s="418"/>
      <c r="D1053" s="362"/>
      <c r="E1053" s="37" t="s">
        <v>3820</v>
      </c>
      <c r="F1053" s="328" t="s">
        <v>3821</v>
      </c>
      <c r="G1053" s="36" t="s">
        <v>2713</v>
      </c>
      <c r="H1053" s="75" t="s">
        <v>3837</v>
      </c>
      <c r="I1053" s="195" t="s">
        <v>3838</v>
      </c>
      <c r="J1053" s="328" t="s">
        <v>1235</v>
      </c>
      <c r="K1053" s="328" t="s">
        <v>595</v>
      </c>
      <c r="L1053" s="75" t="s">
        <v>3855</v>
      </c>
      <c r="M1053" s="328" t="s">
        <v>311</v>
      </c>
      <c r="N1053" s="215">
        <v>44025</v>
      </c>
      <c r="O1053" s="215">
        <v>43891</v>
      </c>
      <c r="P1053" s="215">
        <v>44985</v>
      </c>
      <c r="Q1053" s="32">
        <v>90703.61</v>
      </c>
      <c r="R1053" s="30">
        <v>0.8</v>
      </c>
      <c r="S1053" s="32" t="s">
        <v>309</v>
      </c>
      <c r="T1053" s="32">
        <v>72562.89</v>
      </c>
    </row>
    <row r="1054" spans="2:20" s="11" customFormat="1" ht="152.25" customHeight="1" x14ac:dyDescent="0.25">
      <c r="B1054" s="431"/>
      <c r="C1054" s="418"/>
      <c r="D1054" s="362"/>
      <c r="E1054" s="37" t="s">
        <v>3820</v>
      </c>
      <c r="F1054" s="328" t="s">
        <v>3821</v>
      </c>
      <c r="G1054" s="36" t="s">
        <v>3889</v>
      </c>
      <c r="H1054" s="75" t="s">
        <v>3839</v>
      </c>
      <c r="I1054" s="195" t="s">
        <v>3840</v>
      </c>
      <c r="J1054" s="328" t="s">
        <v>1235</v>
      </c>
      <c r="K1054" s="328" t="s">
        <v>595</v>
      </c>
      <c r="L1054" s="75" t="s">
        <v>3856</v>
      </c>
      <c r="M1054" s="328" t="s">
        <v>311</v>
      </c>
      <c r="N1054" s="215">
        <v>44025</v>
      </c>
      <c r="O1054" s="215">
        <v>43969</v>
      </c>
      <c r="P1054" s="215">
        <v>45061</v>
      </c>
      <c r="Q1054" s="32">
        <v>146685.5</v>
      </c>
      <c r="R1054" s="30">
        <v>0.8</v>
      </c>
      <c r="S1054" s="32" t="s">
        <v>309</v>
      </c>
      <c r="T1054" s="32">
        <v>117348.4</v>
      </c>
    </row>
    <row r="1055" spans="2:20" s="11" customFormat="1" ht="225.75" customHeight="1" x14ac:dyDescent="0.25">
      <c r="B1055" s="431"/>
      <c r="C1055" s="418"/>
      <c r="D1055" s="362"/>
      <c r="E1055" s="37" t="s">
        <v>3820</v>
      </c>
      <c r="F1055" s="328" t="s">
        <v>3821</v>
      </c>
      <c r="G1055" s="36" t="s">
        <v>3888</v>
      </c>
      <c r="H1055" s="75" t="s">
        <v>3841</v>
      </c>
      <c r="I1055" s="195" t="s">
        <v>3842</v>
      </c>
      <c r="J1055" s="328" t="s">
        <v>1235</v>
      </c>
      <c r="K1055" s="328" t="s">
        <v>595</v>
      </c>
      <c r="L1055" s="75" t="s">
        <v>3857</v>
      </c>
      <c r="M1055" s="328" t="s">
        <v>311</v>
      </c>
      <c r="N1055" s="215">
        <v>44025</v>
      </c>
      <c r="O1055" s="215">
        <v>44046</v>
      </c>
      <c r="P1055" s="215">
        <v>44926</v>
      </c>
      <c r="Q1055" s="32">
        <v>120016.32000000001</v>
      </c>
      <c r="R1055" s="30">
        <v>0.8</v>
      </c>
      <c r="S1055" s="32" t="s">
        <v>309</v>
      </c>
      <c r="T1055" s="32">
        <v>96013.06</v>
      </c>
    </row>
    <row r="1056" spans="2:20" s="11" customFormat="1" ht="192.75" customHeight="1" x14ac:dyDescent="0.25">
      <c r="B1056" s="431"/>
      <c r="C1056" s="418"/>
      <c r="D1056" s="362"/>
      <c r="E1056" s="37" t="s">
        <v>3820</v>
      </c>
      <c r="F1056" s="328" t="s">
        <v>3821</v>
      </c>
      <c r="G1056" s="36" t="s">
        <v>3887</v>
      </c>
      <c r="H1056" s="75" t="s">
        <v>4167</v>
      </c>
      <c r="I1056" s="195" t="s">
        <v>3843</v>
      </c>
      <c r="J1056" s="328" t="s">
        <v>1235</v>
      </c>
      <c r="K1056" s="328" t="s">
        <v>595</v>
      </c>
      <c r="L1056" s="75" t="s">
        <v>3858</v>
      </c>
      <c r="M1056" s="328" t="s">
        <v>311</v>
      </c>
      <c r="N1056" s="215">
        <v>44025</v>
      </c>
      <c r="O1056" s="215">
        <v>43983</v>
      </c>
      <c r="P1056" s="215">
        <v>44926</v>
      </c>
      <c r="Q1056" s="32">
        <v>75994.62</v>
      </c>
      <c r="R1056" s="30">
        <v>0.8</v>
      </c>
      <c r="S1056" s="32" t="s">
        <v>309</v>
      </c>
      <c r="T1056" s="32">
        <v>60795.7</v>
      </c>
    </row>
    <row r="1057" spans="2:20" s="11" customFormat="1" ht="236.25" customHeight="1" x14ac:dyDescent="0.25">
      <c r="B1057" s="431"/>
      <c r="C1057" s="418"/>
      <c r="D1057" s="362"/>
      <c r="E1057" s="37" t="s">
        <v>3820</v>
      </c>
      <c r="F1057" s="328" t="s">
        <v>3821</v>
      </c>
      <c r="G1057" s="36" t="s">
        <v>4452</v>
      </c>
      <c r="H1057" s="75" t="s">
        <v>4453</v>
      </c>
      <c r="I1057" s="195" t="s">
        <v>4451</v>
      </c>
      <c r="J1057" s="328" t="s">
        <v>1235</v>
      </c>
      <c r="K1057" s="328" t="s">
        <v>595</v>
      </c>
      <c r="L1057" s="75" t="s">
        <v>4454</v>
      </c>
      <c r="M1057" s="328" t="s">
        <v>311</v>
      </c>
      <c r="N1057" s="215">
        <v>44161</v>
      </c>
      <c r="O1057" s="215">
        <v>43952</v>
      </c>
      <c r="P1057" s="215">
        <v>45046</v>
      </c>
      <c r="Q1057" s="32">
        <v>545911.85</v>
      </c>
      <c r="R1057" s="30">
        <v>0.8</v>
      </c>
      <c r="S1057" s="32" t="s">
        <v>309</v>
      </c>
      <c r="T1057" s="32">
        <v>436729.48</v>
      </c>
    </row>
    <row r="1058" spans="2:20" s="11" customFormat="1" ht="219.75" customHeight="1" x14ac:dyDescent="0.25">
      <c r="B1058" s="431"/>
      <c r="C1058" s="418"/>
      <c r="D1058" s="362"/>
      <c r="E1058" s="37" t="s">
        <v>3820</v>
      </c>
      <c r="F1058" s="328" t="s">
        <v>3821</v>
      </c>
      <c r="G1058" s="36" t="s">
        <v>3886</v>
      </c>
      <c r="H1058" s="75" t="s">
        <v>3844</v>
      </c>
      <c r="I1058" s="195" t="s">
        <v>3845</v>
      </c>
      <c r="J1058" s="328" t="s">
        <v>1235</v>
      </c>
      <c r="K1058" s="328" t="s">
        <v>595</v>
      </c>
      <c r="L1058" s="75" t="s">
        <v>3859</v>
      </c>
      <c r="M1058" s="328" t="s">
        <v>311</v>
      </c>
      <c r="N1058" s="215">
        <v>44025</v>
      </c>
      <c r="O1058" s="215">
        <v>43983</v>
      </c>
      <c r="P1058" s="215">
        <v>45077</v>
      </c>
      <c r="Q1058" s="32">
        <v>376994.75</v>
      </c>
      <c r="R1058" s="30">
        <v>0.8</v>
      </c>
      <c r="S1058" s="32" t="s">
        <v>309</v>
      </c>
      <c r="T1058" s="32">
        <v>301595.8</v>
      </c>
    </row>
    <row r="1059" spans="2:20" s="11" customFormat="1" ht="222.75" customHeight="1" thickBot="1" x14ac:dyDescent="0.3">
      <c r="B1059" s="431"/>
      <c r="C1059" s="418"/>
      <c r="D1059" s="362"/>
      <c r="E1059" s="76" t="s">
        <v>3820</v>
      </c>
      <c r="F1059" s="130" t="s">
        <v>3821</v>
      </c>
      <c r="G1059" s="57" t="s">
        <v>3885</v>
      </c>
      <c r="H1059" s="49" t="s">
        <v>3846</v>
      </c>
      <c r="I1059" s="196" t="s">
        <v>3847</v>
      </c>
      <c r="J1059" s="130" t="s">
        <v>1235</v>
      </c>
      <c r="K1059" s="130" t="s">
        <v>595</v>
      </c>
      <c r="L1059" s="49" t="s">
        <v>3860</v>
      </c>
      <c r="M1059" s="130" t="s">
        <v>311</v>
      </c>
      <c r="N1059" s="217">
        <v>44025</v>
      </c>
      <c r="O1059" s="217">
        <v>43983</v>
      </c>
      <c r="P1059" s="217">
        <v>44926</v>
      </c>
      <c r="Q1059" s="48">
        <v>110158</v>
      </c>
      <c r="R1059" s="42">
        <v>0.8</v>
      </c>
      <c r="S1059" s="48" t="s">
        <v>309</v>
      </c>
      <c r="T1059" s="48">
        <v>88126.399999999994</v>
      </c>
    </row>
    <row r="1060" spans="2:20" s="11" customFormat="1" ht="42.75" customHeight="1" thickBot="1" x14ac:dyDescent="0.3">
      <c r="B1060" s="431"/>
      <c r="C1060" s="418"/>
      <c r="D1060" s="362"/>
      <c r="E1060" s="353" t="s">
        <v>595</v>
      </c>
      <c r="F1060" s="353"/>
      <c r="G1060" s="353"/>
      <c r="H1060" s="353"/>
      <c r="I1060" s="353"/>
      <c r="J1060" s="353"/>
      <c r="K1060" s="308">
        <f>COUNTA(K996:K1059)</f>
        <v>64</v>
      </c>
      <c r="L1060" s="390"/>
      <c r="M1060" s="391"/>
      <c r="N1060" s="391"/>
      <c r="O1060" s="391"/>
      <c r="P1060" s="391"/>
      <c r="Q1060" s="311">
        <f>SUM(Q996:Q1059)</f>
        <v>28482677.760000005</v>
      </c>
      <c r="R1060" s="381"/>
      <c r="S1060" s="382"/>
      <c r="T1060" s="305">
        <f>SUM(T996:T1059)</f>
        <v>22786142.229999997</v>
      </c>
    </row>
    <row r="1061" spans="2:20" s="11" customFormat="1" ht="200.25" customHeight="1" x14ac:dyDescent="0.25">
      <c r="B1061" s="431"/>
      <c r="C1061" s="418"/>
      <c r="D1061" s="392" t="s">
        <v>1507</v>
      </c>
      <c r="E1061" s="220" t="s">
        <v>2859</v>
      </c>
      <c r="F1061" s="203" t="s">
        <v>2860</v>
      </c>
      <c r="G1061" s="203" t="s">
        <v>2881</v>
      </c>
      <c r="H1061" s="78" t="s">
        <v>2861</v>
      </c>
      <c r="I1061" s="131" t="s">
        <v>2834</v>
      </c>
      <c r="J1061" s="131" t="s">
        <v>1235</v>
      </c>
      <c r="K1061" s="332" t="s">
        <v>497</v>
      </c>
      <c r="L1061" s="78" t="s">
        <v>3449</v>
      </c>
      <c r="M1061" s="131" t="s">
        <v>311</v>
      </c>
      <c r="N1061" s="240">
        <v>43908</v>
      </c>
      <c r="O1061" s="240">
        <v>43777</v>
      </c>
      <c r="P1061" s="240">
        <v>43981</v>
      </c>
      <c r="Q1061" s="65">
        <v>74983.360000000001</v>
      </c>
      <c r="R1061" s="66">
        <v>0.8</v>
      </c>
      <c r="S1061" s="53" t="s">
        <v>309</v>
      </c>
      <c r="T1061" s="65">
        <v>59986.69</v>
      </c>
    </row>
    <row r="1062" spans="2:20" s="11" customFormat="1" ht="200.25" customHeight="1" x14ac:dyDescent="0.25">
      <c r="B1062" s="431"/>
      <c r="C1062" s="418"/>
      <c r="D1062" s="365"/>
      <c r="E1062" s="220" t="s">
        <v>2859</v>
      </c>
      <c r="F1062" s="203" t="s">
        <v>2860</v>
      </c>
      <c r="G1062" s="203" t="s">
        <v>2882</v>
      </c>
      <c r="H1062" s="75" t="s">
        <v>2861</v>
      </c>
      <c r="I1062" s="324" t="s">
        <v>2835</v>
      </c>
      <c r="J1062" s="324" t="s">
        <v>1235</v>
      </c>
      <c r="K1062" s="328" t="s">
        <v>497</v>
      </c>
      <c r="L1062" s="75" t="s">
        <v>2862</v>
      </c>
      <c r="M1062" s="324" t="s">
        <v>311</v>
      </c>
      <c r="N1062" s="241">
        <v>43908</v>
      </c>
      <c r="O1062" s="241">
        <v>44013</v>
      </c>
      <c r="P1062" s="241">
        <v>44176</v>
      </c>
      <c r="Q1062" s="32">
        <v>20835.75</v>
      </c>
      <c r="R1062" s="35">
        <v>0.8</v>
      </c>
      <c r="S1062" s="35" t="s">
        <v>309</v>
      </c>
      <c r="T1062" s="32">
        <v>16668.599999999999</v>
      </c>
    </row>
    <row r="1063" spans="2:20" s="11" customFormat="1" ht="200.25" customHeight="1" x14ac:dyDescent="0.25">
      <c r="B1063" s="431"/>
      <c r="C1063" s="418"/>
      <c r="D1063" s="365"/>
      <c r="E1063" s="220" t="s">
        <v>2859</v>
      </c>
      <c r="F1063" s="203" t="s">
        <v>2860</v>
      </c>
      <c r="G1063" s="203" t="s">
        <v>2883</v>
      </c>
      <c r="H1063" s="75" t="s">
        <v>2861</v>
      </c>
      <c r="I1063" s="324" t="s">
        <v>2836</v>
      </c>
      <c r="J1063" s="324" t="s">
        <v>1235</v>
      </c>
      <c r="K1063" s="328" t="s">
        <v>497</v>
      </c>
      <c r="L1063" s="75" t="s">
        <v>3450</v>
      </c>
      <c r="M1063" s="324" t="s">
        <v>311</v>
      </c>
      <c r="N1063" s="241">
        <v>43908</v>
      </c>
      <c r="O1063" s="241">
        <v>43832</v>
      </c>
      <c r="P1063" s="241">
        <v>44561</v>
      </c>
      <c r="Q1063" s="32">
        <v>74692.800000000003</v>
      </c>
      <c r="R1063" s="35">
        <v>0.8</v>
      </c>
      <c r="S1063" s="35" t="s">
        <v>309</v>
      </c>
      <c r="T1063" s="32">
        <v>59754.239999999998</v>
      </c>
    </row>
    <row r="1064" spans="2:20" s="11" customFormat="1" ht="200.25" customHeight="1" x14ac:dyDescent="0.25">
      <c r="B1064" s="431"/>
      <c r="C1064" s="418"/>
      <c r="D1064" s="365"/>
      <c r="E1064" s="220" t="s">
        <v>2859</v>
      </c>
      <c r="F1064" s="203" t="s">
        <v>2860</v>
      </c>
      <c r="G1064" s="203" t="s">
        <v>2884</v>
      </c>
      <c r="H1064" s="75" t="s">
        <v>2861</v>
      </c>
      <c r="I1064" s="324" t="s">
        <v>2837</v>
      </c>
      <c r="J1064" s="324" t="s">
        <v>1235</v>
      </c>
      <c r="K1064" s="328" t="s">
        <v>497</v>
      </c>
      <c r="L1064" s="75" t="s">
        <v>3451</v>
      </c>
      <c r="M1064" s="324" t="s">
        <v>311</v>
      </c>
      <c r="N1064" s="241">
        <v>43908</v>
      </c>
      <c r="O1064" s="241">
        <v>43829</v>
      </c>
      <c r="P1064" s="241">
        <v>44559</v>
      </c>
      <c r="Q1064" s="32">
        <v>27983.41</v>
      </c>
      <c r="R1064" s="35">
        <v>0.8</v>
      </c>
      <c r="S1064" s="35" t="s">
        <v>309</v>
      </c>
      <c r="T1064" s="32">
        <v>22386.73</v>
      </c>
    </row>
    <row r="1065" spans="2:20" s="11" customFormat="1" ht="200.25" customHeight="1" x14ac:dyDescent="0.25">
      <c r="B1065" s="431"/>
      <c r="C1065" s="418"/>
      <c r="D1065" s="365"/>
      <c r="E1065" s="220" t="s">
        <v>2859</v>
      </c>
      <c r="F1065" s="203" t="s">
        <v>2860</v>
      </c>
      <c r="G1065" s="203" t="s">
        <v>2105</v>
      </c>
      <c r="H1065" s="75" t="s">
        <v>2861</v>
      </c>
      <c r="I1065" s="324" t="s">
        <v>2838</v>
      </c>
      <c r="J1065" s="324" t="s">
        <v>1235</v>
      </c>
      <c r="K1065" s="328" t="s">
        <v>497</v>
      </c>
      <c r="L1065" s="75" t="s">
        <v>2863</v>
      </c>
      <c r="M1065" s="324" t="s">
        <v>311</v>
      </c>
      <c r="N1065" s="241">
        <v>43908</v>
      </c>
      <c r="O1065" s="241">
        <v>43941</v>
      </c>
      <c r="P1065" s="241">
        <v>44391</v>
      </c>
      <c r="Q1065" s="32">
        <v>28821.3</v>
      </c>
      <c r="R1065" s="35">
        <v>0.8</v>
      </c>
      <c r="S1065" s="35" t="s">
        <v>309</v>
      </c>
      <c r="T1065" s="32">
        <v>23057.040000000001</v>
      </c>
    </row>
    <row r="1066" spans="2:20" s="11" customFormat="1" ht="200.25" customHeight="1" x14ac:dyDescent="0.25">
      <c r="B1066" s="431"/>
      <c r="C1066" s="418"/>
      <c r="D1066" s="365"/>
      <c r="E1066" s="158" t="s">
        <v>2859</v>
      </c>
      <c r="F1066" s="103" t="s">
        <v>2860</v>
      </c>
      <c r="G1066" s="103" t="s">
        <v>2885</v>
      </c>
      <c r="H1066" s="49" t="s">
        <v>2861</v>
      </c>
      <c r="I1066" s="325" t="s">
        <v>2839</v>
      </c>
      <c r="J1066" s="325" t="s">
        <v>1235</v>
      </c>
      <c r="K1066" s="130" t="s">
        <v>497</v>
      </c>
      <c r="L1066" s="49" t="s">
        <v>3452</v>
      </c>
      <c r="M1066" s="325" t="s">
        <v>311</v>
      </c>
      <c r="N1066" s="225">
        <v>43908</v>
      </c>
      <c r="O1066" s="225">
        <v>43800</v>
      </c>
      <c r="P1066" s="225">
        <v>44530</v>
      </c>
      <c r="Q1066" s="48">
        <v>34999.4</v>
      </c>
      <c r="R1066" s="50">
        <v>0.8</v>
      </c>
      <c r="S1066" s="50" t="s">
        <v>309</v>
      </c>
      <c r="T1066" s="48">
        <v>27999.52</v>
      </c>
    </row>
    <row r="1067" spans="2:20" s="63" customFormat="1" ht="200.25" customHeight="1" x14ac:dyDescent="0.25">
      <c r="B1067" s="431"/>
      <c r="C1067" s="418"/>
      <c r="D1067" s="393"/>
      <c r="E1067" s="73" t="s">
        <v>2859</v>
      </c>
      <c r="F1067" s="93" t="s">
        <v>3245</v>
      </c>
      <c r="G1067" s="93" t="s">
        <v>515</v>
      </c>
      <c r="H1067" s="75" t="s">
        <v>3246</v>
      </c>
      <c r="I1067" s="324" t="s">
        <v>3244</v>
      </c>
      <c r="J1067" s="324" t="s">
        <v>1235</v>
      </c>
      <c r="K1067" s="328" t="s">
        <v>497</v>
      </c>
      <c r="L1067" s="75" t="s">
        <v>3247</v>
      </c>
      <c r="M1067" s="324" t="s">
        <v>311</v>
      </c>
      <c r="N1067" s="241">
        <v>43985</v>
      </c>
      <c r="O1067" s="241">
        <v>43892</v>
      </c>
      <c r="P1067" s="241">
        <v>44561</v>
      </c>
      <c r="Q1067" s="32">
        <v>437500</v>
      </c>
      <c r="R1067" s="35">
        <v>0.8</v>
      </c>
      <c r="S1067" s="35" t="s">
        <v>309</v>
      </c>
      <c r="T1067" s="32">
        <v>350000</v>
      </c>
    </row>
    <row r="1068" spans="2:20" s="11" customFormat="1" ht="137.5" x14ac:dyDescent="0.25">
      <c r="B1068" s="431"/>
      <c r="C1068" s="418"/>
      <c r="D1068" s="362" t="s">
        <v>1507</v>
      </c>
      <c r="E1068" s="52" t="s">
        <v>3453</v>
      </c>
      <c r="F1068" s="333" t="s">
        <v>657</v>
      </c>
      <c r="G1068" s="147" t="s">
        <v>393</v>
      </c>
      <c r="H1068" s="54" t="s">
        <v>394</v>
      </c>
      <c r="I1068" s="201" t="s">
        <v>395</v>
      </c>
      <c r="J1068" s="333" t="s">
        <v>1235</v>
      </c>
      <c r="K1068" s="333" t="s">
        <v>497</v>
      </c>
      <c r="L1068" s="54" t="s">
        <v>397</v>
      </c>
      <c r="M1068" s="333" t="s">
        <v>311</v>
      </c>
      <c r="N1068" s="218">
        <v>42520</v>
      </c>
      <c r="O1068" s="218">
        <v>42552</v>
      </c>
      <c r="P1068" s="218">
        <v>43646</v>
      </c>
      <c r="Q1068" s="88">
        <v>107000</v>
      </c>
      <c r="R1068" s="46">
        <v>0.8</v>
      </c>
      <c r="S1068" s="53" t="s">
        <v>309</v>
      </c>
      <c r="T1068" s="53">
        <v>85600</v>
      </c>
    </row>
    <row r="1069" spans="2:20" s="11" customFormat="1" ht="198.75" customHeight="1" x14ac:dyDescent="0.25">
      <c r="B1069" s="431"/>
      <c r="C1069" s="418"/>
      <c r="D1069" s="362"/>
      <c r="E1069" s="76" t="s">
        <v>3453</v>
      </c>
      <c r="F1069" s="130" t="s">
        <v>514</v>
      </c>
      <c r="G1069" s="57" t="s">
        <v>515</v>
      </c>
      <c r="H1069" s="49" t="s">
        <v>516</v>
      </c>
      <c r="I1069" s="196" t="s">
        <v>517</v>
      </c>
      <c r="J1069" s="130" t="s">
        <v>1235</v>
      </c>
      <c r="K1069" s="130" t="s">
        <v>497</v>
      </c>
      <c r="L1069" s="49" t="s">
        <v>3454</v>
      </c>
      <c r="M1069" s="130" t="s">
        <v>311</v>
      </c>
      <c r="N1069" s="217">
        <v>43591</v>
      </c>
      <c r="O1069" s="217">
        <v>42736</v>
      </c>
      <c r="P1069" s="217">
        <v>43830</v>
      </c>
      <c r="Q1069" s="86">
        <v>77522.53</v>
      </c>
      <c r="R1069" s="42">
        <v>0.8</v>
      </c>
      <c r="S1069" s="48" t="s">
        <v>309</v>
      </c>
      <c r="T1069" s="48">
        <v>62018.02</v>
      </c>
    </row>
    <row r="1070" spans="2:20" s="11" customFormat="1" ht="199.5" customHeight="1" x14ac:dyDescent="0.25">
      <c r="B1070" s="431"/>
      <c r="C1070" s="418"/>
      <c r="D1070" s="386"/>
      <c r="E1070" s="76" t="s">
        <v>3455</v>
      </c>
      <c r="F1070" s="130" t="s">
        <v>2528</v>
      </c>
      <c r="G1070" s="57" t="s">
        <v>393</v>
      </c>
      <c r="H1070" s="49" t="s">
        <v>3456</v>
      </c>
      <c r="I1070" s="196" t="s">
        <v>2529</v>
      </c>
      <c r="J1070" s="130" t="s">
        <v>1235</v>
      </c>
      <c r="K1070" s="130" t="s">
        <v>497</v>
      </c>
      <c r="L1070" s="49" t="s">
        <v>3457</v>
      </c>
      <c r="M1070" s="130" t="s">
        <v>311</v>
      </c>
      <c r="N1070" s="217">
        <v>43682</v>
      </c>
      <c r="O1070" s="217">
        <v>43709</v>
      </c>
      <c r="P1070" s="217">
        <v>44804</v>
      </c>
      <c r="Q1070" s="48">
        <v>133000</v>
      </c>
      <c r="R1070" s="42">
        <v>0.8</v>
      </c>
      <c r="S1070" s="48" t="s">
        <v>309</v>
      </c>
      <c r="T1070" s="48">
        <v>106400</v>
      </c>
    </row>
    <row r="1071" spans="2:20" s="11" customFormat="1" ht="204" customHeight="1" thickBot="1" x14ac:dyDescent="0.3">
      <c r="B1071" s="431"/>
      <c r="C1071" s="418"/>
      <c r="D1071" s="386"/>
      <c r="E1071" s="116" t="s">
        <v>3455</v>
      </c>
      <c r="F1071" s="67" t="s">
        <v>2793</v>
      </c>
      <c r="G1071" s="148" t="s">
        <v>515</v>
      </c>
      <c r="H1071" s="77" t="s">
        <v>3456</v>
      </c>
      <c r="I1071" s="196" t="s">
        <v>2794</v>
      </c>
      <c r="J1071" s="67" t="s">
        <v>1235</v>
      </c>
      <c r="K1071" s="67" t="s">
        <v>497</v>
      </c>
      <c r="L1071" s="77" t="s">
        <v>3458</v>
      </c>
      <c r="M1071" s="67" t="s">
        <v>311</v>
      </c>
      <c r="N1071" s="209">
        <v>43818</v>
      </c>
      <c r="O1071" s="209">
        <v>43831</v>
      </c>
      <c r="P1071" s="209">
        <v>44926</v>
      </c>
      <c r="Q1071" s="68">
        <v>153977.04999999999</v>
      </c>
      <c r="R1071" s="71">
        <v>0.8</v>
      </c>
      <c r="S1071" s="68" t="s">
        <v>309</v>
      </c>
      <c r="T1071" s="68">
        <v>123181.64</v>
      </c>
    </row>
    <row r="1072" spans="2:20" s="11" customFormat="1" ht="42.75" customHeight="1" thickBot="1" x14ac:dyDescent="0.3">
      <c r="B1072" s="431"/>
      <c r="C1072" s="418"/>
      <c r="D1072" s="386"/>
      <c r="E1072" s="352" t="s">
        <v>497</v>
      </c>
      <c r="F1072" s="353"/>
      <c r="G1072" s="353"/>
      <c r="H1072" s="353"/>
      <c r="I1072" s="353"/>
      <c r="J1072" s="353"/>
      <c r="K1072" s="306">
        <f>COUNTA(K1061:K1071)</f>
        <v>11</v>
      </c>
      <c r="L1072" s="354"/>
      <c r="M1072" s="394"/>
      <c r="N1072" s="394"/>
      <c r="O1072" s="394"/>
      <c r="P1072" s="394"/>
      <c r="Q1072" s="191">
        <f>SUM(Q1061:Q1071)</f>
        <v>1171315.6000000001</v>
      </c>
      <c r="R1072" s="381"/>
      <c r="S1072" s="382"/>
      <c r="T1072" s="305">
        <f>SUM(T1061:T1071)</f>
        <v>937052.4800000001</v>
      </c>
    </row>
    <row r="1073" spans="2:20" s="11" customFormat="1" ht="211.5" customHeight="1" x14ac:dyDescent="0.25">
      <c r="B1073" s="431"/>
      <c r="C1073" s="418"/>
      <c r="D1073" s="362" t="s">
        <v>1507</v>
      </c>
      <c r="E1073" s="52" t="s">
        <v>1452</v>
      </c>
      <c r="F1073" s="333" t="s">
        <v>1428</v>
      </c>
      <c r="G1073" s="147" t="s">
        <v>1978</v>
      </c>
      <c r="H1073" s="54" t="s">
        <v>1429</v>
      </c>
      <c r="I1073" s="201" t="s">
        <v>1453</v>
      </c>
      <c r="J1073" s="333" t="s">
        <v>1235</v>
      </c>
      <c r="K1073" s="333" t="s">
        <v>1427</v>
      </c>
      <c r="L1073" s="54" t="s">
        <v>1431</v>
      </c>
      <c r="M1073" s="332" t="s">
        <v>311</v>
      </c>
      <c r="N1073" s="214">
        <v>43151</v>
      </c>
      <c r="O1073" s="214">
        <v>43417</v>
      </c>
      <c r="P1073" s="214">
        <v>43862</v>
      </c>
      <c r="Q1073" s="65">
        <v>14518.75</v>
      </c>
      <c r="R1073" s="46">
        <v>0.8</v>
      </c>
      <c r="S1073" s="53" t="s">
        <v>309</v>
      </c>
      <c r="T1073" s="53">
        <v>11615</v>
      </c>
    </row>
    <row r="1074" spans="2:20" s="11" customFormat="1" ht="236.25" customHeight="1" x14ac:dyDescent="0.25">
      <c r="B1074" s="431"/>
      <c r="C1074" s="418"/>
      <c r="D1074" s="386"/>
      <c r="E1074" s="440" t="s">
        <v>1452</v>
      </c>
      <c r="F1074" s="328" t="s">
        <v>1428</v>
      </c>
      <c r="G1074" s="36" t="s">
        <v>1979</v>
      </c>
      <c r="H1074" s="75" t="s">
        <v>1429</v>
      </c>
      <c r="I1074" s="195" t="s">
        <v>1430</v>
      </c>
      <c r="J1074" s="328" t="s">
        <v>1235</v>
      </c>
      <c r="K1074" s="328" t="s">
        <v>1427</v>
      </c>
      <c r="L1074" s="75" t="s">
        <v>1431</v>
      </c>
      <c r="M1074" s="328" t="s">
        <v>311</v>
      </c>
      <c r="N1074" s="215">
        <v>43623</v>
      </c>
      <c r="O1074" s="215">
        <v>43158</v>
      </c>
      <c r="P1074" s="215">
        <v>44112</v>
      </c>
      <c r="Q1074" s="32">
        <v>113146.88</v>
      </c>
      <c r="R1074" s="30">
        <v>0.8</v>
      </c>
      <c r="S1074" s="32" t="s">
        <v>309</v>
      </c>
      <c r="T1074" s="32">
        <v>90517.5</v>
      </c>
    </row>
    <row r="1075" spans="2:20" s="11" customFormat="1" ht="167.25" customHeight="1" x14ac:dyDescent="0.25">
      <c r="B1075" s="431"/>
      <c r="C1075" s="418"/>
      <c r="D1075" s="386"/>
      <c r="E1075" s="441"/>
      <c r="F1075" s="328" t="s">
        <v>1741</v>
      </c>
      <c r="G1075" s="36" t="s">
        <v>1980</v>
      </c>
      <c r="H1075" s="75" t="s">
        <v>1742</v>
      </c>
      <c r="I1075" s="195" t="s">
        <v>1838</v>
      </c>
      <c r="J1075" s="328" t="s">
        <v>1235</v>
      </c>
      <c r="K1075" s="328" t="s">
        <v>1427</v>
      </c>
      <c r="L1075" s="75" t="s">
        <v>1839</v>
      </c>
      <c r="M1075" s="328" t="s">
        <v>311</v>
      </c>
      <c r="N1075" s="215">
        <v>43396</v>
      </c>
      <c r="O1075" s="215">
        <v>42782</v>
      </c>
      <c r="P1075" s="215">
        <v>43876</v>
      </c>
      <c r="Q1075" s="32">
        <v>141804</v>
      </c>
      <c r="R1075" s="30">
        <v>0.8</v>
      </c>
      <c r="S1075" s="32" t="s">
        <v>309</v>
      </c>
      <c r="T1075" s="32">
        <v>113443.2</v>
      </c>
    </row>
    <row r="1076" spans="2:20" s="11" customFormat="1" ht="225" customHeight="1" x14ac:dyDescent="0.25">
      <c r="B1076" s="431"/>
      <c r="C1076" s="418"/>
      <c r="D1076" s="386"/>
      <c r="E1076" s="441"/>
      <c r="F1076" s="328" t="s">
        <v>1741</v>
      </c>
      <c r="G1076" s="36" t="s">
        <v>1981</v>
      </c>
      <c r="H1076" s="75" t="s">
        <v>1742</v>
      </c>
      <c r="I1076" s="195" t="s">
        <v>1743</v>
      </c>
      <c r="J1076" s="328" t="s">
        <v>1235</v>
      </c>
      <c r="K1076" s="328" t="s">
        <v>1427</v>
      </c>
      <c r="L1076" s="75" t="s">
        <v>1745</v>
      </c>
      <c r="M1076" s="328" t="s">
        <v>311</v>
      </c>
      <c r="N1076" s="215">
        <v>43551</v>
      </c>
      <c r="O1076" s="215">
        <v>43410</v>
      </c>
      <c r="P1076" s="215">
        <v>44196</v>
      </c>
      <c r="Q1076" s="32">
        <v>35519.440000000002</v>
      </c>
      <c r="R1076" s="30">
        <v>0.8</v>
      </c>
      <c r="S1076" s="32" t="s">
        <v>309</v>
      </c>
      <c r="T1076" s="32">
        <v>28415.55</v>
      </c>
    </row>
    <row r="1077" spans="2:20" s="11" customFormat="1" ht="219.75" customHeight="1" x14ac:dyDescent="0.25">
      <c r="B1077" s="431"/>
      <c r="C1077" s="418"/>
      <c r="D1077" s="386"/>
      <c r="E1077" s="441"/>
      <c r="F1077" s="130" t="s">
        <v>1741</v>
      </c>
      <c r="G1077" s="57" t="s">
        <v>1982</v>
      </c>
      <c r="H1077" s="49" t="s">
        <v>1742</v>
      </c>
      <c r="I1077" s="196" t="s">
        <v>1744</v>
      </c>
      <c r="J1077" s="130" t="s">
        <v>1235</v>
      </c>
      <c r="K1077" s="130" t="s">
        <v>1427</v>
      </c>
      <c r="L1077" s="49" t="s">
        <v>3459</v>
      </c>
      <c r="M1077" s="328" t="s">
        <v>311</v>
      </c>
      <c r="N1077" s="215">
        <v>43537</v>
      </c>
      <c r="O1077" s="215">
        <v>43416</v>
      </c>
      <c r="P1077" s="215">
        <v>44130</v>
      </c>
      <c r="Q1077" s="32">
        <v>19575.39</v>
      </c>
      <c r="R1077" s="42">
        <v>0.8</v>
      </c>
      <c r="S1077" s="48" t="s">
        <v>309</v>
      </c>
      <c r="T1077" s="48">
        <v>15660.31</v>
      </c>
    </row>
    <row r="1078" spans="2:20" s="11" customFormat="1" ht="138.75" customHeight="1" x14ac:dyDescent="0.25">
      <c r="B1078" s="431"/>
      <c r="C1078" s="418"/>
      <c r="D1078" s="386"/>
      <c r="E1078" s="441"/>
      <c r="F1078" s="130" t="s">
        <v>2273</v>
      </c>
      <c r="G1078" s="57" t="s">
        <v>2385</v>
      </c>
      <c r="H1078" s="49" t="s">
        <v>2274</v>
      </c>
      <c r="I1078" s="196" t="s">
        <v>2272</v>
      </c>
      <c r="J1078" s="130" t="s">
        <v>1235</v>
      </c>
      <c r="K1078" s="130" t="s">
        <v>1427</v>
      </c>
      <c r="L1078" s="49" t="s">
        <v>2275</v>
      </c>
      <c r="M1078" s="328" t="s">
        <v>311</v>
      </c>
      <c r="N1078" s="215">
        <v>43368</v>
      </c>
      <c r="O1078" s="215">
        <v>43236</v>
      </c>
      <c r="P1078" s="215">
        <v>44180</v>
      </c>
      <c r="Q1078" s="32">
        <v>125000</v>
      </c>
      <c r="R1078" s="42">
        <v>0.8</v>
      </c>
      <c r="S1078" s="48" t="s">
        <v>309</v>
      </c>
      <c r="T1078" s="48">
        <v>100000</v>
      </c>
    </row>
    <row r="1079" spans="2:20" s="11" customFormat="1" ht="180" customHeight="1" x14ac:dyDescent="0.25">
      <c r="B1079" s="431"/>
      <c r="C1079" s="418"/>
      <c r="D1079" s="386"/>
      <c r="E1079" s="441"/>
      <c r="F1079" s="328" t="s">
        <v>2179</v>
      </c>
      <c r="G1079" s="36" t="s">
        <v>2180</v>
      </c>
      <c r="H1079" s="75" t="s">
        <v>2181</v>
      </c>
      <c r="I1079" s="195" t="s">
        <v>2182</v>
      </c>
      <c r="J1079" s="328" t="s">
        <v>1235</v>
      </c>
      <c r="K1079" s="328" t="s">
        <v>1427</v>
      </c>
      <c r="L1079" s="75" t="s">
        <v>3460</v>
      </c>
      <c r="M1079" s="328" t="s">
        <v>311</v>
      </c>
      <c r="N1079" s="215">
        <v>43445</v>
      </c>
      <c r="O1079" s="215">
        <v>43525</v>
      </c>
      <c r="P1079" s="215">
        <v>44445</v>
      </c>
      <c r="Q1079" s="32">
        <v>1345678.27</v>
      </c>
      <c r="R1079" s="30">
        <v>0.8</v>
      </c>
      <c r="S1079" s="32" t="s">
        <v>309</v>
      </c>
      <c r="T1079" s="32">
        <v>1076542.6200000001</v>
      </c>
    </row>
    <row r="1080" spans="2:20" s="11" customFormat="1" ht="199.5" customHeight="1" x14ac:dyDescent="0.25">
      <c r="B1080" s="431"/>
      <c r="C1080" s="418"/>
      <c r="D1080" s="386"/>
      <c r="E1080" s="441"/>
      <c r="F1080" s="130" t="s">
        <v>2179</v>
      </c>
      <c r="G1080" s="57" t="s">
        <v>2366</v>
      </c>
      <c r="H1080" s="49" t="s">
        <v>2181</v>
      </c>
      <c r="I1080" s="196" t="s">
        <v>2183</v>
      </c>
      <c r="J1080" s="130" t="s">
        <v>1235</v>
      </c>
      <c r="K1080" s="130" t="s">
        <v>1427</v>
      </c>
      <c r="L1080" s="49" t="s">
        <v>2184</v>
      </c>
      <c r="M1080" s="238" t="s">
        <v>311</v>
      </c>
      <c r="N1080" s="249">
        <v>43445</v>
      </c>
      <c r="O1080" s="249">
        <v>43525</v>
      </c>
      <c r="P1080" s="249">
        <v>44445</v>
      </c>
      <c r="Q1080" s="250">
        <v>1355528.76</v>
      </c>
      <c r="R1080" s="42">
        <v>0.8</v>
      </c>
      <c r="S1080" s="48" t="s">
        <v>309</v>
      </c>
      <c r="T1080" s="48">
        <v>1084423.01</v>
      </c>
    </row>
    <row r="1081" spans="2:20" s="11" customFormat="1" ht="200.25" customHeight="1" x14ac:dyDescent="0.25">
      <c r="B1081" s="431"/>
      <c r="C1081" s="418"/>
      <c r="D1081" s="386"/>
      <c r="E1081" s="441"/>
      <c r="F1081" s="130" t="s">
        <v>3861</v>
      </c>
      <c r="G1081" s="57" t="s">
        <v>1979</v>
      </c>
      <c r="H1081" s="49" t="s">
        <v>3862</v>
      </c>
      <c r="I1081" s="196" t="s">
        <v>3863</v>
      </c>
      <c r="J1081" s="130" t="s">
        <v>1235</v>
      </c>
      <c r="K1081" s="130" t="s">
        <v>1427</v>
      </c>
      <c r="L1081" s="49" t="s">
        <v>3864</v>
      </c>
      <c r="M1081" s="130" t="s">
        <v>311</v>
      </c>
      <c r="N1081" s="217">
        <v>44069</v>
      </c>
      <c r="O1081" s="217">
        <v>44105</v>
      </c>
      <c r="P1081" s="217">
        <v>44926</v>
      </c>
      <c r="Q1081" s="48">
        <v>462046.15</v>
      </c>
      <c r="R1081" s="42">
        <v>0.8</v>
      </c>
      <c r="S1081" s="48" t="s">
        <v>309</v>
      </c>
      <c r="T1081" s="48">
        <v>369636.92</v>
      </c>
    </row>
    <row r="1082" spans="2:20" s="11" customFormat="1" ht="186" customHeight="1" thickBot="1" x14ac:dyDescent="0.3">
      <c r="B1082" s="431"/>
      <c r="C1082" s="418"/>
      <c r="D1082" s="386"/>
      <c r="E1082" s="442"/>
      <c r="F1082" s="67" t="s">
        <v>3861</v>
      </c>
      <c r="G1082" s="148" t="s">
        <v>4504</v>
      </c>
      <c r="H1082" s="77" t="s">
        <v>3862</v>
      </c>
      <c r="I1082" s="197" t="s">
        <v>4506</v>
      </c>
      <c r="J1082" s="67" t="s">
        <v>1235</v>
      </c>
      <c r="K1082" s="67" t="s">
        <v>1427</v>
      </c>
      <c r="L1082" s="77" t="s">
        <v>4505</v>
      </c>
      <c r="M1082" s="67"/>
      <c r="N1082" s="209">
        <v>44112</v>
      </c>
      <c r="O1082" s="209">
        <v>44105</v>
      </c>
      <c r="P1082" s="209">
        <v>44926</v>
      </c>
      <c r="Q1082" s="68">
        <v>198199.51</v>
      </c>
      <c r="R1082" s="71">
        <v>0.8</v>
      </c>
      <c r="S1082" s="68" t="s">
        <v>309</v>
      </c>
      <c r="T1082" s="68">
        <v>158559.60999999999</v>
      </c>
    </row>
    <row r="1083" spans="2:20" s="11" customFormat="1" ht="42.75" customHeight="1" thickBot="1" x14ac:dyDescent="0.3">
      <c r="B1083" s="431"/>
      <c r="C1083" s="418"/>
      <c r="D1083" s="386"/>
      <c r="E1083" s="352" t="s">
        <v>1427</v>
      </c>
      <c r="F1083" s="353"/>
      <c r="G1083" s="353"/>
      <c r="H1083" s="353"/>
      <c r="I1083" s="353"/>
      <c r="J1083" s="353"/>
      <c r="K1083" s="306">
        <f>COUNTA(K1073:K1082)</f>
        <v>10</v>
      </c>
      <c r="L1083" s="354"/>
      <c r="M1083" s="355"/>
      <c r="N1083" s="355"/>
      <c r="O1083" s="355"/>
      <c r="P1083" s="355"/>
      <c r="Q1083" s="311">
        <f>SUM(Q1073:Q1082)</f>
        <v>3811017.1500000004</v>
      </c>
      <c r="R1083" s="381"/>
      <c r="S1083" s="382"/>
      <c r="T1083" s="305">
        <f t="shared" ref="T1083" si="3">SUM(T1073:T1082)</f>
        <v>3048813.72</v>
      </c>
    </row>
    <row r="1084" spans="2:20" s="11" customFormat="1" ht="201.75" customHeight="1" x14ac:dyDescent="0.25">
      <c r="B1084" s="431"/>
      <c r="C1084" s="418"/>
      <c r="D1084" s="362" t="s">
        <v>1507</v>
      </c>
      <c r="E1084" s="52" t="s">
        <v>1120</v>
      </c>
      <c r="F1084" s="333" t="s">
        <v>1297</v>
      </c>
      <c r="G1084" s="147" t="s">
        <v>2109</v>
      </c>
      <c r="H1084" s="54" t="s">
        <v>2622</v>
      </c>
      <c r="I1084" s="201" t="s">
        <v>1307</v>
      </c>
      <c r="J1084" s="333" t="s">
        <v>1235</v>
      </c>
      <c r="K1084" s="333" t="s">
        <v>1242</v>
      </c>
      <c r="L1084" s="54" t="s">
        <v>1868</v>
      </c>
      <c r="M1084" s="332" t="s">
        <v>311</v>
      </c>
      <c r="N1084" s="214">
        <v>43041</v>
      </c>
      <c r="O1084" s="214">
        <v>43440</v>
      </c>
      <c r="P1084" s="214">
        <v>43987</v>
      </c>
      <c r="Q1084" s="88">
        <v>14083.86</v>
      </c>
      <c r="R1084" s="46">
        <v>0.8</v>
      </c>
      <c r="S1084" s="53" t="s">
        <v>309</v>
      </c>
      <c r="T1084" s="53">
        <v>11267.09</v>
      </c>
    </row>
    <row r="1085" spans="2:20" s="11" customFormat="1" ht="205.5" customHeight="1" x14ac:dyDescent="0.25">
      <c r="B1085" s="431"/>
      <c r="C1085" s="418"/>
      <c r="D1085" s="362"/>
      <c r="E1085" s="37" t="s">
        <v>1120</v>
      </c>
      <c r="F1085" s="328" t="s">
        <v>1236</v>
      </c>
      <c r="G1085" s="36" t="s">
        <v>1983</v>
      </c>
      <c r="H1085" s="75" t="s">
        <v>1237</v>
      </c>
      <c r="I1085" s="195" t="s">
        <v>1238</v>
      </c>
      <c r="J1085" s="328" t="s">
        <v>1235</v>
      </c>
      <c r="K1085" s="328" t="s">
        <v>1242</v>
      </c>
      <c r="L1085" s="75" t="s">
        <v>1296</v>
      </c>
      <c r="M1085" s="328" t="s">
        <v>311</v>
      </c>
      <c r="N1085" s="215">
        <v>43613</v>
      </c>
      <c r="O1085" s="215">
        <v>43132</v>
      </c>
      <c r="P1085" s="215">
        <v>43586</v>
      </c>
      <c r="Q1085" s="84">
        <v>6433.5</v>
      </c>
      <c r="R1085" s="30">
        <v>0.8</v>
      </c>
      <c r="S1085" s="32" t="s">
        <v>309</v>
      </c>
      <c r="T1085" s="32">
        <v>5146.8</v>
      </c>
    </row>
    <row r="1086" spans="2:20" s="11" customFormat="1" ht="309" customHeight="1" x14ac:dyDescent="0.25">
      <c r="B1086" s="431"/>
      <c r="C1086" s="418"/>
      <c r="D1086" s="362"/>
      <c r="E1086" s="37" t="s">
        <v>1120</v>
      </c>
      <c r="F1086" s="328" t="s">
        <v>1236</v>
      </c>
      <c r="G1086" s="36" t="s">
        <v>1985</v>
      </c>
      <c r="H1086" s="75" t="s">
        <v>1237</v>
      </c>
      <c r="I1086" s="195" t="s">
        <v>1239</v>
      </c>
      <c r="J1086" s="328" t="s">
        <v>1235</v>
      </c>
      <c r="K1086" s="328" t="s">
        <v>1242</v>
      </c>
      <c r="L1086" s="75" t="s">
        <v>1869</v>
      </c>
      <c r="M1086" s="328" t="s">
        <v>311</v>
      </c>
      <c r="N1086" s="215">
        <v>43476</v>
      </c>
      <c r="O1086" s="215">
        <v>42901</v>
      </c>
      <c r="P1086" s="215">
        <v>43449</v>
      </c>
      <c r="Q1086" s="84">
        <v>7670.93</v>
      </c>
      <c r="R1086" s="30">
        <v>0.8</v>
      </c>
      <c r="S1086" s="32" t="s">
        <v>309</v>
      </c>
      <c r="T1086" s="32">
        <v>6136.74</v>
      </c>
    </row>
    <row r="1087" spans="2:20" s="11" customFormat="1" ht="223.5" customHeight="1" x14ac:dyDescent="0.25">
      <c r="B1087" s="431"/>
      <c r="C1087" s="418"/>
      <c r="D1087" s="362"/>
      <c r="E1087" s="37" t="s">
        <v>1120</v>
      </c>
      <c r="F1087" s="328" t="s">
        <v>1236</v>
      </c>
      <c r="G1087" s="36" t="s">
        <v>1986</v>
      </c>
      <c r="H1087" s="75" t="s">
        <v>1237</v>
      </c>
      <c r="I1087" s="195" t="s">
        <v>1240</v>
      </c>
      <c r="J1087" s="328" t="s">
        <v>1235</v>
      </c>
      <c r="K1087" s="328" t="s">
        <v>1242</v>
      </c>
      <c r="L1087" s="75" t="s">
        <v>1308</v>
      </c>
      <c r="M1087" s="328" t="s">
        <v>311</v>
      </c>
      <c r="N1087" s="215">
        <v>43033</v>
      </c>
      <c r="O1087" s="215">
        <v>43327</v>
      </c>
      <c r="P1087" s="215">
        <v>43691</v>
      </c>
      <c r="Q1087" s="84">
        <v>5055.84</v>
      </c>
      <c r="R1087" s="30">
        <v>0.8</v>
      </c>
      <c r="S1087" s="32" t="s">
        <v>309</v>
      </c>
      <c r="T1087" s="32">
        <v>4044.67</v>
      </c>
    </row>
    <row r="1088" spans="2:20" s="11" customFormat="1" ht="218.25" customHeight="1" x14ac:dyDescent="0.25">
      <c r="B1088" s="431"/>
      <c r="C1088" s="418"/>
      <c r="D1088" s="362"/>
      <c r="E1088" s="37" t="s">
        <v>1120</v>
      </c>
      <c r="F1088" s="302" t="s">
        <v>1236</v>
      </c>
      <c r="G1088" s="36" t="s">
        <v>2110</v>
      </c>
      <c r="H1088" s="75" t="s">
        <v>1237</v>
      </c>
      <c r="I1088" s="195" t="s">
        <v>1241</v>
      </c>
      <c r="J1088" s="328" t="s">
        <v>1235</v>
      </c>
      <c r="K1088" s="328" t="s">
        <v>1242</v>
      </c>
      <c r="L1088" s="75" t="s">
        <v>1309</v>
      </c>
      <c r="M1088" s="328" t="s">
        <v>311</v>
      </c>
      <c r="N1088" s="215">
        <v>43601</v>
      </c>
      <c r="O1088" s="215">
        <v>43220</v>
      </c>
      <c r="P1088" s="215">
        <v>43769</v>
      </c>
      <c r="Q1088" s="84">
        <v>25279.200000000001</v>
      </c>
      <c r="R1088" s="30">
        <v>0.8</v>
      </c>
      <c r="S1088" s="32" t="s">
        <v>309</v>
      </c>
      <c r="T1088" s="32">
        <v>20223.36</v>
      </c>
    </row>
    <row r="1089" spans="2:20" s="11" customFormat="1" ht="189" customHeight="1" x14ac:dyDescent="0.25">
      <c r="B1089" s="431"/>
      <c r="C1089" s="418"/>
      <c r="D1089" s="362"/>
      <c r="E1089" s="37" t="s">
        <v>1120</v>
      </c>
      <c r="F1089" s="302" t="s">
        <v>1298</v>
      </c>
      <c r="G1089" s="36" t="s">
        <v>1989</v>
      </c>
      <c r="H1089" s="75" t="s">
        <v>4168</v>
      </c>
      <c r="I1089" s="195" t="s">
        <v>1746</v>
      </c>
      <c r="J1089" s="328" t="s">
        <v>1235</v>
      </c>
      <c r="K1089" s="328" t="s">
        <v>1242</v>
      </c>
      <c r="L1089" s="75" t="s">
        <v>1870</v>
      </c>
      <c r="M1089" s="328" t="s">
        <v>311</v>
      </c>
      <c r="N1089" s="215">
        <v>43285</v>
      </c>
      <c r="O1089" s="215">
        <v>42940</v>
      </c>
      <c r="P1089" s="215">
        <v>43495</v>
      </c>
      <c r="Q1089" s="84">
        <v>6319.8</v>
      </c>
      <c r="R1089" s="30">
        <v>0.8</v>
      </c>
      <c r="S1089" s="32" t="s">
        <v>309</v>
      </c>
      <c r="T1089" s="32">
        <v>5055.84</v>
      </c>
    </row>
    <row r="1090" spans="2:20" s="11" customFormat="1" ht="145.5" customHeight="1" x14ac:dyDescent="0.25">
      <c r="B1090" s="431"/>
      <c r="C1090" s="418"/>
      <c r="D1090" s="362"/>
      <c r="E1090" s="37" t="s">
        <v>1120</v>
      </c>
      <c r="F1090" s="302" t="s">
        <v>1540</v>
      </c>
      <c r="G1090" s="36" t="s">
        <v>1990</v>
      </c>
      <c r="H1090" s="75" t="s">
        <v>4169</v>
      </c>
      <c r="I1090" s="195" t="s">
        <v>1541</v>
      </c>
      <c r="J1090" s="328" t="s">
        <v>1235</v>
      </c>
      <c r="K1090" s="328" t="s">
        <v>1242</v>
      </c>
      <c r="L1090" s="75" t="s">
        <v>1871</v>
      </c>
      <c r="M1090" s="328" t="s">
        <v>311</v>
      </c>
      <c r="N1090" s="215">
        <v>43159</v>
      </c>
      <c r="O1090" s="215">
        <v>42992</v>
      </c>
      <c r="P1090" s="215">
        <v>43343</v>
      </c>
      <c r="Q1090" s="84">
        <v>11375.64</v>
      </c>
      <c r="R1090" s="30">
        <v>0.8</v>
      </c>
      <c r="S1090" s="32" t="s">
        <v>309</v>
      </c>
      <c r="T1090" s="32">
        <v>9100.51</v>
      </c>
    </row>
    <row r="1091" spans="2:20" s="11" customFormat="1" ht="195.75" customHeight="1" x14ac:dyDescent="0.25">
      <c r="B1091" s="431"/>
      <c r="C1091" s="418"/>
      <c r="D1091" s="362"/>
      <c r="E1091" s="37" t="s">
        <v>1120</v>
      </c>
      <c r="F1091" s="302" t="s">
        <v>1297</v>
      </c>
      <c r="G1091" s="36" t="s">
        <v>1991</v>
      </c>
      <c r="H1091" s="75" t="s">
        <v>2622</v>
      </c>
      <c r="I1091" s="195" t="s">
        <v>1840</v>
      </c>
      <c r="J1091" s="328" t="s">
        <v>1235</v>
      </c>
      <c r="K1091" s="328" t="s">
        <v>1242</v>
      </c>
      <c r="L1091" s="75" t="s">
        <v>1841</v>
      </c>
      <c r="M1091" s="328" t="s">
        <v>311</v>
      </c>
      <c r="N1091" s="215">
        <v>43384</v>
      </c>
      <c r="O1091" s="215">
        <v>43313</v>
      </c>
      <c r="P1091" s="215">
        <v>43677</v>
      </c>
      <c r="Q1091" s="84">
        <v>8847.7200000000012</v>
      </c>
      <c r="R1091" s="30">
        <v>0.8</v>
      </c>
      <c r="S1091" s="32" t="s">
        <v>309</v>
      </c>
      <c r="T1091" s="32">
        <v>7078.18</v>
      </c>
    </row>
    <row r="1092" spans="2:20" s="11" customFormat="1" ht="175.5" customHeight="1" x14ac:dyDescent="0.25">
      <c r="B1092" s="431"/>
      <c r="C1092" s="418"/>
      <c r="D1092" s="362"/>
      <c r="E1092" s="37" t="s">
        <v>1120</v>
      </c>
      <c r="F1092" s="302" t="s">
        <v>1236</v>
      </c>
      <c r="G1092" s="36" t="s">
        <v>1992</v>
      </c>
      <c r="H1092" s="75" t="s">
        <v>1237</v>
      </c>
      <c r="I1092" s="195" t="s">
        <v>1543</v>
      </c>
      <c r="J1092" s="328" t="s">
        <v>1235</v>
      </c>
      <c r="K1092" s="328" t="s">
        <v>1242</v>
      </c>
      <c r="L1092" s="75" t="s">
        <v>1544</v>
      </c>
      <c r="M1092" s="328" t="s">
        <v>311</v>
      </c>
      <c r="N1092" s="215">
        <v>43679</v>
      </c>
      <c r="O1092" s="215">
        <v>43656</v>
      </c>
      <c r="P1092" s="215">
        <v>44197</v>
      </c>
      <c r="Q1092" s="84">
        <v>6319.8</v>
      </c>
      <c r="R1092" s="30">
        <v>0.8</v>
      </c>
      <c r="S1092" s="32" t="s">
        <v>309</v>
      </c>
      <c r="T1092" s="32">
        <v>5055.84</v>
      </c>
    </row>
    <row r="1093" spans="2:20" s="11" customFormat="1" ht="214.5" customHeight="1" x14ac:dyDescent="0.25">
      <c r="B1093" s="431"/>
      <c r="C1093" s="418"/>
      <c r="D1093" s="362"/>
      <c r="E1093" s="37" t="s">
        <v>1120</v>
      </c>
      <c r="F1093" s="302" t="s">
        <v>1432</v>
      </c>
      <c r="G1093" s="36" t="s">
        <v>2111</v>
      </c>
      <c r="H1093" s="75" t="s">
        <v>4170</v>
      </c>
      <c r="I1093" s="195" t="s">
        <v>1433</v>
      </c>
      <c r="J1093" s="328" t="s">
        <v>1235</v>
      </c>
      <c r="K1093" s="328" t="s">
        <v>1242</v>
      </c>
      <c r="L1093" s="75" t="s">
        <v>1435</v>
      </c>
      <c r="M1093" s="328" t="s">
        <v>311</v>
      </c>
      <c r="N1093" s="215">
        <v>43133</v>
      </c>
      <c r="O1093" s="215">
        <v>43069</v>
      </c>
      <c r="P1093" s="215">
        <v>43646</v>
      </c>
      <c r="Q1093" s="84">
        <v>10111.68</v>
      </c>
      <c r="R1093" s="30">
        <v>0.8</v>
      </c>
      <c r="S1093" s="32" t="s">
        <v>309</v>
      </c>
      <c r="T1093" s="32">
        <v>8089.34</v>
      </c>
    </row>
    <row r="1094" spans="2:20" s="11" customFormat="1" ht="202.5" customHeight="1" x14ac:dyDescent="0.25">
      <c r="B1094" s="431"/>
      <c r="C1094" s="418"/>
      <c r="D1094" s="362"/>
      <c r="E1094" s="37" t="s">
        <v>1120</v>
      </c>
      <c r="F1094" s="302" t="s">
        <v>1236</v>
      </c>
      <c r="G1094" s="36" t="s">
        <v>2112</v>
      </c>
      <c r="H1094" s="75" t="s">
        <v>1237</v>
      </c>
      <c r="I1094" s="195" t="s">
        <v>1434</v>
      </c>
      <c r="J1094" s="328" t="s">
        <v>1235</v>
      </c>
      <c r="K1094" s="328" t="s">
        <v>1242</v>
      </c>
      <c r="L1094" s="75" t="s">
        <v>1872</v>
      </c>
      <c r="M1094" s="328" t="s">
        <v>311</v>
      </c>
      <c r="N1094" s="215">
        <v>43133</v>
      </c>
      <c r="O1094" s="215">
        <v>43313</v>
      </c>
      <c r="P1094" s="215">
        <v>43677</v>
      </c>
      <c r="Q1094" s="84">
        <v>2527.92</v>
      </c>
      <c r="R1094" s="30">
        <v>0.8</v>
      </c>
      <c r="S1094" s="32" t="s">
        <v>309</v>
      </c>
      <c r="T1094" s="32">
        <v>2022.34</v>
      </c>
    </row>
    <row r="1095" spans="2:20" s="11" customFormat="1" ht="196.5" customHeight="1" x14ac:dyDescent="0.25">
      <c r="B1095" s="431"/>
      <c r="C1095" s="418"/>
      <c r="D1095" s="362"/>
      <c r="E1095" s="76" t="s">
        <v>1120</v>
      </c>
      <c r="F1095" s="317" t="s">
        <v>1535</v>
      </c>
      <c r="G1095" s="57" t="s">
        <v>1994</v>
      </c>
      <c r="H1095" s="49" t="s">
        <v>4171</v>
      </c>
      <c r="I1095" s="196" t="s">
        <v>1747</v>
      </c>
      <c r="J1095" s="130" t="s">
        <v>1235</v>
      </c>
      <c r="K1095" s="130" t="s">
        <v>1242</v>
      </c>
      <c r="L1095" s="49" t="s">
        <v>1748</v>
      </c>
      <c r="M1095" s="328" t="s">
        <v>311</v>
      </c>
      <c r="N1095" s="215">
        <v>43325</v>
      </c>
      <c r="O1095" s="215">
        <v>42991</v>
      </c>
      <c r="P1095" s="215">
        <v>43447</v>
      </c>
      <c r="Q1095" s="86">
        <v>6319.8</v>
      </c>
      <c r="R1095" s="42">
        <v>0.8</v>
      </c>
      <c r="S1095" s="48" t="s">
        <v>309</v>
      </c>
      <c r="T1095" s="48">
        <v>5055.84</v>
      </c>
    </row>
    <row r="1096" spans="2:20" s="11" customFormat="1" ht="135" customHeight="1" x14ac:dyDescent="0.25">
      <c r="B1096" s="431"/>
      <c r="C1096" s="418"/>
      <c r="D1096" s="386"/>
      <c r="E1096" s="76" t="s">
        <v>1120</v>
      </c>
      <c r="F1096" s="302" t="s">
        <v>1535</v>
      </c>
      <c r="G1096" s="36" t="s">
        <v>1995</v>
      </c>
      <c r="H1096" s="75" t="s">
        <v>4171</v>
      </c>
      <c r="I1096" s="195" t="s">
        <v>1538</v>
      </c>
      <c r="J1096" s="328" t="s">
        <v>1235</v>
      </c>
      <c r="K1096" s="328" t="s">
        <v>1242</v>
      </c>
      <c r="L1096" s="75" t="s">
        <v>1539</v>
      </c>
      <c r="M1096" s="328" t="s">
        <v>311</v>
      </c>
      <c r="N1096" s="215">
        <v>43159</v>
      </c>
      <c r="O1096" s="215">
        <v>43101</v>
      </c>
      <c r="P1096" s="215">
        <v>43555</v>
      </c>
      <c r="Q1096" s="84">
        <v>6454.08</v>
      </c>
      <c r="R1096" s="30">
        <v>0.8</v>
      </c>
      <c r="S1096" s="32" t="s">
        <v>309</v>
      </c>
      <c r="T1096" s="32">
        <v>5163.26</v>
      </c>
    </row>
    <row r="1097" spans="2:20" s="11" customFormat="1" ht="224.25" customHeight="1" x14ac:dyDescent="0.25">
      <c r="B1097" s="431"/>
      <c r="C1097" s="418"/>
      <c r="D1097" s="386"/>
      <c r="E1097" s="76" t="s">
        <v>1120</v>
      </c>
      <c r="F1097" s="302" t="s">
        <v>1535</v>
      </c>
      <c r="G1097" s="36" t="s">
        <v>2113</v>
      </c>
      <c r="H1097" s="75" t="s">
        <v>4171</v>
      </c>
      <c r="I1097" s="195" t="s">
        <v>1749</v>
      </c>
      <c r="J1097" s="328" t="s">
        <v>1235</v>
      </c>
      <c r="K1097" s="328" t="s">
        <v>1242</v>
      </c>
      <c r="L1097" s="75" t="s">
        <v>1873</v>
      </c>
      <c r="M1097" s="328" t="s">
        <v>311</v>
      </c>
      <c r="N1097" s="215">
        <v>43272</v>
      </c>
      <c r="O1097" s="215">
        <v>43011</v>
      </c>
      <c r="P1097" s="215">
        <v>43236</v>
      </c>
      <c r="Q1097" s="84">
        <v>7583.76</v>
      </c>
      <c r="R1097" s="30">
        <v>0.8</v>
      </c>
      <c r="S1097" s="32" t="s">
        <v>309</v>
      </c>
      <c r="T1097" s="32">
        <v>6067.01</v>
      </c>
    </row>
    <row r="1098" spans="2:20" s="11" customFormat="1" ht="168" customHeight="1" x14ac:dyDescent="0.25">
      <c r="B1098" s="431"/>
      <c r="C1098" s="418"/>
      <c r="D1098" s="386"/>
      <c r="E1098" s="76" t="s">
        <v>1120</v>
      </c>
      <c r="F1098" s="317" t="s">
        <v>1236</v>
      </c>
      <c r="G1098" s="57" t="s">
        <v>1996</v>
      </c>
      <c r="H1098" s="49" t="s">
        <v>1237</v>
      </c>
      <c r="I1098" s="196" t="s">
        <v>1842</v>
      </c>
      <c r="J1098" s="130" t="s">
        <v>1235</v>
      </c>
      <c r="K1098" s="130" t="s">
        <v>1242</v>
      </c>
      <c r="L1098" s="49" t="s">
        <v>1843</v>
      </c>
      <c r="M1098" s="328" t="s">
        <v>311</v>
      </c>
      <c r="N1098" s="215">
        <v>43395</v>
      </c>
      <c r="O1098" s="215">
        <v>43105</v>
      </c>
      <c r="P1098" s="215">
        <v>43556</v>
      </c>
      <c r="Q1098" s="86">
        <v>5055.84</v>
      </c>
      <c r="R1098" s="42">
        <v>0.8</v>
      </c>
      <c r="S1098" s="48" t="s">
        <v>309</v>
      </c>
      <c r="T1098" s="48">
        <v>4044.67</v>
      </c>
    </row>
    <row r="1099" spans="2:20" s="11" customFormat="1" ht="130.5" customHeight="1" x14ac:dyDescent="0.25">
      <c r="B1099" s="431"/>
      <c r="C1099" s="418"/>
      <c r="D1099" s="386"/>
      <c r="E1099" s="37" t="s">
        <v>1120</v>
      </c>
      <c r="F1099" s="302" t="s">
        <v>1236</v>
      </c>
      <c r="G1099" s="36" t="s">
        <v>1998</v>
      </c>
      <c r="H1099" s="75" t="s">
        <v>1237</v>
      </c>
      <c r="I1099" s="195" t="s">
        <v>1651</v>
      </c>
      <c r="J1099" s="328" t="s">
        <v>1235</v>
      </c>
      <c r="K1099" s="328" t="s">
        <v>1242</v>
      </c>
      <c r="L1099" s="75" t="s">
        <v>1652</v>
      </c>
      <c r="M1099" s="328" t="s">
        <v>311</v>
      </c>
      <c r="N1099" s="215">
        <v>43607</v>
      </c>
      <c r="O1099" s="215">
        <v>43083</v>
      </c>
      <c r="P1099" s="215">
        <v>43629</v>
      </c>
      <c r="Q1099" s="84">
        <v>7752.98</v>
      </c>
      <c r="R1099" s="30">
        <v>0.8</v>
      </c>
      <c r="S1099" s="32" t="s">
        <v>309</v>
      </c>
      <c r="T1099" s="32">
        <v>6202.38</v>
      </c>
    </row>
    <row r="1100" spans="2:20" s="11" customFormat="1" ht="225.75" customHeight="1" x14ac:dyDescent="0.25">
      <c r="B1100" s="431"/>
      <c r="C1100" s="418"/>
      <c r="D1100" s="386"/>
      <c r="E1100" s="37" t="s">
        <v>1120</v>
      </c>
      <c r="F1100" s="302" t="s">
        <v>1536</v>
      </c>
      <c r="G1100" s="36" t="s">
        <v>2114</v>
      </c>
      <c r="H1100" s="75" t="s">
        <v>2623</v>
      </c>
      <c r="I1100" s="195" t="s">
        <v>1867</v>
      </c>
      <c r="J1100" s="328" t="s">
        <v>1235</v>
      </c>
      <c r="K1100" s="328" t="s">
        <v>1242</v>
      </c>
      <c r="L1100" s="75" t="s">
        <v>1866</v>
      </c>
      <c r="M1100" s="328" t="s">
        <v>311</v>
      </c>
      <c r="N1100" s="215">
        <v>43721</v>
      </c>
      <c r="O1100" s="215">
        <v>43574</v>
      </c>
      <c r="P1100" s="215">
        <v>43939</v>
      </c>
      <c r="Q1100" s="84">
        <v>16431.48</v>
      </c>
      <c r="R1100" s="30">
        <v>0.8</v>
      </c>
      <c r="S1100" s="32" t="s">
        <v>309</v>
      </c>
      <c r="T1100" s="32">
        <v>13145.18</v>
      </c>
    </row>
    <row r="1101" spans="2:20" s="11" customFormat="1" ht="208.5" customHeight="1" x14ac:dyDescent="0.25">
      <c r="B1101" s="431"/>
      <c r="C1101" s="418"/>
      <c r="D1101" s="386"/>
      <c r="E1101" s="37" t="s">
        <v>1120</v>
      </c>
      <c r="F1101" s="302" t="s">
        <v>1650</v>
      </c>
      <c r="G1101" s="36" t="s">
        <v>2000</v>
      </c>
      <c r="H1101" s="75" t="s">
        <v>4172</v>
      </c>
      <c r="I1101" s="195" t="s">
        <v>1653</v>
      </c>
      <c r="J1101" s="328" t="s">
        <v>1235</v>
      </c>
      <c r="K1101" s="328" t="s">
        <v>1242</v>
      </c>
      <c r="L1101" s="75" t="s">
        <v>1654</v>
      </c>
      <c r="M1101" s="328" t="s">
        <v>311</v>
      </c>
      <c r="N1101" s="215">
        <v>43248</v>
      </c>
      <c r="O1101" s="215">
        <v>43132</v>
      </c>
      <c r="P1101" s="215">
        <v>43556</v>
      </c>
      <c r="Q1101" s="84">
        <v>8847.7199999999993</v>
      </c>
      <c r="R1101" s="30">
        <v>0.8</v>
      </c>
      <c r="S1101" s="32" t="s">
        <v>309</v>
      </c>
      <c r="T1101" s="32">
        <v>7078.18</v>
      </c>
    </row>
    <row r="1102" spans="2:20" s="11" customFormat="1" ht="181.5" customHeight="1" x14ac:dyDescent="0.25">
      <c r="B1102" s="431"/>
      <c r="C1102" s="418"/>
      <c r="D1102" s="386"/>
      <c r="E1102" s="37" t="s">
        <v>1120</v>
      </c>
      <c r="F1102" s="302" t="s">
        <v>1236</v>
      </c>
      <c r="G1102" s="36" t="s">
        <v>2001</v>
      </c>
      <c r="H1102" s="75" t="s">
        <v>1237</v>
      </c>
      <c r="I1102" s="195" t="s">
        <v>1655</v>
      </c>
      <c r="J1102" s="328" t="s">
        <v>1235</v>
      </c>
      <c r="K1102" s="328" t="s">
        <v>1242</v>
      </c>
      <c r="L1102" s="75" t="s">
        <v>1656</v>
      </c>
      <c r="M1102" s="328" t="s">
        <v>311</v>
      </c>
      <c r="N1102" s="215">
        <v>43248</v>
      </c>
      <c r="O1102" s="215">
        <v>43269</v>
      </c>
      <c r="P1102" s="215">
        <v>43816</v>
      </c>
      <c r="Q1102" s="84">
        <v>7897.06</v>
      </c>
      <c r="R1102" s="30">
        <v>0.8</v>
      </c>
      <c r="S1102" s="32" t="s">
        <v>309</v>
      </c>
      <c r="T1102" s="32">
        <v>6317.65</v>
      </c>
    </row>
    <row r="1103" spans="2:20" s="11" customFormat="1" ht="204" customHeight="1" x14ac:dyDescent="0.25">
      <c r="B1103" s="431"/>
      <c r="C1103" s="418"/>
      <c r="D1103" s="386"/>
      <c r="E1103" s="37" t="s">
        <v>1120</v>
      </c>
      <c r="F1103" s="302" t="s">
        <v>1535</v>
      </c>
      <c r="G1103" s="36" t="s">
        <v>2002</v>
      </c>
      <c r="H1103" s="75" t="s">
        <v>4171</v>
      </c>
      <c r="I1103" s="195" t="s">
        <v>1752</v>
      </c>
      <c r="J1103" s="328" t="s">
        <v>1235</v>
      </c>
      <c r="K1103" s="328" t="s">
        <v>1242</v>
      </c>
      <c r="L1103" s="75" t="s">
        <v>1755</v>
      </c>
      <c r="M1103" s="328" t="s">
        <v>311</v>
      </c>
      <c r="N1103" s="215">
        <v>43272</v>
      </c>
      <c r="O1103" s="215">
        <v>43096</v>
      </c>
      <c r="P1103" s="215">
        <v>43620</v>
      </c>
      <c r="Q1103" s="84">
        <v>7583.76</v>
      </c>
      <c r="R1103" s="30">
        <v>0.8</v>
      </c>
      <c r="S1103" s="32" t="s">
        <v>309</v>
      </c>
      <c r="T1103" s="32">
        <v>6067.01</v>
      </c>
    </row>
    <row r="1104" spans="2:20" s="11" customFormat="1" ht="204" customHeight="1" x14ac:dyDescent="0.25">
      <c r="B1104" s="431"/>
      <c r="C1104" s="418"/>
      <c r="D1104" s="386"/>
      <c r="E1104" s="76" t="s">
        <v>1120</v>
      </c>
      <c r="F1104" s="317" t="s">
        <v>1535</v>
      </c>
      <c r="G1104" s="57" t="s">
        <v>2003</v>
      </c>
      <c r="H1104" s="49" t="s">
        <v>4171</v>
      </c>
      <c r="I1104" s="196" t="s">
        <v>1753</v>
      </c>
      <c r="J1104" s="130" t="s">
        <v>1235</v>
      </c>
      <c r="K1104" s="130" t="s">
        <v>1242</v>
      </c>
      <c r="L1104" s="49" t="s">
        <v>1874</v>
      </c>
      <c r="M1104" s="328" t="s">
        <v>311</v>
      </c>
      <c r="N1104" s="215">
        <v>43272</v>
      </c>
      <c r="O1104" s="215">
        <v>43160</v>
      </c>
      <c r="P1104" s="215">
        <v>43524</v>
      </c>
      <c r="Q1104" s="86">
        <v>3791.89</v>
      </c>
      <c r="R1104" s="42">
        <v>0.8</v>
      </c>
      <c r="S1104" s="48" t="s">
        <v>309</v>
      </c>
      <c r="T1104" s="48">
        <v>3033.51</v>
      </c>
    </row>
    <row r="1105" spans="2:20" s="11" customFormat="1" ht="156.75" customHeight="1" x14ac:dyDescent="0.25">
      <c r="B1105" s="431"/>
      <c r="C1105" s="418"/>
      <c r="D1105" s="386"/>
      <c r="E1105" s="76" t="s">
        <v>1120</v>
      </c>
      <c r="F1105" s="317" t="s">
        <v>1535</v>
      </c>
      <c r="G1105" s="57" t="s">
        <v>2004</v>
      </c>
      <c r="H1105" s="49" t="s">
        <v>4171</v>
      </c>
      <c r="I1105" s="196" t="s">
        <v>1754</v>
      </c>
      <c r="J1105" s="130" t="s">
        <v>1235</v>
      </c>
      <c r="K1105" s="130" t="s">
        <v>1242</v>
      </c>
      <c r="L1105" s="49" t="s">
        <v>1757</v>
      </c>
      <c r="M1105" s="328" t="s">
        <v>311</v>
      </c>
      <c r="N1105" s="215">
        <v>43272</v>
      </c>
      <c r="O1105" s="215">
        <v>42990</v>
      </c>
      <c r="P1105" s="215">
        <v>43555</v>
      </c>
      <c r="Q1105" s="86">
        <v>6319.8</v>
      </c>
      <c r="R1105" s="42">
        <v>0.8</v>
      </c>
      <c r="S1105" s="48" t="s">
        <v>309</v>
      </c>
      <c r="T1105" s="48">
        <v>5055.84</v>
      </c>
    </row>
    <row r="1106" spans="2:20" s="11" customFormat="1" ht="216" customHeight="1" x14ac:dyDescent="0.25">
      <c r="B1106" s="431"/>
      <c r="C1106" s="418"/>
      <c r="D1106" s="386"/>
      <c r="E1106" s="37" t="s">
        <v>1120</v>
      </c>
      <c r="F1106" s="302" t="s">
        <v>2338</v>
      </c>
      <c r="G1106" s="36" t="s">
        <v>1064</v>
      </c>
      <c r="H1106" s="75" t="s">
        <v>4168</v>
      </c>
      <c r="I1106" s="195" t="s">
        <v>2341</v>
      </c>
      <c r="J1106" s="328" t="s">
        <v>1235</v>
      </c>
      <c r="K1106" s="328" t="s">
        <v>1242</v>
      </c>
      <c r="L1106" s="75" t="s">
        <v>2342</v>
      </c>
      <c r="M1106" s="328" t="s">
        <v>311</v>
      </c>
      <c r="N1106" s="215">
        <v>43563</v>
      </c>
      <c r="O1106" s="215">
        <v>43405</v>
      </c>
      <c r="P1106" s="215">
        <v>43862</v>
      </c>
      <c r="Q1106" s="32">
        <v>7720.2</v>
      </c>
      <c r="R1106" s="30">
        <v>0.8</v>
      </c>
      <c r="S1106" s="48" t="s">
        <v>309</v>
      </c>
      <c r="T1106" s="32">
        <v>6176.16</v>
      </c>
    </row>
    <row r="1107" spans="2:20" s="11" customFormat="1" ht="215.25" customHeight="1" x14ac:dyDescent="0.25">
      <c r="B1107" s="431"/>
      <c r="C1107" s="418"/>
      <c r="D1107" s="386"/>
      <c r="E1107" s="37" t="s">
        <v>1120</v>
      </c>
      <c r="F1107" s="302" t="s">
        <v>2339</v>
      </c>
      <c r="G1107" s="36" t="s">
        <v>2388</v>
      </c>
      <c r="H1107" s="75" t="s">
        <v>4169</v>
      </c>
      <c r="I1107" s="195" t="s">
        <v>2344</v>
      </c>
      <c r="J1107" s="328" t="s">
        <v>1235</v>
      </c>
      <c r="K1107" s="328" t="s">
        <v>1242</v>
      </c>
      <c r="L1107" s="75" t="s">
        <v>2345</v>
      </c>
      <c r="M1107" s="328" t="s">
        <v>311</v>
      </c>
      <c r="N1107" s="215">
        <v>43564</v>
      </c>
      <c r="O1107" s="215">
        <v>43570</v>
      </c>
      <c r="P1107" s="215">
        <v>43830</v>
      </c>
      <c r="Q1107" s="32">
        <v>5146.8</v>
      </c>
      <c r="R1107" s="30">
        <v>0.8</v>
      </c>
      <c r="S1107" s="32" t="s">
        <v>309</v>
      </c>
      <c r="T1107" s="32">
        <v>4117.4399999999996</v>
      </c>
    </row>
    <row r="1108" spans="2:20" s="11" customFormat="1" ht="156.75" customHeight="1" x14ac:dyDescent="0.25">
      <c r="B1108" s="431"/>
      <c r="C1108" s="418"/>
      <c r="D1108" s="386"/>
      <c r="E1108" s="76" t="s">
        <v>1120</v>
      </c>
      <c r="F1108" s="317" t="s">
        <v>2340</v>
      </c>
      <c r="G1108" s="57" t="s">
        <v>2427</v>
      </c>
      <c r="H1108" s="49" t="s">
        <v>4172</v>
      </c>
      <c r="I1108" s="196" t="s">
        <v>2346</v>
      </c>
      <c r="J1108" s="130" t="s">
        <v>1235</v>
      </c>
      <c r="K1108" s="130" t="s">
        <v>1242</v>
      </c>
      <c r="L1108" s="49" t="s">
        <v>3461</v>
      </c>
      <c r="M1108" s="130" t="s">
        <v>311</v>
      </c>
      <c r="N1108" s="217">
        <v>43556</v>
      </c>
      <c r="O1108" s="217">
        <v>43661</v>
      </c>
      <c r="P1108" s="217">
        <v>43982</v>
      </c>
      <c r="Q1108" s="48">
        <v>6433.5</v>
      </c>
      <c r="R1108" s="42">
        <v>0.8</v>
      </c>
      <c r="S1108" s="48" t="s">
        <v>309</v>
      </c>
      <c r="T1108" s="48">
        <v>5146.8</v>
      </c>
    </row>
    <row r="1109" spans="2:20" s="11" customFormat="1" ht="97.5" customHeight="1" x14ac:dyDescent="0.25">
      <c r="B1109" s="431"/>
      <c r="C1109" s="418"/>
      <c r="D1109" s="386"/>
      <c r="E1109" s="37" t="s">
        <v>1120</v>
      </c>
      <c r="F1109" s="302" t="s">
        <v>4458</v>
      </c>
      <c r="G1109" s="36" t="s">
        <v>4459</v>
      </c>
      <c r="H1109" s="75" t="s">
        <v>4462</v>
      </c>
      <c r="I1109" s="195" t="s">
        <v>4455</v>
      </c>
      <c r="J1109" s="328" t="s">
        <v>1235</v>
      </c>
      <c r="K1109" s="328" t="s">
        <v>1242</v>
      </c>
      <c r="L1109" s="75" t="s">
        <v>4463</v>
      </c>
      <c r="M1109" s="328" t="s">
        <v>311</v>
      </c>
      <c r="N1109" s="215">
        <v>44161</v>
      </c>
      <c r="O1109" s="215">
        <v>44197</v>
      </c>
      <c r="P1109" s="215">
        <v>44957</v>
      </c>
      <c r="Q1109" s="32">
        <v>93401.31</v>
      </c>
      <c r="R1109" s="30">
        <v>80</v>
      </c>
      <c r="S1109" s="32" t="s">
        <v>309</v>
      </c>
      <c r="T1109" s="32">
        <v>74721.05</v>
      </c>
    </row>
    <row r="1110" spans="2:20" s="11" customFormat="1" ht="97.5" customHeight="1" x14ac:dyDescent="0.25">
      <c r="B1110" s="431"/>
      <c r="C1110" s="418"/>
      <c r="D1110" s="386"/>
      <c r="E1110" s="37" t="s">
        <v>1120</v>
      </c>
      <c r="F1110" s="302" t="s">
        <v>4458</v>
      </c>
      <c r="G1110" s="36" t="s">
        <v>4460</v>
      </c>
      <c r="H1110" s="75" t="s">
        <v>4462</v>
      </c>
      <c r="I1110" s="195" t="s">
        <v>4456</v>
      </c>
      <c r="J1110" s="328" t="s">
        <v>1235</v>
      </c>
      <c r="K1110" s="328" t="s">
        <v>1242</v>
      </c>
      <c r="L1110" s="75" t="s">
        <v>4464</v>
      </c>
      <c r="M1110" s="328" t="s">
        <v>311</v>
      </c>
      <c r="N1110" s="215">
        <v>44161</v>
      </c>
      <c r="O1110" s="215">
        <v>44197</v>
      </c>
      <c r="P1110" s="215">
        <v>45291</v>
      </c>
      <c r="Q1110" s="32">
        <v>177212.7</v>
      </c>
      <c r="R1110" s="30">
        <v>80</v>
      </c>
      <c r="S1110" s="32" t="s">
        <v>309</v>
      </c>
      <c r="T1110" s="32">
        <v>141770.16</v>
      </c>
    </row>
    <row r="1111" spans="2:20" s="11" customFormat="1" ht="180" customHeight="1" thickBot="1" x14ac:dyDescent="0.3">
      <c r="B1111" s="431"/>
      <c r="C1111" s="418"/>
      <c r="D1111" s="386"/>
      <c r="E1111" s="116" t="s">
        <v>1120</v>
      </c>
      <c r="F1111" s="303" t="s">
        <v>4458</v>
      </c>
      <c r="G1111" s="148" t="s">
        <v>4461</v>
      </c>
      <c r="H1111" s="77" t="s">
        <v>4462</v>
      </c>
      <c r="I1111" s="197" t="s">
        <v>4457</v>
      </c>
      <c r="J1111" s="67" t="s">
        <v>1235</v>
      </c>
      <c r="K1111" s="67" t="s">
        <v>1242</v>
      </c>
      <c r="L1111" s="77" t="s">
        <v>4465</v>
      </c>
      <c r="M1111" s="67" t="s">
        <v>311</v>
      </c>
      <c r="N1111" s="209">
        <v>44161</v>
      </c>
      <c r="O1111" s="209">
        <v>44105</v>
      </c>
      <c r="P1111" s="209">
        <v>45199</v>
      </c>
      <c r="Q1111" s="68">
        <v>184917.6</v>
      </c>
      <c r="R1111" s="71">
        <v>80</v>
      </c>
      <c r="S1111" s="68" t="s">
        <v>309</v>
      </c>
      <c r="T1111" s="68">
        <v>147934.07999999999</v>
      </c>
    </row>
    <row r="1112" spans="2:20" s="11" customFormat="1" ht="49.5" customHeight="1" thickBot="1" x14ac:dyDescent="0.3">
      <c r="B1112" s="431"/>
      <c r="C1112" s="418"/>
      <c r="D1112" s="386"/>
      <c r="E1112" s="352" t="s">
        <v>1242</v>
      </c>
      <c r="F1112" s="353"/>
      <c r="G1112" s="353"/>
      <c r="H1112" s="353"/>
      <c r="I1112" s="353"/>
      <c r="J1112" s="353"/>
      <c r="K1112" s="306">
        <f>COUNTA(K1084:K1111)</f>
        <v>28</v>
      </c>
      <c r="L1112" s="354"/>
      <c r="M1112" s="355"/>
      <c r="N1112" s="355"/>
      <c r="O1112" s="355"/>
      <c r="P1112" s="355"/>
      <c r="Q1112" s="311">
        <f t="shared" ref="Q1112" si="4">SUM(Q1084:Q1111)</f>
        <v>662896.17000000004</v>
      </c>
      <c r="R1112" s="381"/>
      <c r="S1112" s="382"/>
      <c r="T1112" s="305">
        <f t="shared" ref="T1112" si="5">SUM(T1084:T1111)</f>
        <v>530316.92999999993</v>
      </c>
    </row>
    <row r="1113" spans="2:20" s="11" customFormat="1" ht="121.5" customHeight="1" x14ac:dyDescent="0.25">
      <c r="B1113" s="431"/>
      <c r="C1113" s="418"/>
      <c r="D1113" s="386" t="s">
        <v>1507</v>
      </c>
      <c r="E1113" s="378" t="s">
        <v>605</v>
      </c>
      <c r="F1113" s="333" t="s">
        <v>602</v>
      </c>
      <c r="G1113" s="147" t="s">
        <v>1202</v>
      </c>
      <c r="H1113" s="54" t="s">
        <v>603</v>
      </c>
      <c r="I1113" s="201" t="s">
        <v>604</v>
      </c>
      <c r="J1113" s="333" t="s">
        <v>1235</v>
      </c>
      <c r="K1113" s="333" t="s">
        <v>601</v>
      </c>
      <c r="L1113" s="54" t="s">
        <v>606</v>
      </c>
      <c r="M1113" s="131" t="s">
        <v>4149</v>
      </c>
      <c r="N1113" s="214">
        <v>42725</v>
      </c>
      <c r="O1113" s="214">
        <v>43151</v>
      </c>
      <c r="P1113" s="214">
        <v>43555</v>
      </c>
      <c r="Q1113" s="88">
        <v>700000</v>
      </c>
      <c r="R1113" s="46">
        <v>0.8</v>
      </c>
      <c r="S1113" s="53" t="s">
        <v>230</v>
      </c>
      <c r="T1113" s="53">
        <v>560000</v>
      </c>
    </row>
    <row r="1114" spans="2:20" s="11" customFormat="1" ht="121.5" customHeight="1" x14ac:dyDescent="0.25">
      <c r="B1114" s="431"/>
      <c r="C1114" s="418"/>
      <c r="D1114" s="386"/>
      <c r="E1114" s="379"/>
      <c r="F1114" s="130" t="s">
        <v>602</v>
      </c>
      <c r="G1114" s="57" t="s">
        <v>1979</v>
      </c>
      <c r="H1114" s="49" t="s">
        <v>680</v>
      </c>
      <c r="I1114" s="196" t="s">
        <v>679</v>
      </c>
      <c r="J1114" s="130" t="s">
        <v>1235</v>
      </c>
      <c r="K1114" s="130" t="s">
        <v>601</v>
      </c>
      <c r="L1114" s="49" t="s">
        <v>722</v>
      </c>
      <c r="M1114" s="324" t="s">
        <v>723</v>
      </c>
      <c r="N1114" s="215">
        <v>42754</v>
      </c>
      <c r="O1114" s="215">
        <v>43151</v>
      </c>
      <c r="P1114" s="215">
        <v>43830</v>
      </c>
      <c r="Q1114" s="86">
        <v>300000</v>
      </c>
      <c r="R1114" s="42">
        <v>0.8</v>
      </c>
      <c r="S1114" s="48" t="s">
        <v>230</v>
      </c>
      <c r="T1114" s="48">
        <v>240000</v>
      </c>
    </row>
    <row r="1115" spans="2:20" s="11" customFormat="1" ht="209.25" customHeight="1" x14ac:dyDescent="0.25">
      <c r="B1115" s="431"/>
      <c r="C1115" s="418"/>
      <c r="D1115" s="386"/>
      <c r="E1115" s="379"/>
      <c r="F1115" s="130" t="s">
        <v>2530</v>
      </c>
      <c r="G1115" s="57" t="s">
        <v>2548</v>
      </c>
      <c r="H1115" s="49" t="s">
        <v>2531</v>
      </c>
      <c r="I1115" s="196" t="s">
        <v>2534</v>
      </c>
      <c r="J1115" s="130" t="s">
        <v>1235</v>
      </c>
      <c r="K1115" s="130" t="s">
        <v>601</v>
      </c>
      <c r="L1115" s="49" t="s">
        <v>2536</v>
      </c>
      <c r="M1115" s="324" t="s">
        <v>15</v>
      </c>
      <c r="N1115" s="215">
        <v>43676</v>
      </c>
      <c r="O1115" s="215">
        <v>43465</v>
      </c>
      <c r="P1115" s="215">
        <v>44196</v>
      </c>
      <c r="Q1115" s="86">
        <v>738981.84</v>
      </c>
      <c r="R1115" s="42">
        <v>0.6</v>
      </c>
      <c r="S1115" s="48" t="s">
        <v>230</v>
      </c>
      <c r="T1115" s="48">
        <v>443389.1</v>
      </c>
    </row>
    <row r="1116" spans="2:20" s="11" customFormat="1" ht="186" customHeight="1" x14ac:dyDescent="0.25">
      <c r="B1116" s="431"/>
      <c r="C1116" s="418"/>
      <c r="D1116" s="386"/>
      <c r="E1116" s="379"/>
      <c r="F1116" s="130" t="s">
        <v>2530</v>
      </c>
      <c r="G1116" s="57" t="s">
        <v>2549</v>
      </c>
      <c r="H1116" s="49" t="s">
        <v>2532</v>
      </c>
      <c r="I1116" s="196" t="s">
        <v>2535</v>
      </c>
      <c r="J1116" s="130" t="s">
        <v>1235</v>
      </c>
      <c r="K1116" s="130" t="s">
        <v>601</v>
      </c>
      <c r="L1116" s="49" t="s">
        <v>4173</v>
      </c>
      <c r="M1116" s="324" t="s">
        <v>30</v>
      </c>
      <c r="N1116" s="215">
        <v>43671</v>
      </c>
      <c r="O1116" s="215">
        <v>43466</v>
      </c>
      <c r="P1116" s="215">
        <v>44561</v>
      </c>
      <c r="Q1116" s="86">
        <v>1891169.67</v>
      </c>
      <c r="R1116" s="42">
        <v>0.6</v>
      </c>
      <c r="S1116" s="48" t="s">
        <v>230</v>
      </c>
      <c r="T1116" s="48">
        <v>1134701.8</v>
      </c>
    </row>
    <row r="1117" spans="2:20" s="11" customFormat="1" ht="121.5" customHeight="1" x14ac:dyDescent="0.25">
      <c r="B1117" s="431"/>
      <c r="C1117" s="418"/>
      <c r="D1117" s="386"/>
      <c r="E1117" s="379"/>
      <c r="F1117" s="130" t="s">
        <v>2530</v>
      </c>
      <c r="G1117" s="57" t="s">
        <v>2015</v>
      </c>
      <c r="H1117" s="49" t="s">
        <v>2533</v>
      </c>
      <c r="I1117" s="196" t="s">
        <v>2538</v>
      </c>
      <c r="J1117" s="130" t="s">
        <v>1235</v>
      </c>
      <c r="K1117" s="130" t="s">
        <v>601</v>
      </c>
      <c r="L1117" s="49" t="s">
        <v>2539</v>
      </c>
      <c r="M1117" s="324" t="s">
        <v>22</v>
      </c>
      <c r="N1117" s="215">
        <v>43676</v>
      </c>
      <c r="O1117" s="215">
        <v>43098</v>
      </c>
      <c r="P1117" s="215">
        <v>44621</v>
      </c>
      <c r="Q1117" s="86">
        <v>1036515.16</v>
      </c>
      <c r="R1117" s="42">
        <v>0.6</v>
      </c>
      <c r="S1117" s="48" t="s">
        <v>230</v>
      </c>
      <c r="T1117" s="48">
        <v>621909.1</v>
      </c>
    </row>
    <row r="1118" spans="2:20" s="11" customFormat="1" ht="219" customHeight="1" x14ac:dyDescent="0.25">
      <c r="B1118" s="431"/>
      <c r="C1118" s="418"/>
      <c r="D1118" s="386"/>
      <c r="E1118" s="379"/>
      <c r="F1118" s="130" t="s">
        <v>2530</v>
      </c>
      <c r="G1118" s="57" t="s">
        <v>2546</v>
      </c>
      <c r="H1118" s="49" t="s">
        <v>2780</v>
      </c>
      <c r="I1118" s="196" t="s">
        <v>2779</v>
      </c>
      <c r="J1118" s="130" t="s">
        <v>1235</v>
      </c>
      <c r="K1118" s="130" t="s">
        <v>601</v>
      </c>
      <c r="L1118" s="49" t="s">
        <v>2781</v>
      </c>
      <c r="M1118" s="324" t="s">
        <v>13</v>
      </c>
      <c r="N1118" s="215">
        <v>43745</v>
      </c>
      <c r="O1118" s="215">
        <v>43497</v>
      </c>
      <c r="P1118" s="215">
        <v>44469</v>
      </c>
      <c r="Q1118" s="86">
        <v>2194933.25</v>
      </c>
      <c r="R1118" s="42">
        <v>0.6</v>
      </c>
      <c r="S1118" s="48" t="s">
        <v>230</v>
      </c>
      <c r="T1118" s="48">
        <v>1316959.95</v>
      </c>
    </row>
    <row r="1119" spans="2:20" s="11" customFormat="1" ht="121.5" customHeight="1" x14ac:dyDescent="0.25">
      <c r="B1119" s="431"/>
      <c r="C1119" s="418"/>
      <c r="D1119" s="386"/>
      <c r="E1119" s="379"/>
      <c r="F1119" s="130" t="s">
        <v>2530</v>
      </c>
      <c r="G1119" s="57" t="s">
        <v>2713</v>
      </c>
      <c r="H1119" s="49" t="s">
        <v>2715</v>
      </c>
      <c r="I1119" s="196" t="s">
        <v>2716</v>
      </c>
      <c r="J1119" s="130" t="s">
        <v>1235</v>
      </c>
      <c r="K1119" s="130" t="s">
        <v>601</v>
      </c>
      <c r="L1119" s="49" t="s">
        <v>2718</v>
      </c>
      <c r="M1119" s="324" t="s">
        <v>15</v>
      </c>
      <c r="N1119" s="215">
        <v>43745</v>
      </c>
      <c r="O1119" s="215">
        <v>43297</v>
      </c>
      <c r="P1119" s="215">
        <v>43980</v>
      </c>
      <c r="Q1119" s="86">
        <v>795314.23</v>
      </c>
      <c r="R1119" s="42">
        <v>0.6</v>
      </c>
      <c r="S1119" s="48" t="s">
        <v>230</v>
      </c>
      <c r="T1119" s="48">
        <v>477188.53</v>
      </c>
    </row>
    <row r="1120" spans="2:20" s="11" customFormat="1" ht="159" customHeight="1" x14ac:dyDescent="0.25">
      <c r="B1120" s="431"/>
      <c r="C1120" s="418"/>
      <c r="D1120" s="386"/>
      <c r="E1120" s="379"/>
      <c r="F1120" s="130" t="s">
        <v>2530</v>
      </c>
      <c r="G1120" s="57" t="s">
        <v>2714</v>
      </c>
      <c r="H1120" s="49" t="s">
        <v>2712</v>
      </c>
      <c r="I1120" s="196" t="s">
        <v>2717</v>
      </c>
      <c r="J1120" s="130" t="s">
        <v>1235</v>
      </c>
      <c r="K1120" s="130" t="s">
        <v>601</v>
      </c>
      <c r="L1120" s="49" t="s">
        <v>2719</v>
      </c>
      <c r="M1120" s="324" t="s">
        <v>15</v>
      </c>
      <c r="N1120" s="215">
        <v>43745</v>
      </c>
      <c r="O1120" s="215">
        <v>43344</v>
      </c>
      <c r="P1120" s="215">
        <v>43830</v>
      </c>
      <c r="Q1120" s="86">
        <v>114555.89</v>
      </c>
      <c r="R1120" s="42">
        <v>0.6</v>
      </c>
      <c r="S1120" s="48" t="s">
        <v>230</v>
      </c>
      <c r="T1120" s="48">
        <v>68733.53</v>
      </c>
    </row>
    <row r="1121" spans="2:20" s="11" customFormat="1" ht="152.25" customHeight="1" x14ac:dyDescent="0.25">
      <c r="B1121" s="431"/>
      <c r="C1121" s="418"/>
      <c r="D1121" s="386"/>
      <c r="E1121" s="379"/>
      <c r="F1121" s="328" t="s">
        <v>2185</v>
      </c>
      <c r="G1121" s="36" t="s">
        <v>1979</v>
      </c>
      <c r="H1121" s="75" t="s">
        <v>2186</v>
      </c>
      <c r="I1121" s="195" t="s">
        <v>2187</v>
      </c>
      <c r="J1121" s="328" t="s">
        <v>1235</v>
      </c>
      <c r="K1121" s="328" t="s">
        <v>601</v>
      </c>
      <c r="L1121" s="75" t="s">
        <v>2188</v>
      </c>
      <c r="M1121" s="324"/>
      <c r="N1121" s="215">
        <v>43446</v>
      </c>
      <c r="O1121" s="215">
        <v>43466</v>
      </c>
      <c r="P1121" s="215">
        <v>44196</v>
      </c>
      <c r="Q1121" s="32">
        <v>399646.71999999997</v>
      </c>
      <c r="R1121" s="30">
        <v>0.6</v>
      </c>
      <c r="S1121" s="32" t="s">
        <v>230</v>
      </c>
      <c r="T1121" s="32">
        <v>239788.03</v>
      </c>
    </row>
    <row r="1122" spans="2:20" s="11" customFormat="1" ht="173.25" customHeight="1" x14ac:dyDescent="0.25">
      <c r="B1122" s="431"/>
      <c r="C1122" s="418"/>
      <c r="D1122" s="386"/>
      <c r="E1122" s="379"/>
      <c r="F1122" s="328" t="s">
        <v>2185</v>
      </c>
      <c r="G1122" s="36" t="s">
        <v>1979</v>
      </c>
      <c r="H1122" s="75" t="s">
        <v>2189</v>
      </c>
      <c r="I1122" s="195" t="s">
        <v>2190</v>
      </c>
      <c r="J1122" s="328" t="s">
        <v>1235</v>
      </c>
      <c r="K1122" s="328" t="s">
        <v>601</v>
      </c>
      <c r="L1122" s="75" t="s">
        <v>2191</v>
      </c>
      <c r="M1122" s="324" t="s">
        <v>2371</v>
      </c>
      <c r="N1122" s="215">
        <v>43446</v>
      </c>
      <c r="O1122" s="215">
        <v>43374</v>
      </c>
      <c r="P1122" s="215">
        <v>44834</v>
      </c>
      <c r="Q1122" s="32">
        <v>758488.65</v>
      </c>
      <c r="R1122" s="30">
        <v>0.6</v>
      </c>
      <c r="S1122" s="32" t="s">
        <v>230</v>
      </c>
      <c r="T1122" s="32">
        <v>455093.19</v>
      </c>
    </row>
    <row r="1123" spans="2:20" s="11" customFormat="1" ht="185.25" customHeight="1" x14ac:dyDescent="0.25">
      <c r="B1123" s="431"/>
      <c r="C1123" s="418"/>
      <c r="D1123" s="386"/>
      <c r="E1123" s="379"/>
      <c r="F1123" s="130" t="s">
        <v>2185</v>
      </c>
      <c r="G1123" s="57" t="s">
        <v>1978</v>
      </c>
      <c r="H1123" s="49" t="s">
        <v>2192</v>
      </c>
      <c r="I1123" s="196" t="s">
        <v>2193</v>
      </c>
      <c r="J1123" s="130" t="s">
        <v>1235</v>
      </c>
      <c r="K1123" s="130" t="s">
        <v>601</v>
      </c>
      <c r="L1123" s="49" t="s">
        <v>2194</v>
      </c>
      <c r="M1123" s="325" t="s">
        <v>2372</v>
      </c>
      <c r="N1123" s="217">
        <v>43454</v>
      </c>
      <c r="O1123" s="217">
        <v>43060</v>
      </c>
      <c r="P1123" s="217">
        <v>43830</v>
      </c>
      <c r="Q1123" s="48">
        <v>1407778.02</v>
      </c>
      <c r="R1123" s="42">
        <v>0.6</v>
      </c>
      <c r="S1123" s="48" t="s">
        <v>230</v>
      </c>
      <c r="T1123" s="48">
        <v>844666.81</v>
      </c>
    </row>
    <row r="1124" spans="2:20" s="11" customFormat="1" ht="121.5" customHeight="1" thickBot="1" x14ac:dyDescent="0.3">
      <c r="B1124" s="431"/>
      <c r="C1124" s="418"/>
      <c r="D1124" s="386"/>
      <c r="E1124" s="74" t="s">
        <v>4466</v>
      </c>
      <c r="F1124" s="67" t="s">
        <v>2530</v>
      </c>
      <c r="G1124" s="148" t="s">
        <v>4467</v>
      </c>
      <c r="H1124" s="77" t="s">
        <v>4468</v>
      </c>
      <c r="I1124" s="197" t="s">
        <v>4469</v>
      </c>
      <c r="J1124" s="67" t="s">
        <v>1235</v>
      </c>
      <c r="K1124" s="67" t="s">
        <v>601</v>
      </c>
      <c r="L1124" s="77" t="s">
        <v>4470</v>
      </c>
      <c r="M1124" s="330" t="s">
        <v>16</v>
      </c>
      <c r="N1124" s="209">
        <v>44134</v>
      </c>
      <c r="O1124" s="209">
        <v>44197</v>
      </c>
      <c r="P1124" s="209">
        <v>44926</v>
      </c>
      <c r="Q1124" s="68">
        <v>2015874.73</v>
      </c>
      <c r="R1124" s="71">
        <v>0.6</v>
      </c>
      <c r="S1124" s="68" t="s">
        <v>230</v>
      </c>
      <c r="T1124" s="68">
        <v>1209524.8400000001</v>
      </c>
    </row>
    <row r="1125" spans="2:20" s="11" customFormat="1" ht="42.75" customHeight="1" thickBot="1" x14ac:dyDescent="0.3">
      <c r="B1125" s="431"/>
      <c r="C1125" s="418"/>
      <c r="D1125" s="386"/>
      <c r="E1125" s="352" t="s">
        <v>601</v>
      </c>
      <c r="F1125" s="353"/>
      <c r="G1125" s="353"/>
      <c r="H1125" s="353"/>
      <c r="I1125" s="353"/>
      <c r="J1125" s="353"/>
      <c r="K1125" s="306">
        <f>COUNTA(K1113:K1124)</f>
        <v>12</v>
      </c>
      <c r="L1125" s="354"/>
      <c r="M1125" s="355"/>
      <c r="N1125" s="355"/>
      <c r="O1125" s="355"/>
      <c r="P1125" s="355"/>
      <c r="Q1125" s="311">
        <f>SUM(Q1113:Q1124)</f>
        <v>12353258.16</v>
      </c>
      <c r="R1125" s="381"/>
      <c r="S1125" s="382"/>
      <c r="T1125" s="305">
        <f>SUM(T1113:T1124)</f>
        <v>7611954.8800000008</v>
      </c>
    </row>
    <row r="1126" spans="2:20" s="11" customFormat="1" ht="213" customHeight="1" x14ac:dyDescent="0.25">
      <c r="B1126" s="431"/>
      <c r="C1126" s="418"/>
      <c r="D1126" s="362"/>
      <c r="E1126" s="323" t="s">
        <v>1120</v>
      </c>
      <c r="F1126" s="323" t="s">
        <v>1236</v>
      </c>
      <c r="G1126" s="147" t="s">
        <v>1983</v>
      </c>
      <c r="H1126" s="54" t="s">
        <v>1294</v>
      </c>
      <c r="I1126" s="323" t="s">
        <v>1295</v>
      </c>
      <c r="J1126" s="333" t="s">
        <v>1235</v>
      </c>
      <c r="K1126" s="333" t="s">
        <v>1119</v>
      </c>
      <c r="L1126" s="54" t="s">
        <v>1296</v>
      </c>
      <c r="M1126" s="332" t="s">
        <v>30</v>
      </c>
      <c r="N1126" s="214">
        <v>43033</v>
      </c>
      <c r="O1126" s="214">
        <v>43045</v>
      </c>
      <c r="P1126" s="214">
        <v>43465</v>
      </c>
      <c r="Q1126" s="88">
        <v>21146.34</v>
      </c>
      <c r="R1126" s="55">
        <v>0.6</v>
      </c>
      <c r="S1126" s="53" t="s">
        <v>230</v>
      </c>
      <c r="T1126" s="53">
        <v>12687.8</v>
      </c>
    </row>
    <row r="1127" spans="2:20" s="11" customFormat="1" ht="213" customHeight="1" x14ac:dyDescent="0.25">
      <c r="B1127" s="431"/>
      <c r="C1127" s="418"/>
      <c r="D1127" s="362"/>
      <c r="E1127" s="368" t="s">
        <v>1259</v>
      </c>
      <c r="F1127" s="324" t="s">
        <v>1297</v>
      </c>
      <c r="G1127" s="36" t="s">
        <v>2109</v>
      </c>
      <c r="H1127" s="75" t="s">
        <v>1299</v>
      </c>
      <c r="I1127" s="324" t="s">
        <v>1301</v>
      </c>
      <c r="J1127" s="328" t="s">
        <v>1235</v>
      </c>
      <c r="K1127" s="328" t="s">
        <v>1119</v>
      </c>
      <c r="L1127" s="75" t="s">
        <v>1303</v>
      </c>
      <c r="M1127" s="328" t="s">
        <v>22</v>
      </c>
      <c r="N1127" s="215">
        <v>43041</v>
      </c>
      <c r="O1127" s="215">
        <v>43089</v>
      </c>
      <c r="P1127" s="215">
        <v>43635</v>
      </c>
      <c r="Q1127" s="84">
        <v>94937.79</v>
      </c>
      <c r="R1127" s="35">
        <v>0.3</v>
      </c>
      <c r="S1127" s="32" t="s">
        <v>230</v>
      </c>
      <c r="T1127" s="32">
        <v>28481.34</v>
      </c>
    </row>
    <row r="1128" spans="2:20" s="11" customFormat="1" ht="181.5" customHeight="1" x14ac:dyDescent="0.25">
      <c r="B1128" s="431"/>
      <c r="C1128" s="418"/>
      <c r="D1128" s="362"/>
      <c r="E1128" s="368"/>
      <c r="F1128" s="324" t="s">
        <v>1298</v>
      </c>
      <c r="G1128" s="36" t="s">
        <v>1984</v>
      </c>
      <c r="H1128" s="75" t="s">
        <v>1300</v>
      </c>
      <c r="I1128" s="324" t="s">
        <v>1302</v>
      </c>
      <c r="J1128" s="328" t="s">
        <v>1235</v>
      </c>
      <c r="K1128" s="328" t="s">
        <v>1119</v>
      </c>
      <c r="L1128" s="75" t="s">
        <v>1304</v>
      </c>
      <c r="M1128" s="328" t="s">
        <v>7</v>
      </c>
      <c r="N1128" s="215">
        <v>43041</v>
      </c>
      <c r="O1128" s="215">
        <v>42926</v>
      </c>
      <c r="P1128" s="215">
        <v>43251</v>
      </c>
      <c r="Q1128" s="84">
        <v>97825</v>
      </c>
      <c r="R1128" s="35">
        <v>0.5</v>
      </c>
      <c r="S1128" s="32" t="s">
        <v>230</v>
      </c>
      <c r="T1128" s="32">
        <v>48912.5</v>
      </c>
    </row>
    <row r="1129" spans="2:20" s="11" customFormat="1" ht="88.5" customHeight="1" x14ac:dyDescent="0.25">
      <c r="B1129" s="431"/>
      <c r="C1129" s="418"/>
      <c r="D1129" s="362"/>
      <c r="E1129" s="368"/>
      <c r="F1129" s="324" t="s">
        <v>1236</v>
      </c>
      <c r="G1129" s="36" t="s">
        <v>1985</v>
      </c>
      <c r="H1129" s="75" t="s">
        <v>1243</v>
      </c>
      <c r="I1129" s="324" t="s">
        <v>1247</v>
      </c>
      <c r="J1129" s="328" t="s">
        <v>1235</v>
      </c>
      <c r="K1129" s="328" t="s">
        <v>1119</v>
      </c>
      <c r="L1129" s="75" t="s">
        <v>1243</v>
      </c>
      <c r="M1129" s="328" t="s">
        <v>829</v>
      </c>
      <c r="N1129" s="215">
        <v>43033</v>
      </c>
      <c r="O1129" s="215">
        <v>42858</v>
      </c>
      <c r="P1129" s="215">
        <v>43449</v>
      </c>
      <c r="Q1129" s="84">
        <v>99952</v>
      </c>
      <c r="R1129" s="35">
        <v>0.6</v>
      </c>
      <c r="S1129" s="32" t="s">
        <v>230</v>
      </c>
      <c r="T1129" s="32">
        <v>59971.199999999997</v>
      </c>
    </row>
    <row r="1130" spans="2:20" s="11" customFormat="1" ht="110.25" customHeight="1" x14ac:dyDescent="0.25">
      <c r="B1130" s="431"/>
      <c r="C1130" s="418"/>
      <c r="D1130" s="362"/>
      <c r="E1130" s="368"/>
      <c r="F1130" s="324" t="s">
        <v>1236</v>
      </c>
      <c r="G1130" s="36" t="s">
        <v>1986</v>
      </c>
      <c r="H1130" s="75" t="s">
        <v>1244</v>
      </c>
      <c r="I1130" s="324" t="s">
        <v>1248</v>
      </c>
      <c r="J1130" s="328" t="s">
        <v>1235</v>
      </c>
      <c r="K1130" s="328" t="s">
        <v>1119</v>
      </c>
      <c r="L1130" s="75" t="s">
        <v>1244</v>
      </c>
      <c r="M1130" s="328" t="s">
        <v>829</v>
      </c>
      <c r="N1130" s="215">
        <v>43033</v>
      </c>
      <c r="O1130" s="215">
        <v>42902</v>
      </c>
      <c r="P1130" s="215">
        <v>43631</v>
      </c>
      <c r="Q1130" s="84">
        <v>91010.69</v>
      </c>
      <c r="R1130" s="35">
        <v>0.6</v>
      </c>
      <c r="S1130" s="32" t="s">
        <v>230</v>
      </c>
      <c r="T1130" s="32">
        <v>54606.41</v>
      </c>
    </row>
    <row r="1131" spans="2:20" s="11" customFormat="1" ht="75" customHeight="1" x14ac:dyDescent="0.25">
      <c r="B1131" s="431"/>
      <c r="C1131" s="418"/>
      <c r="D1131" s="362"/>
      <c r="E1131" s="368"/>
      <c r="F1131" s="324" t="s">
        <v>1297</v>
      </c>
      <c r="G1131" s="36" t="s">
        <v>1987</v>
      </c>
      <c r="H1131" s="75" t="s">
        <v>1305</v>
      </c>
      <c r="I1131" s="324" t="s">
        <v>1306</v>
      </c>
      <c r="J1131" s="328" t="s">
        <v>1235</v>
      </c>
      <c r="K1131" s="328" t="s">
        <v>1119</v>
      </c>
      <c r="L1131" s="75" t="s">
        <v>4174</v>
      </c>
      <c r="M1131" s="328" t="s">
        <v>22</v>
      </c>
      <c r="N1131" s="215">
        <v>43041</v>
      </c>
      <c r="O1131" s="215">
        <v>42902</v>
      </c>
      <c r="P1131" s="215">
        <v>43601</v>
      </c>
      <c r="Q1131" s="84">
        <v>81326.399999999994</v>
      </c>
      <c r="R1131" s="35">
        <v>0.5</v>
      </c>
      <c r="S1131" s="32" t="s">
        <v>230</v>
      </c>
      <c r="T1131" s="32">
        <v>40663.199999999997</v>
      </c>
    </row>
    <row r="1132" spans="2:20" s="11" customFormat="1" ht="55.5" customHeight="1" x14ac:dyDescent="0.25">
      <c r="B1132" s="431"/>
      <c r="C1132" s="418"/>
      <c r="D1132" s="362"/>
      <c r="E1132" s="368"/>
      <c r="F1132" s="324" t="s">
        <v>1236</v>
      </c>
      <c r="G1132" s="36" t="s">
        <v>1988</v>
      </c>
      <c r="H1132" s="75" t="s">
        <v>1245</v>
      </c>
      <c r="I1132" s="324" t="s">
        <v>1249</v>
      </c>
      <c r="J1132" s="328" t="s">
        <v>1235</v>
      </c>
      <c r="K1132" s="328" t="s">
        <v>1119</v>
      </c>
      <c r="L1132" s="75" t="s">
        <v>4175</v>
      </c>
      <c r="M1132" s="328" t="s">
        <v>30</v>
      </c>
      <c r="N1132" s="215">
        <v>43033</v>
      </c>
      <c r="O1132" s="215">
        <v>42917</v>
      </c>
      <c r="P1132" s="215">
        <v>43646</v>
      </c>
      <c r="Q1132" s="84">
        <v>97959.06</v>
      </c>
      <c r="R1132" s="35">
        <v>0.6</v>
      </c>
      <c r="S1132" s="32" t="s">
        <v>230</v>
      </c>
      <c r="T1132" s="32">
        <v>58775.44</v>
      </c>
    </row>
    <row r="1133" spans="2:20" s="11" customFormat="1" ht="50" x14ac:dyDescent="0.25">
      <c r="B1133" s="431"/>
      <c r="C1133" s="418"/>
      <c r="D1133" s="362"/>
      <c r="E1133" s="369"/>
      <c r="F1133" s="325" t="s">
        <v>1236</v>
      </c>
      <c r="G1133" s="57" t="s">
        <v>2110</v>
      </c>
      <c r="H1133" s="49" t="s">
        <v>1246</v>
      </c>
      <c r="I1133" s="325" t="s">
        <v>1250</v>
      </c>
      <c r="J1133" s="130" t="s">
        <v>1235</v>
      </c>
      <c r="K1133" s="130" t="s">
        <v>1119</v>
      </c>
      <c r="L1133" s="49" t="s">
        <v>1246</v>
      </c>
      <c r="M1133" s="328" t="s">
        <v>30</v>
      </c>
      <c r="N1133" s="215">
        <v>43033</v>
      </c>
      <c r="O1133" s="215">
        <v>42917</v>
      </c>
      <c r="P1133" s="215">
        <v>43465</v>
      </c>
      <c r="Q1133" s="86">
        <v>39141.93</v>
      </c>
      <c r="R1133" s="50">
        <v>0.5</v>
      </c>
      <c r="S1133" s="48" t="s">
        <v>230</v>
      </c>
      <c r="T1133" s="48">
        <v>19570.97</v>
      </c>
    </row>
    <row r="1134" spans="2:20" s="11" customFormat="1" ht="125" x14ac:dyDescent="0.25">
      <c r="B1134" s="431"/>
      <c r="C1134" s="418"/>
      <c r="D1134" s="386"/>
      <c r="E1134" s="368" t="s">
        <v>1120</v>
      </c>
      <c r="F1134" s="324" t="s">
        <v>1805</v>
      </c>
      <c r="G1134" s="36" t="s">
        <v>1125</v>
      </c>
      <c r="H1134" s="75" t="s">
        <v>1127</v>
      </c>
      <c r="I1134" s="324" t="s">
        <v>1121</v>
      </c>
      <c r="J1134" s="328" t="s">
        <v>1235</v>
      </c>
      <c r="K1134" s="328" t="s">
        <v>1119</v>
      </c>
      <c r="L1134" s="75" t="s">
        <v>1132</v>
      </c>
      <c r="M1134" s="328" t="s">
        <v>10</v>
      </c>
      <c r="N1134" s="215">
        <v>42929</v>
      </c>
      <c r="O1134" s="215">
        <v>42412</v>
      </c>
      <c r="P1134" s="215">
        <v>44196</v>
      </c>
      <c r="Q1134" s="32">
        <v>123437.5</v>
      </c>
      <c r="R1134" s="35">
        <v>0.8</v>
      </c>
      <c r="S1134" s="32" t="s">
        <v>230</v>
      </c>
      <c r="T1134" s="32">
        <v>98750</v>
      </c>
    </row>
    <row r="1135" spans="2:20" s="11" customFormat="1" ht="177.75" customHeight="1" x14ac:dyDescent="0.25">
      <c r="B1135" s="431"/>
      <c r="C1135" s="418"/>
      <c r="D1135" s="386"/>
      <c r="E1135" s="368"/>
      <c r="F1135" s="324" t="s">
        <v>1805</v>
      </c>
      <c r="G1135" s="36" t="s">
        <v>1126</v>
      </c>
      <c r="H1135" s="75" t="s">
        <v>1128</v>
      </c>
      <c r="I1135" s="324" t="s">
        <v>1122</v>
      </c>
      <c r="J1135" s="328" t="s">
        <v>1235</v>
      </c>
      <c r="K1135" s="328" t="s">
        <v>1119</v>
      </c>
      <c r="L1135" s="75" t="s">
        <v>1133</v>
      </c>
      <c r="M1135" s="328" t="s">
        <v>13</v>
      </c>
      <c r="N1135" s="215">
        <v>42934</v>
      </c>
      <c r="O1135" s="215">
        <v>42736</v>
      </c>
      <c r="P1135" s="215">
        <v>44561</v>
      </c>
      <c r="Q1135" s="32">
        <v>126562.5</v>
      </c>
      <c r="R1135" s="35">
        <v>0.8</v>
      </c>
      <c r="S1135" s="32" t="s">
        <v>230</v>
      </c>
      <c r="T1135" s="32">
        <v>101250</v>
      </c>
    </row>
    <row r="1136" spans="2:20" s="11" customFormat="1" ht="245.25" customHeight="1" x14ac:dyDescent="0.25">
      <c r="B1136" s="431"/>
      <c r="C1136" s="418"/>
      <c r="D1136" s="386"/>
      <c r="E1136" s="368"/>
      <c r="F1136" s="324" t="s">
        <v>1805</v>
      </c>
      <c r="G1136" s="36" t="s">
        <v>2101</v>
      </c>
      <c r="H1136" s="75" t="s">
        <v>1129</v>
      </c>
      <c r="I1136" s="324" t="s">
        <v>1123</v>
      </c>
      <c r="J1136" s="328" t="s">
        <v>1235</v>
      </c>
      <c r="K1136" s="328" t="s">
        <v>1119</v>
      </c>
      <c r="L1136" s="75" t="s">
        <v>1134</v>
      </c>
      <c r="M1136" s="328" t="s">
        <v>19</v>
      </c>
      <c r="N1136" s="215">
        <v>42933</v>
      </c>
      <c r="O1136" s="215">
        <v>42248</v>
      </c>
      <c r="P1136" s="215">
        <v>44926</v>
      </c>
      <c r="Q1136" s="32">
        <v>126562.5</v>
      </c>
      <c r="R1136" s="35">
        <v>0.8</v>
      </c>
      <c r="S1136" s="32" t="s">
        <v>230</v>
      </c>
      <c r="T1136" s="32">
        <v>101250</v>
      </c>
    </row>
    <row r="1137" spans="2:20" s="11" customFormat="1" ht="217.5" customHeight="1" x14ac:dyDescent="0.25">
      <c r="B1137" s="431"/>
      <c r="C1137" s="418"/>
      <c r="D1137" s="386"/>
      <c r="E1137" s="368"/>
      <c r="F1137" s="324" t="s">
        <v>1805</v>
      </c>
      <c r="G1137" s="36" t="s">
        <v>2101</v>
      </c>
      <c r="H1137" s="75" t="s">
        <v>1130</v>
      </c>
      <c r="I1137" s="324" t="s">
        <v>1124</v>
      </c>
      <c r="J1137" s="328" t="s">
        <v>1235</v>
      </c>
      <c r="K1137" s="328" t="s">
        <v>1119</v>
      </c>
      <c r="L1137" s="75" t="s">
        <v>1135</v>
      </c>
      <c r="M1137" s="328" t="s">
        <v>7</v>
      </c>
      <c r="N1137" s="215">
        <v>42933</v>
      </c>
      <c r="O1137" s="215">
        <v>42248</v>
      </c>
      <c r="P1137" s="215">
        <v>44926</v>
      </c>
      <c r="Q1137" s="32">
        <v>117187.5</v>
      </c>
      <c r="R1137" s="35">
        <v>0.8</v>
      </c>
      <c r="S1137" s="32" t="s">
        <v>230</v>
      </c>
      <c r="T1137" s="32">
        <v>93750</v>
      </c>
    </row>
    <row r="1138" spans="2:20" s="11" customFormat="1" ht="223.5" customHeight="1" x14ac:dyDescent="0.25">
      <c r="B1138" s="431"/>
      <c r="C1138" s="418"/>
      <c r="D1138" s="386"/>
      <c r="E1138" s="368"/>
      <c r="F1138" s="324" t="s">
        <v>1535</v>
      </c>
      <c r="G1138" s="36" t="s">
        <v>2116</v>
      </c>
      <c r="H1138" s="75" t="s">
        <v>2550</v>
      </c>
      <c r="I1138" s="324" t="s">
        <v>1547</v>
      </c>
      <c r="J1138" s="328" t="s">
        <v>1235</v>
      </c>
      <c r="K1138" s="328" t="s">
        <v>1119</v>
      </c>
      <c r="L1138" s="75" t="s">
        <v>1537</v>
      </c>
      <c r="M1138" s="328" t="s">
        <v>99</v>
      </c>
      <c r="N1138" s="215">
        <v>43159</v>
      </c>
      <c r="O1138" s="215">
        <v>42992</v>
      </c>
      <c r="P1138" s="215">
        <v>43465</v>
      </c>
      <c r="Q1138" s="32">
        <v>76486.87</v>
      </c>
      <c r="R1138" s="35">
        <v>0.6</v>
      </c>
      <c r="S1138" s="32" t="s">
        <v>230</v>
      </c>
      <c r="T1138" s="32">
        <v>45892.12</v>
      </c>
    </row>
    <row r="1139" spans="2:20" s="11" customFormat="1" ht="192" customHeight="1" x14ac:dyDescent="0.25">
      <c r="B1139" s="431"/>
      <c r="C1139" s="418"/>
      <c r="D1139" s="386"/>
      <c r="E1139" s="368"/>
      <c r="F1139" s="324" t="s">
        <v>1540</v>
      </c>
      <c r="G1139" s="36" t="s">
        <v>1990</v>
      </c>
      <c r="H1139" s="75" t="s">
        <v>1548</v>
      </c>
      <c r="I1139" s="324" t="s">
        <v>1549</v>
      </c>
      <c r="J1139" s="328" t="s">
        <v>1235</v>
      </c>
      <c r="K1139" s="328" t="s">
        <v>1119</v>
      </c>
      <c r="L1139" s="75" t="s">
        <v>1542</v>
      </c>
      <c r="M1139" s="328" t="s">
        <v>19</v>
      </c>
      <c r="N1139" s="215">
        <v>43159</v>
      </c>
      <c r="O1139" s="215">
        <v>42991</v>
      </c>
      <c r="P1139" s="215">
        <v>43721</v>
      </c>
      <c r="Q1139" s="32">
        <v>53351.74</v>
      </c>
      <c r="R1139" s="35">
        <v>0.3</v>
      </c>
      <c r="S1139" s="32" t="s">
        <v>230</v>
      </c>
      <c r="T1139" s="32">
        <v>16005.52</v>
      </c>
    </row>
    <row r="1140" spans="2:20" s="11" customFormat="1" ht="243" customHeight="1" x14ac:dyDescent="0.25">
      <c r="B1140" s="431"/>
      <c r="C1140" s="418"/>
      <c r="D1140" s="386"/>
      <c r="E1140" s="368"/>
      <c r="F1140" s="324" t="s">
        <v>1297</v>
      </c>
      <c r="G1140" s="36" t="s">
        <v>1991</v>
      </c>
      <c r="H1140" s="75" t="s">
        <v>1844</v>
      </c>
      <c r="I1140" s="324" t="s">
        <v>1845</v>
      </c>
      <c r="J1140" s="328" t="s">
        <v>1235</v>
      </c>
      <c r="K1140" s="328" t="s">
        <v>1119</v>
      </c>
      <c r="L1140" s="75" t="s">
        <v>1846</v>
      </c>
      <c r="M1140" s="328" t="s">
        <v>16</v>
      </c>
      <c r="N1140" s="215">
        <v>43384</v>
      </c>
      <c r="O1140" s="215">
        <v>43039</v>
      </c>
      <c r="P1140" s="215">
        <v>43769</v>
      </c>
      <c r="Q1140" s="32">
        <v>66511.14</v>
      </c>
      <c r="R1140" s="35">
        <v>0.3</v>
      </c>
      <c r="S1140" s="32" t="s">
        <v>230</v>
      </c>
      <c r="T1140" s="32">
        <v>19953.34</v>
      </c>
    </row>
    <row r="1141" spans="2:20" s="11" customFormat="1" ht="199.5" customHeight="1" x14ac:dyDescent="0.25">
      <c r="B1141" s="431"/>
      <c r="C1141" s="418"/>
      <c r="D1141" s="386"/>
      <c r="E1141" s="368"/>
      <c r="F1141" s="324" t="s">
        <v>1236</v>
      </c>
      <c r="G1141" s="36" t="s">
        <v>1992</v>
      </c>
      <c r="H1141" s="75" t="s">
        <v>1550</v>
      </c>
      <c r="I1141" s="324" t="s">
        <v>1551</v>
      </c>
      <c r="J1141" s="328" t="s">
        <v>1235</v>
      </c>
      <c r="K1141" s="328" t="s">
        <v>1119</v>
      </c>
      <c r="L1141" s="75" t="s">
        <v>1544</v>
      </c>
      <c r="M1141" s="328" t="s">
        <v>829</v>
      </c>
      <c r="N1141" s="215">
        <v>43187</v>
      </c>
      <c r="O1141" s="215">
        <v>43146</v>
      </c>
      <c r="P1141" s="215">
        <v>43723</v>
      </c>
      <c r="Q1141" s="32">
        <v>80582.53</v>
      </c>
      <c r="R1141" s="35">
        <v>0.6</v>
      </c>
      <c r="S1141" s="32" t="s">
        <v>230</v>
      </c>
      <c r="T1141" s="32">
        <v>48349.52</v>
      </c>
    </row>
    <row r="1142" spans="2:20" s="11" customFormat="1" ht="199.5" customHeight="1" x14ac:dyDescent="0.25">
      <c r="B1142" s="431"/>
      <c r="C1142" s="418"/>
      <c r="D1142" s="386"/>
      <c r="E1142" s="368"/>
      <c r="F1142" s="324" t="s">
        <v>1432</v>
      </c>
      <c r="G1142" s="36" t="s">
        <v>2111</v>
      </c>
      <c r="H1142" s="75" t="s">
        <v>1438</v>
      </c>
      <c r="I1142" s="324" t="s">
        <v>1439</v>
      </c>
      <c r="J1142" s="328" t="s">
        <v>1235</v>
      </c>
      <c r="K1142" s="328" t="s">
        <v>1119</v>
      </c>
      <c r="L1142" s="75" t="s">
        <v>1435</v>
      </c>
      <c r="M1142" s="328" t="s">
        <v>2373</v>
      </c>
      <c r="N1142" s="215">
        <v>43133</v>
      </c>
      <c r="O1142" s="215">
        <v>43009</v>
      </c>
      <c r="P1142" s="215">
        <v>43738</v>
      </c>
      <c r="Q1142" s="32">
        <v>61290.94</v>
      </c>
      <c r="R1142" s="35">
        <v>0.4</v>
      </c>
      <c r="S1142" s="32" t="s">
        <v>230</v>
      </c>
      <c r="T1142" s="32">
        <v>24516.37</v>
      </c>
    </row>
    <row r="1143" spans="2:20" s="11" customFormat="1" ht="199.5" customHeight="1" x14ac:dyDescent="0.25">
      <c r="B1143" s="431"/>
      <c r="C1143" s="418"/>
      <c r="D1143" s="386"/>
      <c r="E1143" s="368"/>
      <c r="F1143" s="324" t="s">
        <v>1297</v>
      </c>
      <c r="G1143" s="36" t="s">
        <v>1993</v>
      </c>
      <c r="H1143" s="75" t="s">
        <v>1440</v>
      </c>
      <c r="I1143" s="324" t="s">
        <v>1441</v>
      </c>
      <c r="J1143" s="328" t="s">
        <v>1235</v>
      </c>
      <c r="K1143" s="328" t="s">
        <v>1119</v>
      </c>
      <c r="L1143" s="75" t="s">
        <v>1436</v>
      </c>
      <c r="M1143" s="328" t="s">
        <v>7</v>
      </c>
      <c r="N1143" s="215">
        <v>43133</v>
      </c>
      <c r="O1143" s="215">
        <v>43262</v>
      </c>
      <c r="P1143" s="215">
        <v>43809</v>
      </c>
      <c r="Q1143" s="32">
        <v>98911.5</v>
      </c>
      <c r="R1143" s="35">
        <v>0.6</v>
      </c>
      <c r="S1143" s="32" t="s">
        <v>230</v>
      </c>
      <c r="T1143" s="32">
        <v>59346.9</v>
      </c>
    </row>
    <row r="1144" spans="2:20" s="11" customFormat="1" ht="199.5" customHeight="1" x14ac:dyDescent="0.25">
      <c r="B1144" s="431"/>
      <c r="C1144" s="418"/>
      <c r="D1144" s="386"/>
      <c r="E1144" s="368"/>
      <c r="F1144" s="324" t="s">
        <v>1297</v>
      </c>
      <c r="G1144" s="36" t="s">
        <v>2005</v>
      </c>
      <c r="H1144" s="75" t="s">
        <v>1442</v>
      </c>
      <c r="I1144" s="324" t="s">
        <v>1443</v>
      </c>
      <c r="J1144" s="328" t="s">
        <v>1235</v>
      </c>
      <c r="K1144" s="328" t="s">
        <v>1119</v>
      </c>
      <c r="L1144" s="75" t="s">
        <v>3462</v>
      </c>
      <c r="M1144" s="328" t="s">
        <v>10</v>
      </c>
      <c r="N1144" s="215">
        <v>43133</v>
      </c>
      <c r="O1144" s="215">
        <v>43105</v>
      </c>
      <c r="P1144" s="215">
        <v>43646</v>
      </c>
      <c r="Q1144" s="32">
        <v>65645.22</v>
      </c>
      <c r="R1144" s="35">
        <v>0.6</v>
      </c>
      <c r="S1144" s="32" t="s">
        <v>230</v>
      </c>
      <c r="T1144" s="32">
        <v>39387.129999999997</v>
      </c>
    </row>
    <row r="1145" spans="2:20" s="11" customFormat="1" ht="199.5" customHeight="1" x14ac:dyDescent="0.25">
      <c r="B1145" s="431"/>
      <c r="C1145" s="418"/>
      <c r="D1145" s="386"/>
      <c r="E1145" s="368"/>
      <c r="F1145" s="324" t="s">
        <v>1236</v>
      </c>
      <c r="G1145" s="36" t="s">
        <v>2112</v>
      </c>
      <c r="H1145" s="75" t="s">
        <v>1444</v>
      </c>
      <c r="I1145" s="324" t="s">
        <v>1445</v>
      </c>
      <c r="J1145" s="328" t="s">
        <v>1235</v>
      </c>
      <c r="K1145" s="328" t="s">
        <v>1119</v>
      </c>
      <c r="L1145" s="75" t="s">
        <v>1437</v>
      </c>
      <c r="M1145" s="328" t="s">
        <v>30</v>
      </c>
      <c r="N1145" s="215">
        <v>43133</v>
      </c>
      <c r="O1145" s="215">
        <v>43460</v>
      </c>
      <c r="P1145" s="215">
        <v>44043</v>
      </c>
      <c r="Q1145" s="32">
        <v>99932.62</v>
      </c>
      <c r="R1145" s="35">
        <v>0.6</v>
      </c>
      <c r="S1145" s="32" t="s">
        <v>230</v>
      </c>
      <c r="T1145" s="32">
        <v>59959.58</v>
      </c>
    </row>
    <row r="1146" spans="2:20" s="11" customFormat="1" ht="114" customHeight="1" x14ac:dyDescent="0.25">
      <c r="B1146" s="431"/>
      <c r="C1146" s="418"/>
      <c r="D1146" s="386"/>
      <c r="E1146" s="368"/>
      <c r="F1146" s="324" t="s">
        <v>1535</v>
      </c>
      <c r="G1146" s="36" t="s">
        <v>1995</v>
      </c>
      <c r="H1146" s="75" t="s">
        <v>1545</v>
      </c>
      <c r="I1146" s="324" t="s">
        <v>1546</v>
      </c>
      <c r="J1146" s="328" t="s">
        <v>1235</v>
      </c>
      <c r="K1146" s="328" t="s">
        <v>1119</v>
      </c>
      <c r="L1146" s="75" t="s">
        <v>1539</v>
      </c>
      <c r="M1146" s="328" t="s">
        <v>181</v>
      </c>
      <c r="N1146" s="215">
        <v>43159</v>
      </c>
      <c r="O1146" s="215">
        <v>43222</v>
      </c>
      <c r="P1146" s="215">
        <v>43952</v>
      </c>
      <c r="Q1146" s="32">
        <v>64968.67</v>
      </c>
      <c r="R1146" s="35">
        <v>0.6</v>
      </c>
      <c r="S1146" s="32" t="s">
        <v>230</v>
      </c>
      <c r="T1146" s="32">
        <v>38981.199999999997</v>
      </c>
    </row>
    <row r="1147" spans="2:20" s="11" customFormat="1" ht="206.25" customHeight="1" x14ac:dyDescent="0.25">
      <c r="B1147" s="431"/>
      <c r="C1147" s="418"/>
      <c r="D1147" s="386"/>
      <c r="E1147" s="368"/>
      <c r="F1147" s="324" t="s">
        <v>1535</v>
      </c>
      <c r="G1147" s="36" t="s">
        <v>1994</v>
      </c>
      <c r="H1147" s="75" t="s">
        <v>3463</v>
      </c>
      <c r="I1147" s="324" t="s">
        <v>1758</v>
      </c>
      <c r="J1147" s="328" t="s">
        <v>1235</v>
      </c>
      <c r="K1147" s="328" t="s">
        <v>1119</v>
      </c>
      <c r="L1147" s="75" t="s">
        <v>1748</v>
      </c>
      <c r="M1147" s="328" t="s">
        <v>99</v>
      </c>
      <c r="N1147" s="215">
        <v>43325</v>
      </c>
      <c r="O1147" s="215">
        <v>43374</v>
      </c>
      <c r="P1147" s="215">
        <v>44074</v>
      </c>
      <c r="Q1147" s="32">
        <v>77910.19</v>
      </c>
      <c r="R1147" s="35">
        <v>0.6</v>
      </c>
      <c r="S1147" s="32" t="s">
        <v>230</v>
      </c>
      <c r="T1147" s="32">
        <v>46746.11</v>
      </c>
    </row>
    <row r="1148" spans="2:20" s="11" customFormat="1" ht="206.25" customHeight="1" x14ac:dyDescent="0.25">
      <c r="B1148" s="431"/>
      <c r="C1148" s="418"/>
      <c r="D1148" s="386"/>
      <c r="E1148" s="368"/>
      <c r="F1148" s="324" t="s">
        <v>1236</v>
      </c>
      <c r="G1148" s="36" t="s">
        <v>2006</v>
      </c>
      <c r="H1148" s="75" t="s">
        <v>1446</v>
      </c>
      <c r="I1148" s="324" t="s">
        <v>1447</v>
      </c>
      <c r="J1148" s="328" t="s">
        <v>1235</v>
      </c>
      <c r="K1148" s="328" t="s">
        <v>1119</v>
      </c>
      <c r="L1148" s="75" t="s">
        <v>1450</v>
      </c>
      <c r="M1148" s="328" t="s">
        <v>30</v>
      </c>
      <c r="N1148" s="215">
        <v>43133</v>
      </c>
      <c r="O1148" s="215">
        <v>43010</v>
      </c>
      <c r="P1148" s="215">
        <v>43739</v>
      </c>
      <c r="Q1148" s="32">
        <v>88233.34</v>
      </c>
      <c r="R1148" s="35">
        <v>0.5</v>
      </c>
      <c r="S1148" s="32" t="s">
        <v>230</v>
      </c>
      <c r="T1148" s="32">
        <v>44116.67</v>
      </c>
    </row>
    <row r="1149" spans="2:20" s="11" customFormat="1" ht="206.25" customHeight="1" x14ac:dyDescent="0.25">
      <c r="B1149" s="431"/>
      <c r="C1149" s="418"/>
      <c r="D1149" s="386"/>
      <c r="E1149" s="368"/>
      <c r="F1149" s="324" t="s">
        <v>1297</v>
      </c>
      <c r="G1149" s="36" t="s">
        <v>2007</v>
      </c>
      <c r="H1149" s="75" t="s">
        <v>1448</v>
      </c>
      <c r="I1149" s="324" t="s">
        <v>1449</v>
      </c>
      <c r="J1149" s="328" t="s">
        <v>1235</v>
      </c>
      <c r="K1149" s="328" t="s">
        <v>1119</v>
      </c>
      <c r="L1149" s="75" t="s">
        <v>1451</v>
      </c>
      <c r="M1149" s="328" t="s">
        <v>1</v>
      </c>
      <c r="N1149" s="215">
        <v>43133</v>
      </c>
      <c r="O1149" s="215">
        <v>43101</v>
      </c>
      <c r="P1149" s="215">
        <v>43830</v>
      </c>
      <c r="Q1149" s="32">
        <v>99977.9</v>
      </c>
      <c r="R1149" s="35">
        <v>0.5</v>
      </c>
      <c r="S1149" s="32" t="s">
        <v>230</v>
      </c>
      <c r="T1149" s="32">
        <v>49988.95</v>
      </c>
    </row>
    <row r="1150" spans="2:20" s="11" customFormat="1" ht="206.25" customHeight="1" x14ac:dyDescent="0.25">
      <c r="B1150" s="431"/>
      <c r="C1150" s="418"/>
      <c r="D1150" s="363"/>
      <c r="E1150" s="368"/>
      <c r="F1150" s="324" t="s">
        <v>1535</v>
      </c>
      <c r="G1150" s="36" t="s">
        <v>2113</v>
      </c>
      <c r="H1150" s="75" t="s">
        <v>1759</v>
      </c>
      <c r="I1150" s="324" t="s">
        <v>1760</v>
      </c>
      <c r="J1150" s="328" t="s">
        <v>1235</v>
      </c>
      <c r="K1150" s="328" t="s">
        <v>1119</v>
      </c>
      <c r="L1150" s="75" t="s">
        <v>1750</v>
      </c>
      <c r="M1150" s="328" t="s">
        <v>7</v>
      </c>
      <c r="N1150" s="215">
        <v>43272</v>
      </c>
      <c r="O1150" s="215">
        <v>43010</v>
      </c>
      <c r="P1150" s="215">
        <v>43644</v>
      </c>
      <c r="Q1150" s="32">
        <v>29834.41</v>
      </c>
      <c r="R1150" s="35">
        <v>0.5</v>
      </c>
      <c r="S1150" s="32" t="s">
        <v>230</v>
      </c>
      <c r="T1150" s="32">
        <v>14917.2</v>
      </c>
    </row>
    <row r="1151" spans="2:20" s="11" customFormat="1" ht="206.25" customHeight="1" x14ac:dyDescent="0.25">
      <c r="B1151" s="431"/>
      <c r="C1151" s="418"/>
      <c r="D1151" s="363"/>
      <c r="E1151" s="368"/>
      <c r="F1151" s="324" t="s">
        <v>1236</v>
      </c>
      <c r="G1151" s="36" t="s">
        <v>1996</v>
      </c>
      <c r="H1151" s="75" t="s">
        <v>1847</v>
      </c>
      <c r="I1151" s="324" t="s">
        <v>1848</v>
      </c>
      <c r="J1151" s="328" t="s">
        <v>1235</v>
      </c>
      <c r="K1151" s="328" t="s">
        <v>1119</v>
      </c>
      <c r="L1151" s="75" t="s">
        <v>1843</v>
      </c>
      <c r="M1151" s="324" t="s">
        <v>55</v>
      </c>
      <c r="N1151" s="215">
        <v>43395</v>
      </c>
      <c r="O1151" s="215">
        <v>43146</v>
      </c>
      <c r="P1151" s="215">
        <v>43875</v>
      </c>
      <c r="Q1151" s="32">
        <v>60771.87</v>
      </c>
      <c r="R1151" s="35">
        <v>0.4</v>
      </c>
      <c r="S1151" s="32" t="s">
        <v>230</v>
      </c>
      <c r="T1151" s="32">
        <v>24308.75</v>
      </c>
    </row>
    <row r="1152" spans="2:20" s="11" customFormat="1" ht="150.75" customHeight="1" x14ac:dyDescent="0.25">
      <c r="B1152" s="431"/>
      <c r="C1152" s="418"/>
      <c r="D1152" s="363"/>
      <c r="E1152" s="368"/>
      <c r="F1152" s="324" t="s">
        <v>1535</v>
      </c>
      <c r="G1152" s="36" t="s">
        <v>2004</v>
      </c>
      <c r="H1152" s="75" t="s">
        <v>1761</v>
      </c>
      <c r="I1152" s="324" t="s">
        <v>1762</v>
      </c>
      <c r="J1152" s="328" t="s">
        <v>1235</v>
      </c>
      <c r="K1152" s="328" t="s">
        <v>1119</v>
      </c>
      <c r="L1152" s="75" t="s">
        <v>1757</v>
      </c>
      <c r="M1152" s="328" t="s">
        <v>99</v>
      </c>
      <c r="N1152" s="215">
        <v>43272</v>
      </c>
      <c r="O1152" s="215">
        <v>43324</v>
      </c>
      <c r="P1152" s="215">
        <v>44012</v>
      </c>
      <c r="Q1152" s="32">
        <v>69179.12</v>
      </c>
      <c r="R1152" s="35">
        <v>0.6</v>
      </c>
      <c r="S1152" s="32" t="s">
        <v>230</v>
      </c>
      <c r="T1152" s="32">
        <v>41507.47</v>
      </c>
    </row>
    <row r="1153" spans="2:20" s="11" customFormat="1" ht="206.25" customHeight="1" x14ac:dyDescent="0.25">
      <c r="B1153" s="431"/>
      <c r="C1153" s="418"/>
      <c r="D1153" s="363"/>
      <c r="E1153" s="368"/>
      <c r="F1153" s="324" t="s">
        <v>1536</v>
      </c>
      <c r="G1153" s="36" t="s">
        <v>2020</v>
      </c>
      <c r="H1153" s="75" t="s">
        <v>1763</v>
      </c>
      <c r="I1153" s="324" t="s">
        <v>1764</v>
      </c>
      <c r="J1153" s="328" t="s">
        <v>1235</v>
      </c>
      <c r="K1153" s="328" t="s">
        <v>1119</v>
      </c>
      <c r="L1153" s="75" t="s">
        <v>1751</v>
      </c>
      <c r="M1153" s="328" t="s">
        <v>4</v>
      </c>
      <c r="N1153" s="215">
        <v>43272</v>
      </c>
      <c r="O1153" s="215">
        <v>43377</v>
      </c>
      <c r="P1153" s="215">
        <v>44107</v>
      </c>
      <c r="Q1153" s="32">
        <v>98668.22</v>
      </c>
      <c r="R1153" s="35">
        <v>0.6</v>
      </c>
      <c r="S1153" s="32" t="s">
        <v>230</v>
      </c>
      <c r="T1153" s="32">
        <v>59200.93</v>
      </c>
    </row>
    <row r="1154" spans="2:20" s="11" customFormat="1" ht="206.25" customHeight="1" x14ac:dyDescent="0.25">
      <c r="B1154" s="431"/>
      <c r="C1154" s="418"/>
      <c r="D1154" s="363"/>
      <c r="E1154" s="368"/>
      <c r="F1154" s="324" t="s">
        <v>1297</v>
      </c>
      <c r="G1154" s="36" t="s">
        <v>1997</v>
      </c>
      <c r="H1154" s="75" t="s">
        <v>2624</v>
      </c>
      <c r="I1154" s="324" t="s">
        <v>1657</v>
      </c>
      <c r="J1154" s="328" t="s">
        <v>1235</v>
      </c>
      <c r="K1154" s="328" t="s">
        <v>1119</v>
      </c>
      <c r="L1154" s="75" t="s">
        <v>4176</v>
      </c>
      <c r="M1154" s="328" t="s">
        <v>15</v>
      </c>
      <c r="N1154" s="215">
        <v>43259</v>
      </c>
      <c r="O1154" s="215">
        <v>43244</v>
      </c>
      <c r="P1154" s="215">
        <v>43792</v>
      </c>
      <c r="Q1154" s="32">
        <v>91554.51</v>
      </c>
      <c r="R1154" s="35">
        <v>0.5</v>
      </c>
      <c r="S1154" s="32" t="s">
        <v>230</v>
      </c>
      <c r="T1154" s="32">
        <v>45777.26</v>
      </c>
    </row>
    <row r="1155" spans="2:20" s="11" customFormat="1" ht="206.25" customHeight="1" x14ac:dyDescent="0.25">
      <c r="B1155" s="431"/>
      <c r="C1155" s="418"/>
      <c r="D1155" s="363"/>
      <c r="E1155" s="368"/>
      <c r="F1155" s="324" t="s">
        <v>1535</v>
      </c>
      <c r="G1155" s="36" t="s">
        <v>2008</v>
      </c>
      <c r="H1155" s="75" t="s">
        <v>2625</v>
      </c>
      <c r="I1155" s="324" t="s">
        <v>1765</v>
      </c>
      <c r="J1155" s="328" t="s">
        <v>1235</v>
      </c>
      <c r="K1155" s="328" t="s">
        <v>1119</v>
      </c>
      <c r="L1155" s="75" t="s">
        <v>1766</v>
      </c>
      <c r="M1155" s="328" t="s">
        <v>181</v>
      </c>
      <c r="N1155" s="215">
        <v>43272</v>
      </c>
      <c r="O1155" s="215">
        <v>43087</v>
      </c>
      <c r="P1155" s="215">
        <v>43655</v>
      </c>
      <c r="Q1155" s="32">
        <v>94236.5</v>
      </c>
      <c r="R1155" s="35">
        <v>0.6</v>
      </c>
      <c r="S1155" s="32" t="s">
        <v>230</v>
      </c>
      <c r="T1155" s="32">
        <v>56541.9</v>
      </c>
    </row>
    <row r="1156" spans="2:20" s="11" customFormat="1" ht="114.75" customHeight="1" x14ac:dyDescent="0.25">
      <c r="B1156" s="431"/>
      <c r="C1156" s="418"/>
      <c r="D1156" s="363"/>
      <c r="E1156" s="368"/>
      <c r="F1156" s="324" t="s">
        <v>1236</v>
      </c>
      <c r="G1156" s="36" t="s">
        <v>1998</v>
      </c>
      <c r="H1156" s="75" t="s">
        <v>1658</v>
      </c>
      <c r="I1156" s="324" t="s">
        <v>1659</v>
      </c>
      <c r="J1156" s="328" t="s">
        <v>1235</v>
      </c>
      <c r="K1156" s="328" t="s">
        <v>1119</v>
      </c>
      <c r="L1156" s="75" t="s">
        <v>1652</v>
      </c>
      <c r="M1156" s="328" t="s">
        <v>30</v>
      </c>
      <c r="N1156" s="215">
        <v>43248</v>
      </c>
      <c r="O1156" s="215">
        <v>43083</v>
      </c>
      <c r="P1156" s="215">
        <v>43812</v>
      </c>
      <c r="Q1156" s="32">
        <v>87144.52</v>
      </c>
      <c r="R1156" s="35">
        <v>0.6</v>
      </c>
      <c r="S1156" s="32" t="s">
        <v>230</v>
      </c>
      <c r="T1156" s="32">
        <v>52286.71</v>
      </c>
    </row>
    <row r="1157" spans="2:20" s="11" customFormat="1" ht="217.5" customHeight="1" x14ac:dyDescent="0.25">
      <c r="B1157" s="431"/>
      <c r="C1157" s="418"/>
      <c r="D1157" s="363"/>
      <c r="E1157" s="368"/>
      <c r="F1157" s="324" t="s">
        <v>1536</v>
      </c>
      <c r="G1157" s="36" t="s">
        <v>2114</v>
      </c>
      <c r="H1157" s="75" t="s">
        <v>1864</v>
      </c>
      <c r="I1157" s="324" t="s">
        <v>1865</v>
      </c>
      <c r="J1157" s="328" t="s">
        <v>1235</v>
      </c>
      <c r="K1157" s="328" t="s">
        <v>1119</v>
      </c>
      <c r="L1157" s="75" t="s">
        <v>1866</v>
      </c>
      <c r="M1157" s="328" t="s">
        <v>27</v>
      </c>
      <c r="N1157" s="215">
        <v>43424</v>
      </c>
      <c r="O1157" s="215">
        <v>43409</v>
      </c>
      <c r="P1157" s="215">
        <v>44139</v>
      </c>
      <c r="Q1157" s="32">
        <v>39159.879999999997</v>
      </c>
      <c r="R1157" s="35">
        <v>0.5</v>
      </c>
      <c r="S1157" s="32" t="s">
        <v>230</v>
      </c>
      <c r="T1157" s="32">
        <v>19579.939999999999</v>
      </c>
    </row>
    <row r="1158" spans="2:20" s="11" customFormat="1" ht="206.25" customHeight="1" x14ac:dyDescent="0.25">
      <c r="B1158" s="431"/>
      <c r="C1158" s="418"/>
      <c r="D1158" s="363"/>
      <c r="E1158" s="368"/>
      <c r="F1158" s="324" t="s">
        <v>1297</v>
      </c>
      <c r="G1158" s="36" t="s">
        <v>1999</v>
      </c>
      <c r="H1158" s="75" t="s">
        <v>4178</v>
      </c>
      <c r="I1158" s="324" t="s">
        <v>1660</v>
      </c>
      <c r="J1158" s="328" t="s">
        <v>1235</v>
      </c>
      <c r="K1158" s="328" t="s">
        <v>1119</v>
      </c>
      <c r="L1158" s="75" t="s">
        <v>4177</v>
      </c>
      <c r="M1158" s="328" t="s">
        <v>16</v>
      </c>
      <c r="N1158" s="215">
        <v>43258</v>
      </c>
      <c r="O1158" s="215">
        <v>43101</v>
      </c>
      <c r="P1158" s="215">
        <v>43646</v>
      </c>
      <c r="Q1158" s="32">
        <v>83523.33</v>
      </c>
      <c r="R1158" s="35">
        <v>0.5</v>
      </c>
      <c r="S1158" s="32" t="s">
        <v>230</v>
      </c>
      <c r="T1158" s="32">
        <v>41761.660000000003</v>
      </c>
    </row>
    <row r="1159" spans="2:20" s="11" customFormat="1" ht="206.25" customHeight="1" x14ac:dyDescent="0.25">
      <c r="B1159" s="431"/>
      <c r="C1159" s="418"/>
      <c r="D1159" s="363"/>
      <c r="E1159" s="368"/>
      <c r="F1159" s="324" t="s">
        <v>1650</v>
      </c>
      <c r="G1159" s="36" t="s">
        <v>2000</v>
      </c>
      <c r="H1159" s="75" t="s">
        <v>1661</v>
      </c>
      <c r="I1159" s="324" t="s">
        <v>1662</v>
      </c>
      <c r="J1159" s="328" t="s">
        <v>1235</v>
      </c>
      <c r="K1159" s="328" t="s">
        <v>1119</v>
      </c>
      <c r="L1159" s="75" t="s">
        <v>1654</v>
      </c>
      <c r="M1159" s="328" t="s">
        <v>10</v>
      </c>
      <c r="N1159" s="215">
        <v>43248</v>
      </c>
      <c r="O1159" s="215">
        <v>43095</v>
      </c>
      <c r="P1159" s="215">
        <v>43404</v>
      </c>
      <c r="Q1159" s="32">
        <v>14399.06</v>
      </c>
      <c r="R1159" s="35">
        <v>0.5</v>
      </c>
      <c r="S1159" s="32" t="s">
        <v>230</v>
      </c>
      <c r="T1159" s="32">
        <v>7199.53</v>
      </c>
    </row>
    <row r="1160" spans="2:20" s="11" customFormat="1" ht="206.25" customHeight="1" x14ac:dyDescent="0.25">
      <c r="B1160" s="431"/>
      <c r="C1160" s="418"/>
      <c r="D1160" s="363"/>
      <c r="E1160" s="368"/>
      <c r="F1160" s="324" t="s">
        <v>1236</v>
      </c>
      <c r="G1160" s="36" t="s">
        <v>2001</v>
      </c>
      <c r="H1160" s="75" t="s">
        <v>1663</v>
      </c>
      <c r="I1160" s="324" t="s">
        <v>1664</v>
      </c>
      <c r="J1160" s="328" t="s">
        <v>1235</v>
      </c>
      <c r="K1160" s="328" t="s">
        <v>1119</v>
      </c>
      <c r="L1160" s="75" t="s">
        <v>1656</v>
      </c>
      <c r="M1160" s="328" t="s">
        <v>30</v>
      </c>
      <c r="N1160" s="215">
        <v>43248</v>
      </c>
      <c r="O1160" s="215">
        <v>43087</v>
      </c>
      <c r="P1160" s="215">
        <v>43816</v>
      </c>
      <c r="Q1160" s="32">
        <v>46357.79</v>
      </c>
      <c r="R1160" s="35">
        <v>0.6</v>
      </c>
      <c r="S1160" s="32" t="s">
        <v>230</v>
      </c>
      <c r="T1160" s="32">
        <v>27814.67</v>
      </c>
    </row>
    <row r="1161" spans="2:20" s="11" customFormat="1" ht="206.25" customHeight="1" x14ac:dyDescent="0.25">
      <c r="B1161" s="431"/>
      <c r="C1161" s="418"/>
      <c r="D1161" s="363"/>
      <c r="E1161" s="368"/>
      <c r="F1161" s="324" t="s">
        <v>1535</v>
      </c>
      <c r="G1161" s="36" t="s">
        <v>2002</v>
      </c>
      <c r="H1161" s="75" t="s">
        <v>1767</v>
      </c>
      <c r="I1161" s="324" t="s">
        <v>1768</v>
      </c>
      <c r="J1161" s="328" t="s">
        <v>1235</v>
      </c>
      <c r="K1161" s="328" t="s">
        <v>1119</v>
      </c>
      <c r="L1161" s="75" t="s">
        <v>1755</v>
      </c>
      <c r="M1161" s="328" t="s">
        <v>4</v>
      </c>
      <c r="N1161" s="215">
        <v>43272</v>
      </c>
      <c r="O1161" s="215">
        <v>43073</v>
      </c>
      <c r="P1161" s="215">
        <v>43738</v>
      </c>
      <c r="Q1161" s="32">
        <v>3404.45</v>
      </c>
      <c r="R1161" s="35">
        <v>0.5</v>
      </c>
      <c r="S1161" s="32" t="s">
        <v>230</v>
      </c>
      <c r="T1161" s="32">
        <v>1702.23</v>
      </c>
    </row>
    <row r="1162" spans="2:20" s="11" customFormat="1" ht="206.25" customHeight="1" x14ac:dyDescent="0.25">
      <c r="B1162" s="431"/>
      <c r="C1162" s="418"/>
      <c r="D1162" s="363"/>
      <c r="E1162" s="368"/>
      <c r="F1162" s="324" t="s">
        <v>1535</v>
      </c>
      <c r="G1162" s="36" t="s">
        <v>2003</v>
      </c>
      <c r="H1162" s="75" t="s">
        <v>1769</v>
      </c>
      <c r="I1162" s="324" t="s">
        <v>1770</v>
      </c>
      <c r="J1162" s="328" t="s">
        <v>1235</v>
      </c>
      <c r="K1162" s="328" t="s">
        <v>1119</v>
      </c>
      <c r="L1162" s="75" t="s">
        <v>1756</v>
      </c>
      <c r="M1162" s="328" t="s">
        <v>19</v>
      </c>
      <c r="N1162" s="215">
        <v>43272</v>
      </c>
      <c r="O1162" s="215">
        <v>43160</v>
      </c>
      <c r="P1162" s="215">
        <v>43889</v>
      </c>
      <c r="Q1162" s="32">
        <v>99320</v>
      </c>
      <c r="R1162" s="35">
        <v>0.4</v>
      </c>
      <c r="S1162" s="32" t="s">
        <v>230</v>
      </c>
      <c r="T1162" s="32">
        <v>39728</v>
      </c>
    </row>
    <row r="1163" spans="2:20" s="11" customFormat="1" ht="206.25" customHeight="1" x14ac:dyDescent="0.25">
      <c r="B1163" s="431"/>
      <c r="C1163" s="418"/>
      <c r="D1163" s="363"/>
      <c r="E1163" s="368"/>
      <c r="F1163" s="324" t="s">
        <v>1236</v>
      </c>
      <c r="G1163" s="36" t="s">
        <v>2115</v>
      </c>
      <c r="H1163" s="75" t="s">
        <v>1665</v>
      </c>
      <c r="I1163" s="324" t="s">
        <v>1666</v>
      </c>
      <c r="J1163" s="328" t="s">
        <v>1235</v>
      </c>
      <c r="K1163" s="328" t="s">
        <v>1119</v>
      </c>
      <c r="L1163" s="75" t="s">
        <v>4179</v>
      </c>
      <c r="M1163" s="328" t="s">
        <v>10</v>
      </c>
      <c r="N1163" s="215">
        <v>43248</v>
      </c>
      <c r="O1163" s="215">
        <v>43430</v>
      </c>
      <c r="P1163" s="215">
        <v>44155</v>
      </c>
      <c r="Q1163" s="32">
        <v>98480.11</v>
      </c>
      <c r="R1163" s="35">
        <v>0.4</v>
      </c>
      <c r="S1163" s="32" t="s">
        <v>230</v>
      </c>
      <c r="T1163" s="32">
        <v>39392.04</v>
      </c>
    </row>
    <row r="1164" spans="2:20" s="11" customFormat="1" ht="206.25" customHeight="1" x14ac:dyDescent="0.25">
      <c r="B1164" s="431"/>
      <c r="C1164" s="418"/>
      <c r="D1164" s="363"/>
      <c r="E1164" s="368"/>
      <c r="F1164" s="324" t="s">
        <v>2276</v>
      </c>
      <c r="G1164" s="36" t="s">
        <v>2386</v>
      </c>
      <c r="H1164" s="75" t="s">
        <v>2279</v>
      </c>
      <c r="I1164" s="324" t="s">
        <v>2278</v>
      </c>
      <c r="J1164" s="328" t="s">
        <v>1235</v>
      </c>
      <c r="K1164" s="328" t="s">
        <v>1119</v>
      </c>
      <c r="L1164" s="75" t="s">
        <v>2277</v>
      </c>
      <c r="M1164" s="328" t="s">
        <v>13</v>
      </c>
      <c r="N1164" s="215">
        <v>43530</v>
      </c>
      <c r="O1164" s="215">
        <v>43525</v>
      </c>
      <c r="P1164" s="215">
        <v>43890</v>
      </c>
      <c r="Q1164" s="32">
        <v>95134.06</v>
      </c>
      <c r="R1164" s="35">
        <v>0.4</v>
      </c>
      <c r="S1164" s="32" t="s">
        <v>230</v>
      </c>
      <c r="T1164" s="32">
        <v>38053.620000000003</v>
      </c>
    </row>
    <row r="1165" spans="2:20" s="11" customFormat="1" ht="206.25" customHeight="1" x14ac:dyDescent="0.25">
      <c r="B1165" s="431"/>
      <c r="C1165" s="418"/>
      <c r="D1165" s="363"/>
      <c r="E1165" s="368"/>
      <c r="F1165" s="324" t="s">
        <v>2339</v>
      </c>
      <c r="G1165" s="36" t="s">
        <v>2425</v>
      </c>
      <c r="H1165" s="75" t="s">
        <v>2421</v>
      </c>
      <c r="I1165" s="324" t="s">
        <v>2422</v>
      </c>
      <c r="J1165" s="328" t="s">
        <v>1235</v>
      </c>
      <c r="K1165" s="328" t="s">
        <v>1119</v>
      </c>
      <c r="L1165" s="75" t="s">
        <v>2419</v>
      </c>
      <c r="M1165" s="328" t="s">
        <v>19</v>
      </c>
      <c r="N1165" s="215">
        <v>43591</v>
      </c>
      <c r="O1165" s="215">
        <v>43419</v>
      </c>
      <c r="P1165" s="215">
        <v>44012</v>
      </c>
      <c r="Q1165" s="32">
        <v>73817.59</v>
      </c>
      <c r="R1165" s="35">
        <v>0.5</v>
      </c>
      <c r="S1165" s="32" t="s">
        <v>230</v>
      </c>
      <c r="T1165" s="32">
        <v>36908.800000000003</v>
      </c>
    </row>
    <row r="1166" spans="2:20" s="11" customFormat="1" ht="206.25" customHeight="1" x14ac:dyDescent="0.25">
      <c r="B1166" s="431"/>
      <c r="C1166" s="418"/>
      <c r="D1166" s="363"/>
      <c r="E1166" s="368"/>
      <c r="F1166" s="324" t="s">
        <v>2338</v>
      </c>
      <c r="G1166" s="36" t="s">
        <v>1064</v>
      </c>
      <c r="H1166" s="75" t="s">
        <v>2626</v>
      </c>
      <c r="I1166" s="324" t="s">
        <v>2347</v>
      </c>
      <c r="J1166" s="328" t="s">
        <v>1235</v>
      </c>
      <c r="K1166" s="328" t="s">
        <v>1119</v>
      </c>
      <c r="L1166" s="75" t="s">
        <v>2342</v>
      </c>
      <c r="M1166" s="328" t="s">
        <v>7</v>
      </c>
      <c r="N1166" s="215">
        <v>43563</v>
      </c>
      <c r="O1166" s="215">
        <v>43405</v>
      </c>
      <c r="P1166" s="215">
        <v>44084</v>
      </c>
      <c r="Q1166" s="32">
        <v>89491.09</v>
      </c>
      <c r="R1166" s="35">
        <v>0.5</v>
      </c>
      <c r="S1166" s="32" t="s">
        <v>230</v>
      </c>
      <c r="T1166" s="32">
        <v>44745.54</v>
      </c>
    </row>
    <row r="1167" spans="2:20" s="11" customFormat="1" ht="206.25" customHeight="1" x14ac:dyDescent="0.25">
      <c r="B1167" s="431"/>
      <c r="C1167" s="418"/>
      <c r="D1167" s="363"/>
      <c r="E1167" s="368"/>
      <c r="F1167" s="324" t="s">
        <v>2339</v>
      </c>
      <c r="G1167" s="36" t="s">
        <v>2426</v>
      </c>
      <c r="H1167" s="75" t="s">
        <v>2423</v>
      </c>
      <c r="I1167" s="324" t="s">
        <v>2424</v>
      </c>
      <c r="J1167" s="328" t="s">
        <v>1235</v>
      </c>
      <c r="K1167" s="328" t="s">
        <v>1119</v>
      </c>
      <c r="L1167" s="75" t="s">
        <v>2420</v>
      </c>
      <c r="M1167" s="328" t="s">
        <v>19</v>
      </c>
      <c r="N1167" s="215">
        <v>43591</v>
      </c>
      <c r="O1167" s="215">
        <v>43419</v>
      </c>
      <c r="P1167" s="215">
        <v>44012</v>
      </c>
      <c r="Q1167" s="32">
        <v>93956.24</v>
      </c>
      <c r="R1167" s="35">
        <v>0.5</v>
      </c>
      <c r="S1167" s="32" t="s">
        <v>230</v>
      </c>
      <c r="T1167" s="32">
        <v>46978.12</v>
      </c>
    </row>
    <row r="1168" spans="2:20" s="11" customFormat="1" ht="106.5" customHeight="1" x14ac:dyDescent="0.25">
      <c r="B1168" s="431"/>
      <c r="C1168" s="418"/>
      <c r="D1168" s="363"/>
      <c r="E1168" s="368"/>
      <c r="F1168" s="324" t="s">
        <v>2338</v>
      </c>
      <c r="G1168" s="36" t="s">
        <v>2387</v>
      </c>
      <c r="H1168" s="75" t="s">
        <v>2348</v>
      </c>
      <c r="I1168" s="324" t="s">
        <v>2349</v>
      </c>
      <c r="J1168" s="328" t="s">
        <v>1235</v>
      </c>
      <c r="K1168" s="328" t="s">
        <v>1119</v>
      </c>
      <c r="L1168" s="75" t="s">
        <v>2343</v>
      </c>
      <c r="M1168" s="328" t="s">
        <v>7</v>
      </c>
      <c r="N1168" s="215">
        <v>43563</v>
      </c>
      <c r="O1168" s="215">
        <v>43466</v>
      </c>
      <c r="P1168" s="215">
        <v>44012</v>
      </c>
      <c r="Q1168" s="32">
        <v>35227.64</v>
      </c>
      <c r="R1168" s="35">
        <v>0.4</v>
      </c>
      <c r="S1168" s="32" t="s">
        <v>230</v>
      </c>
      <c r="T1168" s="32">
        <v>14091.06</v>
      </c>
    </row>
    <row r="1169" spans="2:20" s="11" customFormat="1" ht="215.25" customHeight="1" x14ac:dyDescent="0.25">
      <c r="B1169" s="431"/>
      <c r="C1169" s="418"/>
      <c r="D1169" s="363"/>
      <c r="E1169" s="368"/>
      <c r="F1169" s="324" t="s">
        <v>2339</v>
      </c>
      <c r="G1169" s="36" t="s">
        <v>2388</v>
      </c>
      <c r="H1169" s="75" t="s">
        <v>2350</v>
      </c>
      <c r="I1169" s="324" t="s">
        <v>2351</v>
      </c>
      <c r="J1169" s="328" t="s">
        <v>1235</v>
      </c>
      <c r="K1169" s="328" t="s">
        <v>1119</v>
      </c>
      <c r="L1169" s="75" t="s">
        <v>2345</v>
      </c>
      <c r="M1169" s="328" t="s">
        <v>19</v>
      </c>
      <c r="N1169" s="215">
        <v>43564</v>
      </c>
      <c r="O1169" s="215">
        <v>43570</v>
      </c>
      <c r="P1169" s="215">
        <v>43830</v>
      </c>
      <c r="Q1169" s="32">
        <v>75743.3</v>
      </c>
      <c r="R1169" s="35">
        <v>0.5</v>
      </c>
      <c r="S1169" s="32" t="s">
        <v>230</v>
      </c>
      <c r="T1169" s="32">
        <v>37871.65</v>
      </c>
    </row>
    <row r="1170" spans="2:20" s="11" customFormat="1" ht="183.75" customHeight="1" x14ac:dyDescent="0.25">
      <c r="B1170" s="431"/>
      <c r="C1170" s="418"/>
      <c r="D1170" s="363"/>
      <c r="E1170" s="368"/>
      <c r="F1170" s="324" t="s">
        <v>2340</v>
      </c>
      <c r="G1170" s="36" t="s">
        <v>2427</v>
      </c>
      <c r="H1170" s="75" t="s">
        <v>2352</v>
      </c>
      <c r="I1170" s="324" t="s">
        <v>2353</v>
      </c>
      <c r="J1170" s="328" t="s">
        <v>1235</v>
      </c>
      <c r="K1170" s="328" t="s">
        <v>1119</v>
      </c>
      <c r="L1170" s="75" t="s">
        <v>3461</v>
      </c>
      <c r="M1170" s="328" t="s">
        <v>10</v>
      </c>
      <c r="N1170" s="215">
        <v>43556</v>
      </c>
      <c r="O1170" s="215">
        <v>43678</v>
      </c>
      <c r="P1170" s="215">
        <v>44347</v>
      </c>
      <c r="Q1170" s="32">
        <v>75516.990000000005</v>
      </c>
      <c r="R1170" s="35">
        <v>0.5</v>
      </c>
      <c r="S1170" s="32" t="s">
        <v>230</v>
      </c>
      <c r="T1170" s="32">
        <v>37758.5</v>
      </c>
    </row>
    <row r="1171" spans="2:20" s="11" customFormat="1" ht="177.75" customHeight="1" thickBot="1" x14ac:dyDescent="0.3">
      <c r="B1171" s="431"/>
      <c r="C1171" s="418"/>
      <c r="D1171" s="363"/>
      <c r="E1171" s="387"/>
      <c r="F1171" s="330" t="s">
        <v>2339</v>
      </c>
      <c r="G1171" s="148" t="s">
        <v>2389</v>
      </c>
      <c r="H1171" s="77" t="s">
        <v>3464</v>
      </c>
      <c r="I1171" s="330" t="s">
        <v>2354</v>
      </c>
      <c r="J1171" s="67" t="s">
        <v>1235</v>
      </c>
      <c r="K1171" s="67" t="s">
        <v>1119</v>
      </c>
      <c r="L1171" s="77" t="s">
        <v>2355</v>
      </c>
      <c r="M1171" s="67" t="s">
        <v>19</v>
      </c>
      <c r="N1171" s="209">
        <v>43559</v>
      </c>
      <c r="O1171" s="209">
        <v>43466</v>
      </c>
      <c r="P1171" s="209">
        <v>43921</v>
      </c>
      <c r="Q1171" s="68">
        <v>98226.68</v>
      </c>
      <c r="R1171" s="69">
        <v>0.3</v>
      </c>
      <c r="S1171" s="68" t="s">
        <v>230</v>
      </c>
      <c r="T1171" s="68">
        <v>29468</v>
      </c>
    </row>
    <row r="1172" spans="2:20" s="11" customFormat="1" ht="42.75" customHeight="1" thickBot="1" x14ac:dyDescent="0.3">
      <c r="B1172" s="431"/>
      <c r="C1172" s="418"/>
      <c r="D1172" s="363"/>
      <c r="E1172" s="352" t="s">
        <v>1119</v>
      </c>
      <c r="F1172" s="353"/>
      <c r="G1172" s="353"/>
      <c r="H1172" s="353"/>
      <c r="I1172" s="353"/>
      <c r="J1172" s="353"/>
      <c r="K1172" s="306">
        <f>COUNTA(K1126:K1171)</f>
        <v>46</v>
      </c>
      <c r="L1172" s="354"/>
      <c r="M1172" s="355"/>
      <c r="N1172" s="355"/>
      <c r="O1172" s="355"/>
      <c r="P1172" s="355"/>
      <c r="Q1172" s="311">
        <f>SUM(Q1126:Q1171)</f>
        <v>3603999.2300000004</v>
      </c>
      <c r="R1172" s="357"/>
      <c r="S1172" s="358"/>
      <c r="T1172" s="305">
        <f>SUM(T1126:T1171)</f>
        <v>1969505.8499999999</v>
      </c>
    </row>
    <row r="1173" spans="2:20" s="11" customFormat="1" ht="42.75" customHeight="1" thickBot="1" x14ac:dyDescent="0.3">
      <c r="B1173" s="431"/>
      <c r="C1173" s="432"/>
      <c r="D1173" s="345" t="s">
        <v>1507</v>
      </c>
      <c r="E1173" s="346"/>
      <c r="F1173" s="346"/>
      <c r="G1173" s="346"/>
      <c r="H1173" s="346"/>
      <c r="I1173" s="346"/>
      <c r="J1173" s="346"/>
      <c r="K1173" s="315">
        <f>K1125+K1112+K1072+K1060+K1172+K1083</f>
        <v>171</v>
      </c>
      <c r="L1173" s="359"/>
      <c r="M1173" s="360"/>
      <c r="N1173" s="360"/>
      <c r="O1173" s="360"/>
      <c r="P1173" s="360"/>
      <c r="Q1173" s="309">
        <f>Q1125+Q1112+Q1072+Q1060+Q1172+Q1083</f>
        <v>50085164.07</v>
      </c>
      <c r="R1173" s="373"/>
      <c r="S1173" s="374"/>
      <c r="T1173" s="47">
        <f>T1125+T1112+T1072+T1060+T1172+T1083</f>
        <v>36883786.089999996</v>
      </c>
    </row>
    <row r="1174" spans="2:20" s="11" customFormat="1" ht="210" customHeight="1" x14ac:dyDescent="0.25">
      <c r="B1174" s="431"/>
      <c r="C1174" s="418"/>
      <c r="D1174" s="375" t="s">
        <v>1508</v>
      </c>
      <c r="E1174" s="378" t="s">
        <v>805</v>
      </c>
      <c r="F1174" s="333" t="s">
        <v>583</v>
      </c>
      <c r="G1174" s="153" t="s">
        <v>991</v>
      </c>
      <c r="H1174" s="54" t="s">
        <v>594</v>
      </c>
      <c r="I1174" s="56" t="s">
        <v>588</v>
      </c>
      <c r="J1174" s="333" t="s">
        <v>1141</v>
      </c>
      <c r="K1174" s="333" t="s">
        <v>593</v>
      </c>
      <c r="L1174" s="160" t="s">
        <v>3465</v>
      </c>
      <c r="M1174" s="332" t="s">
        <v>311</v>
      </c>
      <c r="N1174" s="214">
        <v>42684</v>
      </c>
      <c r="O1174" s="214">
        <v>42248</v>
      </c>
      <c r="P1174" s="214">
        <v>43343</v>
      </c>
      <c r="Q1174" s="242">
        <v>114536.9</v>
      </c>
      <c r="R1174" s="46">
        <v>0.8</v>
      </c>
      <c r="S1174" s="53" t="s">
        <v>309</v>
      </c>
      <c r="T1174" s="53">
        <v>91629.52</v>
      </c>
    </row>
    <row r="1175" spans="2:20" s="11" customFormat="1" ht="201.75" customHeight="1" x14ac:dyDescent="0.25">
      <c r="B1175" s="431"/>
      <c r="C1175" s="418"/>
      <c r="D1175" s="376"/>
      <c r="E1175" s="379"/>
      <c r="F1175" s="328" t="s">
        <v>583</v>
      </c>
      <c r="G1175" s="154" t="s">
        <v>992</v>
      </c>
      <c r="H1175" s="75" t="s">
        <v>594</v>
      </c>
      <c r="I1175" s="39" t="s">
        <v>589</v>
      </c>
      <c r="J1175" s="328" t="s">
        <v>1141</v>
      </c>
      <c r="K1175" s="328" t="s">
        <v>593</v>
      </c>
      <c r="L1175" s="73" t="s">
        <v>3466</v>
      </c>
      <c r="M1175" s="328" t="s">
        <v>311</v>
      </c>
      <c r="N1175" s="215">
        <v>42684</v>
      </c>
      <c r="O1175" s="215">
        <v>42248</v>
      </c>
      <c r="P1175" s="215">
        <v>43343</v>
      </c>
      <c r="Q1175" s="89">
        <v>237424.8</v>
      </c>
      <c r="R1175" s="30">
        <v>0.8</v>
      </c>
      <c r="S1175" s="32" t="s">
        <v>309</v>
      </c>
      <c r="T1175" s="32">
        <v>189939.84</v>
      </c>
    </row>
    <row r="1176" spans="2:20" s="11" customFormat="1" ht="210.75" customHeight="1" x14ac:dyDescent="0.25">
      <c r="B1176" s="431"/>
      <c r="C1176" s="418"/>
      <c r="D1176" s="376"/>
      <c r="E1176" s="379"/>
      <c r="F1176" s="328" t="s">
        <v>583</v>
      </c>
      <c r="G1176" s="154" t="s">
        <v>993</v>
      </c>
      <c r="H1176" s="75" t="s">
        <v>594</v>
      </c>
      <c r="I1176" s="39" t="s">
        <v>632</v>
      </c>
      <c r="J1176" s="328" t="s">
        <v>1141</v>
      </c>
      <c r="K1176" s="328" t="s">
        <v>593</v>
      </c>
      <c r="L1176" s="73" t="s">
        <v>636</v>
      </c>
      <c r="M1176" s="328" t="s">
        <v>311</v>
      </c>
      <c r="N1176" s="215">
        <v>42727</v>
      </c>
      <c r="O1176" s="215">
        <v>42248</v>
      </c>
      <c r="P1176" s="215">
        <v>43343</v>
      </c>
      <c r="Q1176" s="89">
        <v>239932.24</v>
      </c>
      <c r="R1176" s="30">
        <v>0.8</v>
      </c>
      <c r="S1176" s="32" t="s">
        <v>309</v>
      </c>
      <c r="T1176" s="32">
        <v>191945.79</v>
      </c>
    </row>
    <row r="1177" spans="2:20" s="11" customFormat="1" ht="141.75" customHeight="1" x14ac:dyDescent="0.25">
      <c r="B1177" s="431"/>
      <c r="C1177" s="418"/>
      <c r="D1177" s="376"/>
      <c r="E1177" s="379"/>
      <c r="F1177" s="328" t="s">
        <v>583</v>
      </c>
      <c r="G1177" s="154" t="s">
        <v>994</v>
      </c>
      <c r="H1177" s="75" t="s">
        <v>594</v>
      </c>
      <c r="I1177" s="39" t="s">
        <v>629</v>
      </c>
      <c r="J1177" s="328" t="s">
        <v>1141</v>
      </c>
      <c r="K1177" s="328" t="s">
        <v>593</v>
      </c>
      <c r="L1177" s="73" t="s">
        <v>633</v>
      </c>
      <c r="M1177" s="328" t="s">
        <v>311</v>
      </c>
      <c r="N1177" s="215">
        <v>42727</v>
      </c>
      <c r="O1177" s="215">
        <v>42248</v>
      </c>
      <c r="P1177" s="215">
        <v>43343</v>
      </c>
      <c r="Q1177" s="89">
        <v>429816.62</v>
      </c>
      <c r="R1177" s="30">
        <v>0.8</v>
      </c>
      <c r="S1177" s="32" t="s">
        <v>309</v>
      </c>
      <c r="T1177" s="32">
        <v>343853.29</v>
      </c>
    </row>
    <row r="1178" spans="2:20" s="11" customFormat="1" ht="174" customHeight="1" x14ac:dyDescent="0.25">
      <c r="B1178" s="431"/>
      <c r="C1178" s="418"/>
      <c r="D1178" s="376"/>
      <c r="E1178" s="379"/>
      <c r="F1178" s="328" t="s">
        <v>583</v>
      </c>
      <c r="G1178" s="154" t="s">
        <v>995</v>
      </c>
      <c r="H1178" s="75" t="s">
        <v>594</v>
      </c>
      <c r="I1178" s="39" t="s">
        <v>591</v>
      </c>
      <c r="J1178" s="328" t="s">
        <v>1141</v>
      </c>
      <c r="K1178" s="328" t="s">
        <v>593</v>
      </c>
      <c r="L1178" s="73" t="s">
        <v>586</v>
      </c>
      <c r="M1178" s="328" t="s">
        <v>311</v>
      </c>
      <c r="N1178" s="215">
        <v>42684</v>
      </c>
      <c r="O1178" s="215">
        <v>42248</v>
      </c>
      <c r="P1178" s="215">
        <v>43312</v>
      </c>
      <c r="Q1178" s="89">
        <v>152228.39000000001</v>
      </c>
      <c r="R1178" s="30">
        <v>0.8</v>
      </c>
      <c r="S1178" s="32" t="s">
        <v>309</v>
      </c>
      <c r="T1178" s="32">
        <v>121782.72</v>
      </c>
    </row>
    <row r="1179" spans="2:20" s="11" customFormat="1" ht="216.75" customHeight="1" x14ac:dyDescent="0.25">
      <c r="B1179" s="431"/>
      <c r="C1179" s="418"/>
      <c r="D1179" s="376"/>
      <c r="E1179" s="379"/>
      <c r="F1179" s="328" t="s">
        <v>583</v>
      </c>
      <c r="G1179" s="154" t="s">
        <v>996</v>
      </c>
      <c r="H1179" s="75" t="s">
        <v>594</v>
      </c>
      <c r="I1179" s="39" t="s">
        <v>592</v>
      </c>
      <c r="J1179" s="328" t="s">
        <v>1141</v>
      </c>
      <c r="K1179" s="328" t="s">
        <v>593</v>
      </c>
      <c r="L1179" s="73" t="s">
        <v>587</v>
      </c>
      <c r="M1179" s="328" t="s">
        <v>311</v>
      </c>
      <c r="N1179" s="215">
        <v>42684</v>
      </c>
      <c r="O1179" s="215">
        <v>42248</v>
      </c>
      <c r="P1179" s="215">
        <v>43343</v>
      </c>
      <c r="Q1179" s="89">
        <v>97190.15</v>
      </c>
      <c r="R1179" s="30">
        <v>0.8</v>
      </c>
      <c r="S1179" s="32" t="s">
        <v>309</v>
      </c>
      <c r="T1179" s="32">
        <v>77752.12</v>
      </c>
    </row>
    <row r="1180" spans="2:20" s="11" customFormat="1" ht="80.25" customHeight="1" x14ac:dyDescent="0.25">
      <c r="B1180" s="431"/>
      <c r="C1180" s="418"/>
      <c r="D1180" s="376"/>
      <c r="E1180" s="379"/>
      <c r="F1180" s="328" t="s">
        <v>583</v>
      </c>
      <c r="G1180" s="154" t="s">
        <v>997</v>
      </c>
      <c r="H1180" s="75" t="s">
        <v>594</v>
      </c>
      <c r="I1180" s="39" t="s">
        <v>630</v>
      </c>
      <c r="J1180" s="328" t="s">
        <v>1141</v>
      </c>
      <c r="K1180" s="328" t="s">
        <v>593</v>
      </c>
      <c r="L1180" s="73" t="s">
        <v>634</v>
      </c>
      <c r="M1180" s="328" t="s">
        <v>311</v>
      </c>
      <c r="N1180" s="215">
        <v>42727</v>
      </c>
      <c r="O1180" s="215">
        <v>42248</v>
      </c>
      <c r="P1180" s="215">
        <v>43343</v>
      </c>
      <c r="Q1180" s="89">
        <v>216117.96</v>
      </c>
      <c r="R1180" s="30">
        <v>0.8</v>
      </c>
      <c r="S1180" s="32" t="s">
        <v>309</v>
      </c>
      <c r="T1180" s="32">
        <v>172894.37</v>
      </c>
    </row>
    <row r="1181" spans="2:20" s="11" customFormat="1" ht="213" customHeight="1" x14ac:dyDescent="0.25">
      <c r="B1181" s="431"/>
      <c r="C1181" s="418"/>
      <c r="D1181" s="376"/>
      <c r="E1181" s="379"/>
      <c r="F1181" s="328" t="s">
        <v>583</v>
      </c>
      <c r="G1181" s="154" t="s">
        <v>998</v>
      </c>
      <c r="H1181" s="75" t="s">
        <v>594</v>
      </c>
      <c r="I1181" s="39" t="s">
        <v>721</v>
      </c>
      <c r="J1181" s="328" t="s">
        <v>1141</v>
      </c>
      <c r="K1181" s="328" t="s">
        <v>593</v>
      </c>
      <c r="L1181" s="73" t="s">
        <v>584</v>
      </c>
      <c r="M1181" s="324" t="s">
        <v>311</v>
      </c>
      <c r="N1181" s="215">
        <v>42684</v>
      </c>
      <c r="O1181" s="215">
        <v>42248</v>
      </c>
      <c r="P1181" s="215">
        <v>43343</v>
      </c>
      <c r="Q1181" s="89">
        <v>293908.71999999997</v>
      </c>
      <c r="R1181" s="30">
        <v>0.8</v>
      </c>
      <c r="S1181" s="32" t="s">
        <v>309</v>
      </c>
      <c r="T1181" s="32">
        <v>235126.98</v>
      </c>
    </row>
    <row r="1182" spans="2:20" s="11" customFormat="1" ht="162.5" x14ac:dyDescent="0.25">
      <c r="B1182" s="431"/>
      <c r="C1182" s="418"/>
      <c r="D1182" s="376"/>
      <c r="E1182" s="379"/>
      <c r="F1182" s="328" t="s">
        <v>583</v>
      </c>
      <c r="G1182" s="36" t="s">
        <v>999</v>
      </c>
      <c r="H1182" s="75" t="s">
        <v>594</v>
      </c>
      <c r="I1182" s="39" t="s">
        <v>590</v>
      </c>
      <c r="J1182" s="328" t="s">
        <v>1141</v>
      </c>
      <c r="K1182" s="328" t="s">
        <v>593</v>
      </c>
      <c r="L1182" s="75" t="s">
        <v>585</v>
      </c>
      <c r="M1182" s="328" t="s">
        <v>311</v>
      </c>
      <c r="N1182" s="215">
        <v>42684</v>
      </c>
      <c r="O1182" s="215">
        <v>42248</v>
      </c>
      <c r="P1182" s="215">
        <v>43343</v>
      </c>
      <c r="Q1182" s="89">
        <v>343765.02</v>
      </c>
      <c r="R1182" s="30">
        <v>0.8</v>
      </c>
      <c r="S1182" s="32" t="s">
        <v>309</v>
      </c>
      <c r="T1182" s="32">
        <v>275012.02</v>
      </c>
    </row>
    <row r="1183" spans="2:20" s="11" customFormat="1" ht="222.75" customHeight="1" x14ac:dyDescent="0.25">
      <c r="B1183" s="431"/>
      <c r="C1183" s="418"/>
      <c r="D1183" s="376"/>
      <c r="E1183" s="379"/>
      <c r="F1183" s="328" t="s">
        <v>583</v>
      </c>
      <c r="G1183" s="154" t="s">
        <v>1000</v>
      </c>
      <c r="H1183" s="75" t="s">
        <v>594</v>
      </c>
      <c r="I1183" s="39" t="s">
        <v>631</v>
      </c>
      <c r="J1183" s="328" t="s">
        <v>1141</v>
      </c>
      <c r="K1183" s="328" t="s">
        <v>593</v>
      </c>
      <c r="L1183" s="73" t="s">
        <v>635</v>
      </c>
      <c r="M1183" s="328" t="s">
        <v>311</v>
      </c>
      <c r="N1183" s="215">
        <v>42727</v>
      </c>
      <c r="O1183" s="215">
        <v>42248</v>
      </c>
      <c r="P1183" s="215">
        <v>43343</v>
      </c>
      <c r="Q1183" s="89">
        <v>226590.21000000002</v>
      </c>
      <c r="R1183" s="30">
        <v>0.8</v>
      </c>
      <c r="S1183" s="32" t="s">
        <v>309</v>
      </c>
      <c r="T1183" s="32">
        <v>181272.17</v>
      </c>
    </row>
    <row r="1184" spans="2:20" s="11" customFormat="1" ht="222.75" customHeight="1" x14ac:dyDescent="0.25">
      <c r="B1184" s="431"/>
      <c r="C1184" s="418"/>
      <c r="D1184" s="376"/>
      <c r="E1184" s="379"/>
      <c r="F1184" s="130" t="s">
        <v>2255</v>
      </c>
      <c r="G1184" s="155" t="s">
        <v>2390</v>
      </c>
      <c r="H1184" s="49" t="s">
        <v>2256</v>
      </c>
      <c r="I1184" s="51" t="s">
        <v>2253</v>
      </c>
      <c r="J1184" s="130" t="s">
        <v>1141</v>
      </c>
      <c r="K1184" s="130" t="s">
        <v>593</v>
      </c>
      <c r="L1184" s="44" t="s">
        <v>3467</v>
      </c>
      <c r="M1184" s="328" t="s">
        <v>311</v>
      </c>
      <c r="N1184" s="215">
        <v>43515</v>
      </c>
      <c r="O1184" s="215">
        <v>42628</v>
      </c>
      <c r="P1184" s="215">
        <v>43708</v>
      </c>
      <c r="Q1184" s="123">
        <v>320756.27999999997</v>
      </c>
      <c r="R1184" s="42">
        <v>0.8</v>
      </c>
      <c r="S1184" s="48" t="s">
        <v>309</v>
      </c>
      <c r="T1184" s="48">
        <v>256605.02</v>
      </c>
    </row>
    <row r="1185" spans="2:20" s="11" customFormat="1" ht="222.75" customHeight="1" x14ac:dyDescent="0.25">
      <c r="B1185" s="431"/>
      <c r="C1185" s="418"/>
      <c r="D1185" s="376"/>
      <c r="E1185" s="380"/>
      <c r="F1185" s="130" t="s">
        <v>2255</v>
      </c>
      <c r="G1185" s="155" t="s">
        <v>2391</v>
      </c>
      <c r="H1185" s="49" t="s">
        <v>2256</v>
      </c>
      <c r="I1185" s="51" t="s">
        <v>2254</v>
      </c>
      <c r="J1185" s="130" t="s">
        <v>1141</v>
      </c>
      <c r="K1185" s="130" t="s">
        <v>593</v>
      </c>
      <c r="L1185" s="44" t="s">
        <v>2257</v>
      </c>
      <c r="M1185" s="328" t="s">
        <v>311</v>
      </c>
      <c r="N1185" s="215">
        <v>43515</v>
      </c>
      <c r="O1185" s="215">
        <v>42667</v>
      </c>
      <c r="P1185" s="215">
        <v>43708</v>
      </c>
      <c r="Q1185" s="123">
        <v>300028.40000000002</v>
      </c>
      <c r="R1185" s="42">
        <v>0.8</v>
      </c>
      <c r="S1185" s="48" t="s">
        <v>309</v>
      </c>
      <c r="T1185" s="48">
        <v>240022.72</v>
      </c>
    </row>
    <row r="1186" spans="2:20" s="11" customFormat="1" ht="222.75" customHeight="1" x14ac:dyDescent="0.25">
      <c r="B1186" s="431"/>
      <c r="C1186" s="418"/>
      <c r="D1186" s="376"/>
      <c r="E1186" s="76" t="s">
        <v>1594</v>
      </c>
      <c r="F1186" s="130" t="s">
        <v>1138</v>
      </c>
      <c r="G1186" s="156" t="s">
        <v>1139</v>
      </c>
      <c r="H1186" s="49" t="s">
        <v>3468</v>
      </c>
      <c r="I1186" s="51" t="s">
        <v>1140</v>
      </c>
      <c r="J1186" s="130" t="s">
        <v>1141</v>
      </c>
      <c r="K1186" s="130" t="s">
        <v>593</v>
      </c>
      <c r="L1186" s="49" t="s">
        <v>1142</v>
      </c>
      <c r="M1186" s="328" t="s">
        <v>311</v>
      </c>
      <c r="N1186" s="215">
        <v>42873</v>
      </c>
      <c r="O1186" s="215">
        <v>42736</v>
      </c>
      <c r="P1186" s="215">
        <v>43465</v>
      </c>
      <c r="Q1186" s="90">
        <v>1023323.13</v>
      </c>
      <c r="R1186" s="50">
        <v>0.8</v>
      </c>
      <c r="S1186" s="48" t="s">
        <v>309</v>
      </c>
      <c r="T1186" s="48">
        <v>818658.5</v>
      </c>
    </row>
    <row r="1187" spans="2:20" s="11" customFormat="1" ht="222.75" customHeight="1" x14ac:dyDescent="0.25">
      <c r="B1187" s="431"/>
      <c r="C1187" s="418"/>
      <c r="D1187" s="376"/>
      <c r="E1187" s="95" t="s">
        <v>1594</v>
      </c>
      <c r="F1187" s="328" t="s">
        <v>1593</v>
      </c>
      <c r="G1187" s="157" t="s">
        <v>2009</v>
      </c>
      <c r="H1187" s="75" t="s">
        <v>1601</v>
      </c>
      <c r="I1187" s="51" t="s">
        <v>1595</v>
      </c>
      <c r="J1187" s="328" t="s">
        <v>1141</v>
      </c>
      <c r="K1187" s="328" t="s">
        <v>593</v>
      </c>
      <c r="L1187" s="75" t="s">
        <v>1602</v>
      </c>
      <c r="M1187" s="328" t="s">
        <v>311</v>
      </c>
      <c r="N1187" s="215">
        <v>43482</v>
      </c>
      <c r="O1187" s="215">
        <v>42277</v>
      </c>
      <c r="P1187" s="215">
        <v>43287</v>
      </c>
      <c r="Q1187" s="91">
        <v>97108.87</v>
      </c>
      <c r="R1187" s="35">
        <v>0.8</v>
      </c>
      <c r="S1187" s="32" t="s">
        <v>309</v>
      </c>
      <c r="T1187" s="32">
        <v>77687.100000000006</v>
      </c>
    </row>
    <row r="1188" spans="2:20" s="11" customFormat="1" ht="222.75" customHeight="1" x14ac:dyDescent="0.25">
      <c r="B1188" s="431"/>
      <c r="C1188" s="418"/>
      <c r="D1188" s="376"/>
      <c r="E1188" s="95" t="s">
        <v>1594</v>
      </c>
      <c r="F1188" s="328" t="s">
        <v>1593</v>
      </c>
      <c r="G1188" s="157" t="s">
        <v>2010</v>
      </c>
      <c r="H1188" s="75" t="s">
        <v>1601</v>
      </c>
      <c r="I1188" s="51" t="s">
        <v>1596</v>
      </c>
      <c r="J1188" s="328" t="s">
        <v>1141</v>
      </c>
      <c r="K1188" s="328" t="s">
        <v>593</v>
      </c>
      <c r="L1188" s="75" t="s">
        <v>1603</v>
      </c>
      <c r="M1188" s="328" t="s">
        <v>311</v>
      </c>
      <c r="N1188" s="215">
        <v>43510</v>
      </c>
      <c r="O1188" s="215">
        <v>42277</v>
      </c>
      <c r="P1188" s="215">
        <v>43308</v>
      </c>
      <c r="Q1188" s="91">
        <v>116821.5</v>
      </c>
      <c r="R1188" s="35">
        <v>0.8</v>
      </c>
      <c r="S1188" s="32" t="s">
        <v>309</v>
      </c>
      <c r="T1188" s="32">
        <v>93457.2</v>
      </c>
    </row>
    <row r="1189" spans="2:20" s="11" customFormat="1" ht="222.75" customHeight="1" x14ac:dyDescent="0.25">
      <c r="B1189" s="431"/>
      <c r="C1189" s="418"/>
      <c r="D1189" s="376"/>
      <c r="E1189" s="95" t="s">
        <v>1594</v>
      </c>
      <c r="F1189" s="328" t="s">
        <v>1593</v>
      </c>
      <c r="G1189" s="157" t="s">
        <v>1139</v>
      </c>
      <c r="H1189" s="75" t="s">
        <v>1601</v>
      </c>
      <c r="I1189" s="51" t="s">
        <v>1771</v>
      </c>
      <c r="J1189" s="328" t="s">
        <v>1141</v>
      </c>
      <c r="K1189" s="328" t="s">
        <v>593</v>
      </c>
      <c r="L1189" s="75" t="s">
        <v>1772</v>
      </c>
      <c r="M1189" s="328" t="s">
        <v>311</v>
      </c>
      <c r="N1189" s="215">
        <v>43633</v>
      </c>
      <c r="O1189" s="215">
        <v>42420</v>
      </c>
      <c r="P1189" s="215">
        <v>43311</v>
      </c>
      <c r="Q1189" s="91">
        <v>18448.79</v>
      </c>
      <c r="R1189" s="35">
        <v>0.8</v>
      </c>
      <c r="S1189" s="32" t="s">
        <v>309</v>
      </c>
      <c r="T1189" s="32">
        <v>14759.03</v>
      </c>
    </row>
    <row r="1190" spans="2:20" s="11" customFormat="1" ht="222.75" customHeight="1" x14ac:dyDescent="0.25">
      <c r="B1190" s="431"/>
      <c r="C1190" s="418"/>
      <c r="D1190" s="376"/>
      <c r="E1190" s="95" t="s">
        <v>1594</v>
      </c>
      <c r="F1190" s="328" t="s">
        <v>1593</v>
      </c>
      <c r="G1190" s="157" t="s">
        <v>2011</v>
      </c>
      <c r="H1190" s="75" t="s">
        <v>1601</v>
      </c>
      <c r="I1190" s="51" t="s">
        <v>1597</v>
      </c>
      <c r="J1190" s="328" t="s">
        <v>1141</v>
      </c>
      <c r="K1190" s="328" t="s">
        <v>593</v>
      </c>
      <c r="L1190" s="75" t="s">
        <v>1604</v>
      </c>
      <c r="M1190" s="328" t="s">
        <v>311</v>
      </c>
      <c r="N1190" s="215">
        <v>43489</v>
      </c>
      <c r="O1190" s="215">
        <v>42313</v>
      </c>
      <c r="P1190" s="215">
        <v>43301</v>
      </c>
      <c r="Q1190" s="91">
        <v>63066.3</v>
      </c>
      <c r="R1190" s="35">
        <v>0.8</v>
      </c>
      <c r="S1190" s="32" t="s">
        <v>309</v>
      </c>
      <c r="T1190" s="32">
        <v>50453.05</v>
      </c>
    </row>
    <row r="1191" spans="2:20" s="11" customFormat="1" ht="222.75" customHeight="1" x14ac:dyDescent="0.25">
      <c r="B1191" s="431"/>
      <c r="C1191" s="418"/>
      <c r="D1191" s="376"/>
      <c r="E1191" s="95" t="s">
        <v>1594</v>
      </c>
      <c r="F1191" s="328" t="s">
        <v>1593</v>
      </c>
      <c r="G1191" s="157" t="s">
        <v>2012</v>
      </c>
      <c r="H1191" s="75" t="s">
        <v>1601</v>
      </c>
      <c r="I1191" s="51" t="s">
        <v>1598</v>
      </c>
      <c r="J1191" s="328" t="s">
        <v>1141</v>
      </c>
      <c r="K1191" s="328" t="s">
        <v>593</v>
      </c>
      <c r="L1191" s="75" t="s">
        <v>1605</v>
      </c>
      <c r="M1191" s="328" t="s">
        <v>311</v>
      </c>
      <c r="N1191" s="215">
        <v>43535</v>
      </c>
      <c r="O1191" s="215">
        <v>42254</v>
      </c>
      <c r="P1191" s="215">
        <v>43311</v>
      </c>
      <c r="Q1191" s="91">
        <v>85173.09</v>
      </c>
      <c r="R1191" s="35">
        <v>0.8</v>
      </c>
      <c r="S1191" s="32" t="s">
        <v>309</v>
      </c>
      <c r="T1191" s="32">
        <v>68138.47</v>
      </c>
    </row>
    <row r="1192" spans="2:20" s="11" customFormat="1" ht="222.75" customHeight="1" x14ac:dyDescent="0.25">
      <c r="B1192" s="431"/>
      <c r="C1192" s="418"/>
      <c r="D1192" s="376"/>
      <c r="E1192" s="329" t="s">
        <v>1594</v>
      </c>
      <c r="F1192" s="130" t="s">
        <v>1593</v>
      </c>
      <c r="G1192" s="156" t="s">
        <v>2013</v>
      </c>
      <c r="H1192" s="49" t="s">
        <v>1601</v>
      </c>
      <c r="I1192" s="51" t="s">
        <v>1599</v>
      </c>
      <c r="J1192" s="130" t="s">
        <v>1141</v>
      </c>
      <c r="K1192" s="130" t="s">
        <v>593</v>
      </c>
      <c r="L1192" s="49" t="s">
        <v>1606</v>
      </c>
      <c r="M1192" s="328" t="s">
        <v>311</v>
      </c>
      <c r="N1192" s="215">
        <v>43718</v>
      </c>
      <c r="O1192" s="215">
        <v>42249</v>
      </c>
      <c r="P1192" s="215">
        <v>43305</v>
      </c>
      <c r="Q1192" s="90">
        <v>155947.1</v>
      </c>
      <c r="R1192" s="50">
        <v>0.8</v>
      </c>
      <c r="S1192" s="48" t="s">
        <v>309</v>
      </c>
      <c r="T1192" s="48">
        <v>124757.68</v>
      </c>
    </row>
    <row r="1193" spans="2:20" s="11" customFormat="1" ht="222.75" customHeight="1" x14ac:dyDescent="0.25">
      <c r="B1193" s="431"/>
      <c r="C1193" s="418"/>
      <c r="D1193" s="376"/>
      <c r="E1193" s="329" t="s">
        <v>1594</v>
      </c>
      <c r="F1193" s="130" t="s">
        <v>1593</v>
      </c>
      <c r="G1193" s="156" t="s">
        <v>2014</v>
      </c>
      <c r="H1193" s="49" t="s">
        <v>1601</v>
      </c>
      <c r="I1193" s="51" t="s">
        <v>1600</v>
      </c>
      <c r="J1193" s="130" t="s">
        <v>1141</v>
      </c>
      <c r="K1193" s="130" t="s">
        <v>593</v>
      </c>
      <c r="L1193" s="49" t="s">
        <v>3469</v>
      </c>
      <c r="M1193" s="130" t="s">
        <v>311</v>
      </c>
      <c r="N1193" s="217">
        <v>43535</v>
      </c>
      <c r="O1193" s="217">
        <v>42254</v>
      </c>
      <c r="P1193" s="217">
        <v>43287</v>
      </c>
      <c r="Q1193" s="90">
        <v>47020.480000000003</v>
      </c>
      <c r="R1193" s="50">
        <v>0.8</v>
      </c>
      <c r="S1193" s="48" t="s">
        <v>309</v>
      </c>
      <c r="T1193" s="48">
        <v>37616.379999999997</v>
      </c>
    </row>
    <row r="1194" spans="2:20" s="11" customFormat="1" ht="228" customHeight="1" x14ac:dyDescent="0.25">
      <c r="B1194" s="431"/>
      <c r="C1194" s="418"/>
      <c r="D1194" s="376"/>
      <c r="E1194" s="329" t="s">
        <v>1594</v>
      </c>
      <c r="F1194" s="130" t="s">
        <v>3865</v>
      </c>
      <c r="G1194" s="156" t="s">
        <v>2010</v>
      </c>
      <c r="H1194" s="49" t="s">
        <v>3866</v>
      </c>
      <c r="I1194" s="39" t="s">
        <v>3873</v>
      </c>
      <c r="J1194" s="130" t="s">
        <v>1141</v>
      </c>
      <c r="K1194" s="130" t="s">
        <v>593</v>
      </c>
      <c r="L1194" s="49" t="s">
        <v>3874</v>
      </c>
      <c r="M1194" s="130" t="s">
        <v>311</v>
      </c>
      <c r="N1194" s="217">
        <v>44042</v>
      </c>
      <c r="O1194" s="217">
        <v>43726</v>
      </c>
      <c r="P1194" s="217">
        <v>44820</v>
      </c>
      <c r="Q1194" s="90">
        <v>224239.2</v>
      </c>
      <c r="R1194" s="50">
        <v>0.8</v>
      </c>
      <c r="S1194" s="48" t="s">
        <v>309</v>
      </c>
      <c r="T1194" s="48">
        <v>179391.35999999999</v>
      </c>
    </row>
    <row r="1195" spans="2:20" s="11" customFormat="1" ht="228" customHeight="1" x14ac:dyDescent="0.25">
      <c r="B1195" s="431"/>
      <c r="C1195" s="418"/>
      <c r="D1195" s="376"/>
      <c r="E1195" s="95" t="s">
        <v>1594</v>
      </c>
      <c r="F1195" s="328" t="s">
        <v>3865</v>
      </c>
      <c r="G1195" s="157" t="s">
        <v>3884</v>
      </c>
      <c r="H1195" s="75" t="s">
        <v>3866</v>
      </c>
      <c r="I1195" s="39" t="s">
        <v>3867</v>
      </c>
      <c r="J1195" s="328" t="s">
        <v>1141</v>
      </c>
      <c r="K1195" s="328" t="s">
        <v>593</v>
      </c>
      <c r="L1195" s="75" t="s">
        <v>3875</v>
      </c>
      <c r="M1195" s="328" t="s">
        <v>311</v>
      </c>
      <c r="N1195" s="215">
        <v>44048</v>
      </c>
      <c r="O1195" s="215">
        <v>43836</v>
      </c>
      <c r="P1195" s="215">
        <v>44171</v>
      </c>
      <c r="Q1195" s="258">
        <v>24742.65</v>
      </c>
      <c r="R1195" s="35">
        <v>0.8</v>
      </c>
      <c r="S1195" s="32" t="s">
        <v>309</v>
      </c>
      <c r="T1195" s="32">
        <v>19794.12</v>
      </c>
    </row>
    <row r="1196" spans="2:20" s="11" customFormat="1" ht="228" customHeight="1" x14ac:dyDescent="0.25">
      <c r="B1196" s="431"/>
      <c r="C1196" s="418"/>
      <c r="D1196" s="376"/>
      <c r="E1196" s="95" t="s">
        <v>1594</v>
      </c>
      <c r="F1196" s="328" t="s">
        <v>3865</v>
      </c>
      <c r="G1196" s="157" t="s">
        <v>2014</v>
      </c>
      <c r="H1196" s="75" t="s">
        <v>3866</v>
      </c>
      <c r="I1196" s="39" t="s">
        <v>3868</v>
      </c>
      <c r="J1196" s="328" t="s">
        <v>1141</v>
      </c>
      <c r="K1196" s="328" t="s">
        <v>593</v>
      </c>
      <c r="L1196" s="75" t="s">
        <v>3876</v>
      </c>
      <c r="M1196" s="328" t="s">
        <v>311</v>
      </c>
      <c r="N1196" s="215">
        <v>44042</v>
      </c>
      <c r="O1196" s="215">
        <v>43640</v>
      </c>
      <c r="P1196" s="215">
        <v>44712</v>
      </c>
      <c r="Q1196" s="258">
        <v>183618.1</v>
      </c>
      <c r="R1196" s="35">
        <v>0.8</v>
      </c>
      <c r="S1196" s="32" t="s">
        <v>309</v>
      </c>
      <c r="T1196" s="32">
        <v>146894.48000000001</v>
      </c>
    </row>
    <row r="1197" spans="2:20" s="11" customFormat="1" ht="228" customHeight="1" x14ac:dyDescent="0.25">
      <c r="B1197" s="431"/>
      <c r="C1197" s="418"/>
      <c r="D1197" s="376"/>
      <c r="E1197" s="95" t="s">
        <v>1594</v>
      </c>
      <c r="F1197" s="328" t="s">
        <v>3865</v>
      </c>
      <c r="G1197" s="157" t="s">
        <v>1139</v>
      </c>
      <c r="H1197" s="75" t="s">
        <v>3866</v>
      </c>
      <c r="I1197" s="39" t="s">
        <v>3869</v>
      </c>
      <c r="J1197" s="328" t="s">
        <v>1141</v>
      </c>
      <c r="K1197" s="328" t="s">
        <v>593</v>
      </c>
      <c r="L1197" s="75" t="s">
        <v>3877</v>
      </c>
      <c r="M1197" s="328" t="s">
        <v>311</v>
      </c>
      <c r="N1197" s="215">
        <v>44042</v>
      </c>
      <c r="O1197" s="215">
        <v>43913</v>
      </c>
      <c r="P1197" s="215">
        <v>44912</v>
      </c>
      <c r="Q1197" s="258">
        <v>71450.37</v>
      </c>
      <c r="R1197" s="35">
        <v>0.8</v>
      </c>
      <c r="S1197" s="32" t="s">
        <v>309</v>
      </c>
      <c r="T1197" s="32">
        <v>57160.3</v>
      </c>
    </row>
    <row r="1198" spans="2:20" s="11" customFormat="1" ht="228" customHeight="1" x14ac:dyDescent="0.25">
      <c r="B1198" s="431"/>
      <c r="C1198" s="418"/>
      <c r="D1198" s="376"/>
      <c r="E1198" s="95" t="s">
        <v>1594</v>
      </c>
      <c r="F1198" s="328" t="s">
        <v>3865</v>
      </c>
      <c r="G1198" s="157" t="s">
        <v>994</v>
      </c>
      <c r="H1198" s="75" t="s">
        <v>3866</v>
      </c>
      <c r="I1198" s="39" t="s">
        <v>3870</v>
      </c>
      <c r="J1198" s="328" t="s">
        <v>1141</v>
      </c>
      <c r="K1198" s="328" t="s">
        <v>593</v>
      </c>
      <c r="L1198" s="75" t="s">
        <v>3878</v>
      </c>
      <c r="M1198" s="328" t="s">
        <v>311</v>
      </c>
      <c r="N1198" s="215">
        <v>44042</v>
      </c>
      <c r="O1198" s="215">
        <v>43747</v>
      </c>
      <c r="P1198" s="215">
        <v>44819</v>
      </c>
      <c r="Q1198" s="258">
        <v>158263.18</v>
      </c>
      <c r="R1198" s="35">
        <v>0.8</v>
      </c>
      <c r="S1198" s="32" t="s">
        <v>309</v>
      </c>
      <c r="T1198" s="32">
        <v>126610.54</v>
      </c>
    </row>
    <row r="1199" spans="2:20" s="11" customFormat="1" ht="228" customHeight="1" x14ac:dyDescent="0.25">
      <c r="B1199" s="431"/>
      <c r="C1199" s="418"/>
      <c r="D1199" s="376"/>
      <c r="E1199" s="95" t="s">
        <v>1594</v>
      </c>
      <c r="F1199" s="328" t="s">
        <v>3865</v>
      </c>
      <c r="G1199" s="157" t="s">
        <v>2009</v>
      </c>
      <c r="H1199" s="75" t="s">
        <v>3866</v>
      </c>
      <c r="I1199" s="39" t="s">
        <v>3871</v>
      </c>
      <c r="J1199" s="328" t="s">
        <v>1141</v>
      </c>
      <c r="K1199" s="328" t="s">
        <v>593</v>
      </c>
      <c r="L1199" s="75" t="s">
        <v>3879</v>
      </c>
      <c r="M1199" s="328" t="s">
        <v>311</v>
      </c>
      <c r="N1199" s="215">
        <v>44057</v>
      </c>
      <c r="O1199" s="215">
        <v>43578</v>
      </c>
      <c r="P1199" s="215">
        <v>44673</v>
      </c>
      <c r="Q1199" s="258">
        <v>212567.81</v>
      </c>
      <c r="R1199" s="35">
        <v>0.8</v>
      </c>
      <c r="S1199" s="32" t="s">
        <v>309</v>
      </c>
      <c r="T1199" s="32">
        <v>170054.25</v>
      </c>
    </row>
    <row r="1200" spans="2:20" s="11" customFormat="1" ht="228" customHeight="1" thickBot="1" x14ac:dyDescent="0.3">
      <c r="B1200" s="431"/>
      <c r="C1200" s="418"/>
      <c r="D1200" s="376"/>
      <c r="E1200" s="95" t="s">
        <v>1594</v>
      </c>
      <c r="F1200" s="328" t="s">
        <v>3865</v>
      </c>
      <c r="G1200" s="157" t="s">
        <v>2012</v>
      </c>
      <c r="H1200" s="75" t="s">
        <v>3866</v>
      </c>
      <c r="I1200" s="39" t="s">
        <v>3872</v>
      </c>
      <c r="J1200" s="328" t="s">
        <v>1141</v>
      </c>
      <c r="K1200" s="328" t="s">
        <v>593</v>
      </c>
      <c r="L1200" s="75" t="s">
        <v>3880</v>
      </c>
      <c r="M1200" s="328" t="s">
        <v>311</v>
      </c>
      <c r="N1200" s="215">
        <v>44042</v>
      </c>
      <c r="O1200" s="215">
        <v>43746</v>
      </c>
      <c r="P1200" s="215">
        <v>44749</v>
      </c>
      <c r="Q1200" s="258">
        <v>182703.01</v>
      </c>
      <c r="R1200" s="35">
        <v>0.8</v>
      </c>
      <c r="S1200" s="32" t="s">
        <v>309</v>
      </c>
      <c r="T1200" s="32">
        <v>146162.41</v>
      </c>
    </row>
    <row r="1201" spans="2:20" s="11" customFormat="1" ht="42.75" customHeight="1" thickBot="1" x14ac:dyDescent="0.3">
      <c r="B1201" s="431"/>
      <c r="C1201" s="418"/>
      <c r="D1201" s="376"/>
      <c r="E1201" s="352" t="s">
        <v>593</v>
      </c>
      <c r="F1201" s="353"/>
      <c r="G1201" s="353"/>
      <c r="H1201" s="353"/>
      <c r="I1201" s="353"/>
      <c r="J1201" s="353"/>
      <c r="K1201" s="306">
        <f>COUNTA(K1174:K1200)</f>
        <v>27</v>
      </c>
      <c r="L1201" s="354"/>
      <c r="M1201" s="355"/>
      <c r="N1201" s="355"/>
      <c r="O1201" s="355"/>
      <c r="P1201" s="355"/>
      <c r="Q1201" s="311">
        <f>SUM(Q1174:Q1200)</f>
        <v>5636789.2699999986</v>
      </c>
      <c r="R1201" s="381"/>
      <c r="S1201" s="382"/>
      <c r="T1201" s="305">
        <f>SUM(T1174:T1200)</f>
        <v>4509431.43</v>
      </c>
    </row>
    <row r="1202" spans="2:20" s="11" customFormat="1" ht="213.75" customHeight="1" x14ac:dyDescent="0.25">
      <c r="B1202" s="431"/>
      <c r="C1202" s="418"/>
      <c r="D1202" s="376"/>
      <c r="E1202" s="131" t="s">
        <v>1608</v>
      </c>
      <c r="F1202" s="131" t="s">
        <v>1609</v>
      </c>
      <c r="G1202" s="143" t="s">
        <v>1001</v>
      </c>
      <c r="H1202" s="78" t="s">
        <v>1610</v>
      </c>
      <c r="I1202" s="131" t="s">
        <v>1774</v>
      </c>
      <c r="J1202" s="131" t="s">
        <v>1141</v>
      </c>
      <c r="K1202" s="332" t="s">
        <v>1611</v>
      </c>
      <c r="L1202" s="78" t="s">
        <v>1612</v>
      </c>
      <c r="M1202" s="332" t="s">
        <v>311</v>
      </c>
      <c r="N1202" s="214">
        <v>43286</v>
      </c>
      <c r="O1202" s="214">
        <v>42425</v>
      </c>
      <c r="P1202" s="214">
        <v>43451</v>
      </c>
      <c r="Q1202" s="87">
        <v>1342648.87</v>
      </c>
      <c r="R1202" s="66">
        <v>0.8</v>
      </c>
      <c r="S1202" s="65" t="s">
        <v>309</v>
      </c>
      <c r="T1202" s="65">
        <v>1074119.1000000001</v>
      </c>
    </row>
    <row r="1203" spans="2:20" s="11" customFormat="1" ht="224.25" customHeight="1" x14ac:dyDescent="0.25">
      <c r="B1203" s="431"/>
      <c r="C1203" s="418"/>
      <c r="D1203" s="376"/>
      <c r="E1203" s="324" t="s">
        <v>1608</v>
      </c>
      <c r="F1203" s="324" t="s">
        <v>1609</v>
      </c>
      <c r="G1203" s="36" t="s">
        <v>1974</v>
      </c>
      <c r="H1203" s="75" t="s">
        <v>1610</v>
      </c>
      <c r="I1203" s="324" t="s">
        <v>1607</v>
      </c>
      <c r="J1203" s="324" t="s">
        <v>1141</v>
      </c>
      <c r="K1203" s="328" t="s">
        <v>1611</v>
      </c>
      <c r="L1203" s="75" t="s">
        <v>1612</v>
      </c>
      <c r="M1203" s="328" t="s">
        <v>311</v>
      </c>
      <c r="N1203" s="215">
        <v>43585</v>
      </c>
      <c r="O1203" s="215">
        <v>43118</v>
      </c>
      <c r="P1203" s="215">
        <v>43644</v>
      </c>
      <c r="Q1203" s="84">
        <v>77195.95</v>
      </c>
      <c r="R1203" s="35">
        <v>0.8</v>
      </c>
      <c r="S1203" s="32" t="s">
        <v>309</v>
      </c>
      <c r="T1203" s="32">
        <v>61756.76</v>
      </c>
    </row>
    <row r="1204" spans="2:20" s="11" customFormat="1" ht="88.5" customHeight="1" x14ac:dyDescent="0.25">
      <c r="B1204" s="431"/>
      <c r="C1204" s="418"/>
      <c r="D1204" s="376"/>
      <c r="E1204" s="324" t="s">
        <v>1608</v>
      </c>
      <c r="F1204" s="324" t="s">
        <v>1773</v>
      </c>
      <c r="G1204" s="36" t="s">
        <v>2010</v>
      </c>
      <c r="H1204" s="75" t="s">
        <v>1775</v>
      </c>
      <c r="I1204" s="324" t="s">
        <v>1776</v>
      </c>
      <c r="J1204" s="324" t="s">
        <v>1141</v>
      </c>
      <c r="K1204" s="328" t="s">
        <v>1611</v>
      </c>
      <c r="L1204" s="75" t="s">
        <v>1786</v>
      </c>
      <c r="M1204" s="328" t="s">
        <v>311</v>
      </c>
      <c r="N1204" s="215">
        <v>43301</v>
      </c>
      <c r="O1204" s="215">
        <v>42887</v>
      </c>
      <c r="P1204" s="215">
        <v>43328</v>
      </c>
      <c r="Q1204" s="84">
        <v>123465.04</v>
      </c>
      <c r="R1204" s="35">
        <v>0.8</v>
      </c>
      <c r="S1204" s="32" t="s">
        <v>309</v>
      </c>
      <c r="T1204" s="32">
        <v>98772.03</v>
      </c>
    </row>
    <row r="1205" spans="2:20" s="11" customFormat="1" ht="233.25" customHeight="1" x14ac:dyDescent="0.25">
      <c r="B1205" s="431"/>
      <c r="C1205" s="418"/>
      <c r="D1205" s="376"/>
      <c r="E1205" s="324" t="s">
        <v>1608</v>
      </c>
      <c r="F1205" s="324" t="s">
        <v>1773</v>
      </c>
      <c r="G1205" s="36" t="s">
        <v>1001</v>
      </c>
      <c r="H1205" s="75" t="s">
        <v>1775</v>
      </c>
      <c r="I1205" s="324" t="s">
        <v>1777</v>
      </c>
      <c r="J1205" s="324" t="s">
        <v>1141</v>
      </c>
      <c r="K1205" s="328" t="s">
        <v>1611</v>
      </c>
      <c r="L1205" s="75" t="s">
        <v>1787</v>
      </c>
      <c r="M1205" s="328" t="s">
        <v>311</v>
      </c>
      <c r="N1205" s="215">
        <v>43301</v>
      </c>
      <c r="O1205" s="215">
        <v>42738</v>
      </c>
      <c r="P1205" s="215">
        <v>43373</v>
      </c>
      <c r="Q1205" s="84">
        <v>229968.88</v>
      </c>
      <c r="R1205" s="35">
        <v>0.8</v>
      </c>
      <c r="S1205" s="32" t="s">
        <v>309</v>
      </c>
      <c r="T1205" s="32">
        <v>183975.1</v>
      </c>
    </row>
    <row r="1206" spans="2:20" s="11" customFormat="1" ht="175" x14ac:dyDescent="0.25">
      <c r="B1206" s="431"/>
      <c r="C1206" s="418"/>
      <c r="D1206" s="376"/>
      <c r="E1206" s="324" t="s">
        <v>1608</v>
      </c>
      <c r="F1206" s="324" t="s">
        <v>1773</v>
      </c>
      <c r="G1206" s="36" t="s">
        <v>1001</v>
      </c>
      <c r="H1206" s="75" t="s">
        <v>1775</v>
      </c>
      <c r="I1206" s="324" t="s">
        <v>1778</v>
      </c>
      <c r="J1206" s="324" t="s">
        <v>1141</v>
      </c>
      <c r="K1206" s="328" t="s">
        <v>1611</v>
      </c>
      <c r="L1206" s="75" t="s">
        <v>1788</v>
      </c>
      <c r="M1206" s="328" t="s">
        <v>311</v>
      </c>
      <c r="N1206" s="215">
        <v>43301</v>
      </c>
      <c r="O1206" s="215">
        <v>42979</v>
      </c>
      <c r="P1206" s="215">
        <v>43373</v>
      </c>
      <c r="Q1206" s="84">
        <v>61171.519999999997</v>
      </c>
      <c r="R1206" s="35">
        <v>0.8</v>
      </c>
      <c r="S1206" s="32" t="s">
        <v>309</v>
      </c>
      <c r="T1206" s="32">
        <v>48937.22</v>
      </c>
    </row>
    <row r="1207" spans="2:20" s="11" customFormat="1" ht="213.75" customHeight="1" x14ac:dyDescent="0.25">
      <c r="B1207" s="431"/>
      <c r="C1207" s="418"/>
      <c r="D1207" s="376"/>
      <c r="E1207" s="324" t="s">
        <v>1608</v>
      </c>
      <c r="F1207" s="324" t="s">
        <v>1773</v>
      </c>
      <c r="G1207" s="36" t="s">
        <v>2015</v>
      </c>
      <c r="H1207" s="75" t="s">
        <v>1775</v>
      </c>
      <c r="I1207" s="324" t="s">
        <v>1779</v>
      </c>
      <c r="J1207" s="324" t="s">
        <v>1141</v>
      </c>
      <c r="K1207" s="328" t="s">
        <v>1611</v>
      </c>
      <c r="L1207" s="75" t="s">
        <v>3470</v>
      </c>
      <c r="M1207" s="328" t="s">
        <v>311</v>
      </c>
      <c r="N1207" s="215">
        <v>43300</v>
      </c>
      <c r="O1207" s="215">
        <v>43132</v>
      </c>
      <c r="P1207" s="215">
        <v>43373</v>
      </c>
      <c r="Q1207" s="84">
        <v>63830.39</v>
      </c>
      <c r="R1207" s="35">
        <v>0.8</v>
      </c>
      <c r="S1207" s="32" t="s">
        <v>309</v>
      </c>
      <c r="T1207" s="32">
        <v>51064.31</v>
      </c>
    </row>
    <row r="1208" spans="2:20" s="11" customFormat="1" ht="213.75" customHeight="1" x14ac:dyDescent="0.25">
      <c r="B1208" s="431"/>
      <c r="C1208" s="418"/>
      <c r="D1208" s="376"/>
      <c r="E1208" s="324" t="s">
        <v>1608</v>
      </c>
      <c r="F1208" s="324" t="s">
        <v>1773</v>
      </c>
      <c r="G1208" s="36" t="s">
        <v>1001</v>
      </c>
      <c r="H1208" s="75" t="s">
        <v>1775</v>
      </c>
      <c r="I1208" s="324" t="s">
        <v>1780</v>
      </c>
      <c r="J1208" s="324" t="s">
        <v>1141</v>
      </c>
      <c r="K1208" s="328" t="s">
        <v>1611</v>
      </c>
      <c r="L1208" s="75" t="s">
        <v>1789</v>
      </c>
      <c r="M1208" s="328" t="s">
        <v>311</v>
      </c>
      <c r="N1208" s="215">
        <v>43301</v>
      </c>
      <c r="O1208" s="215">
        <v>42737</v>
      </c>
      <c r="P1208" s="215">
        <v>43373</v>
      </c>
      <c r="Q1208" s="84">
        <v>166938.68</v>
      </c>
      <c r="R1208" s="35">
        <v>0.8</v>
      </c>
      <c r="S1208" s="32" t="s">
        <v>309</v>
      </c>
      <c r="T1208" s="32">
        <v>133550.94</v>
      </c>
    </row>
    <row r="1209" spans="2:20" s="11" customFormat="1" ht="213.75" customHeight="1" x14ac:dyDescent="0.25">
      <c r="B1209" s="431"/>
      <c r="C1209" s="418"/>
      <c r="D1209" s="376"/>
      <c r="E1209" s="324" t="s">
        <v>1608</v>
      </c>
      <c r="F1209" s="324" t="s">
        <v>1773</v>
      </c>
      <c r="G1209" s="36" t="s">
        <v>2016</v>
      </c>
      <c r="H1209" s="75" t="s">
        <v>1775</v>
      </c>
      <c r="I1209" s="324" t="s">
        <v>1781</v>
      </c>
      <c r="J1209" s="324" t="s">
        <v>1141</v>
      </c>
      <c r="K1209" s="328" t="s">
        <v>1611</v>
      </c>
      <c r="L1209" s="75" t="s">
        <v>1790</v>
      </c>
      <c r="M1209" s="328" t="s">
        <v>311</v>
      </c>
      <c r="N1209" s="215">
        <v>43300</v>
      </c>
      <c r="O1209" s="215">
        <v>42737</v>
      </c>
      <c r="P1209" s="215">
        <v>43406</v>
      </c>
      <c r="Q1209" s="84">
        <v>167554.74</v>
      </c>
      <c r="R1209" s="35">
        <v>0.8</v>
      </c>
      <c r="S1209" s="32" t="s">
        <v>309</v>
      </c>
      <c r="T1209" s="32">
        <v>134043.79</v>
      </c>
    </row>
    <row r="1210" spans="2:20" s="11" customFormat="1" ht="213.75" customHeight="1" x14ac:dyDescent="0.25">
      <c r="B1210" s="431"/>
      <c r="C1210" s="418"/>
      <c r="D1210" s="376"/>
      <c r="E1210" s="324" t="s">
        <v>1608</v>
      </c>
      <c r="F1210" s="324" t="s">
        <v>1773</v>
      </c>
      <c r="G1210" s="36" t="s">
        <v>997</v>
      </c>
      <c r="H1210" s="75" t="s">
        <v>1775</v>
      </c>
      <c r="I1210" s="324" t="s">
        <v>1782</v>
      </c>
      <c r="J1210" s="324" t="s">
        <v>1141</v>
      </c>
      <c r="K1210" s="328" t="s">
        <v>1611</v>
      </c>
      <c r="L1210" s="75" t="s">
        <v>3471</v>
      </c>
      <c r="M1210" s="328" t="s">
        <v>311</v>
      </c>
      <c r="N1210" s="215">
        <v>43300</v>
      </c>
      <c r="O1210" s="215">
        <v>42737</v>
      </c>
      <c r="P1210" s="215">
        <v>43383</v>
      </c>
      <c r="Q1210" s="84">
        <v>167554.74</v>
      </c>
      <c r="R1210" s="35">
        <v>0.8</v>
      </c>
      <c r="S1210" s="32" t="s">
        <v>309</v>
      </c>
      <c r="T1210" s="32">
        <v>134043.79</v>
      </c>
    </row>
    <row r="1211" spans="2:20" s="11" customFormat="1" ht="213.75" customHeight="1" x14ac:dyDescent="0.25">
      <c r="B1211" s="431"/>
      <c r="C1211" s="418"/>
      <c r="D1211" s="376"/>
      <c r="E1211" s="324" t="s">
        <v>1608</v>
      </c>
      <c r="F1211" s="324" t="s">
        <v>1773</v>
      </c>
      <c r="G1211" s="36" t="s">
        <v>2105</v>
      </c>
      <c r="H1211" s="75" t="s">
        <v>1775</v>
      </c>
      <c r="I1211" s="324" t="s">
        <v>1783</v>
      </c>
      <c r="J1211" s="324" t="s">
        <v>1141</v>
      </c>
      <c r="K1211" s="328" t="s">
        <v>1611</v>
      </c>
      <c r="L1211" s="75" t="s">
        <v>1791</v>
      </c>
      <c r="M1211" s="328" t="s">
        <v>311</v>
      </c>
      <c r="N1211" s="215">
        <v>43301</v>
      </c>
      <c r="O1211" s="215">
        <v>43010</v>
      </c>
      <c r="P1211" s="215">
        <v>43373</v>
      </c>
      <c r="Q1211" s="84">
        <v>37414.35</v>
      </c>
      <c r="R1211" s="35">
        <v>0.8</v>
      </c>
      <c r="S1211" s="32" t="s">
        <v>309</v>
      </c>
      <c r="T1211" s="32">
        <v>29931.48</v>
      </c>
    </row>
    <row r="1212" spans="2:20" s="11" customFormat="1" ht="237" customHeight="1" x14ac:dyDescent="0.25">
      <c r="B1212" s="431"/>
      <c r="C1212" s="418"/>
      <c r="D1212" s="376"/>
      <c r="E1212" s="324" t="s">
        <v>1608</v>
      </c>
      <c r="F1212" s="324" t="s">
        <v>1773</v>
      </c>
      <c r="G1212" s="256" t="s">
        <v>2017</v>
      </c>
      <c r="H1212" s="75" t="s">
        <v>1775</v>
      </c>
      <c r="I1212" s="324" t="s">
        <v>1784</v>
      </c>
      <c r="J1212" s="324" t="s">
        <v>1141</v>
      </c>
      <c r="K1212" s="328" t="s">
        <v>1611</v>
      </c>
      <c r="L1212" s="75" t="s">
        <v>3472</v>
      </c>
      <c r="M1212" s="328" t="s">
        <v>311</v>
      </c>
      <c r="N1212" s="215">
        <v>43300</v>
      </c>
      <c r="O1212" s="215">
        <v>42736</v>
      </c>
      <c r="P1212" s="215">
        <v>43373</v>
      </c>
      <c r="Q1212" s="84">
        <v>167364.78</v>
      </c>
      <c r="R1212" s="35">
        <v>0.8</v>
      </c>
      <c r="S1212" s="32" t="s">
        <v>309</v>
      </c>
      <c r="T1212" s="32">
        <v>133891.82</v>
      </c>
    </row>
    <row r="1213" spans="2:20" s="11" customFormat="1" ht="203.25" customHeight="1" x14ac:dyDescent="0.25">
      <c r="B1213" s="431"/>
      <c r="C1213" s="418"/>
      <c r="D1213" s="376"/>
      <c r="E1213" s="325" t="s">
        <v>1608</v>
      </c>
      <c r="F1213" s="325" t="s">
        <v>1773</v>
      </c>
      <c r="G1213" s="257" t="s">
        <v>2018</v>
      </c>
      <c r="H1213" s="49" t="s">
        <v>1775</v>
      </c>
      <c r="I1213" s="325" t="s">
        <v>1785</v>
      </c>
      <c r="J1213" s="325" t="s">
        <v>1141</v>
      </c>
      <c r="K1213" s="130" t="s">
        <v>1611</v>
      </c>
      <c r="L1213" s="49" t="s">
        <v>1792</v>
      </c>
      <c r="M1213" s="328" t="s">
        <v>311</v>
      </c>
      <c r="N1213" s="215">
        <v>43301</v>
      </c>
      <c r="O1213" s="215">
        <v>43101</v>
      </c>
      <c r="P1213" s="215">
        <v>43373</v>
      </c>
      <c r="Q1213" s="86">
        <v>80905.009999999995</v>
      </c>
      <c r="R1213" s="50">
        <v>0.8</v>
      </c>
      <c r="S1213" s="48" t="s">
        <v>309</v>
      </c>
      <c r="T1213" s="48">
        <v>64724.01</v>
      </c>
    </row>
    <row r="1214" spans="2:20" s="11" customFormat="1" ht="203.25" customHeight="1" x14ac:dyDescent="0.25">
      <c r="B1214" s="431"/>
      <c r="C1214" s="418"/>
      <c r="D1214" s="376"/>
      <c r="E1214" s="325" t="s">
        <v>1608</v>
      </c>
      <c r="F1214" s="325" t="s">
        <v>2280</v>
      </c>
      <c r="G1214" s="252" t="s">
        <v>2016</v>
      </c>
      <c r="H1214" s="220" t="s">
        <v>2281</v>
      </c>
      <c r="I1214" s="219" t="s">
        <v>2282</v>
      </c>
      <c r="J1214" s="325" t="s">
        <v>1141</v>
      </c>
      <c r="K1214" s="130" t="s">
        <v>1611</v>
      </c>
      <c r="L1214" s="49" t="s">
        <v>2292</v>
      </c>
      <c r="M1214" s="328" t="s">
        <v>311</v>
      </c>
      <c r="N1214" s="215">
        <v>43537</v>
      </c>
      <c r="O1214" s="215">
        <v>43374</v>
      </c>
      <c r="P1214" s="215">
        <v>44196</v>
      </c>
      <c r="Q1214" s="86">
        <v>215427.52</v>
      </c>
      <c r="R1214" s="50">
        <v>0.8</v>
      </c>
      <c r="S1214" s="48" t="s">
        <v>309</v>
      </c>
      <c r="T1214" s="48">
        <v>172342.02</v>
      </c>
    </row>
    <row r="1215" spans="2:20" s="11" customFormat="1" ht="203.25" customHeight="1" x14ac:dyDescent="0.25">
      <c r="B1215" s="431"/>
      <c r="C1215" s="418"/>
      <c r="D1215" s="376"/>
      <c r="E1215" s="325" t="s">
        <v>1608</v>
      </c>
      <c r="F1215" s="325" t="s">
        <v>2280</v>
      </c>
      <c r="G1215" s="252" t="s">
        <v>2012</v>
      </c>
      <c r="H1215" s="220" t="s">
        <v>2281</v>
      </c>
      <c r="I1215" s="219" t="s">
        <v>2283</v>
      </c>
      <c r="J1215" s="325" t="s">
        <v>1141</v>
      </c>
      <c r="K1215" s="130" t="s">
        <v>1611</v>
      </c>
      <c r="L1215" s="49" t="s">
        <v>2293</v>
      </c>
      <c r="M1215" s="328" t="s">
        <v>311</v>
      </c>
      <c r="N1215" s="215">
        <v>43537</v>
      </c>
      <c r="O1215" s="215">
        <v>43374</v>
      </c>
      <c r="P1215" s="215">
        <v>44196</v>
      </c>
      <c r="Q1215" s="86">
        <v>215427.52</v>
      </c>
      <c r="R1215" s="50">
        <v>0.8</v>
      </c>
      <c r="S1215" s="48" t="s">
        <v>309</v>
      </c>
      <c r="T1215" s="48">
        <v>172342.02</v>
      </c>
    </row>
    <row r="1216" spans="2:20" s="11" customFormat="1" ht="203.25" customHeight="1" x14ac:dyDescent="0.25">
      <c r="B1216" s="431"/>
      <c r="C1216" s="418"/>
      <c r="D1216" s="376"/>
      <c r="E1216" s="325" t="s">
        <v>1608</v>
      </c>
      <c r="F1216" s="325" t="s">
        <v>2280</v>
      </c>
      <c r="G1216" s="252" t="s">
        <v>994</v>
      </c>
      <c r="H1216" s="220" t="s">
        <v>2281</v>
      </c>
      <c r="I1216" s="219" t="s">
        <v>2284</v>
      </c>
      <c r="J1216" s="325" t="s">
        <v>1141</v>
      </c>
      <c r="K1216" s="130" t="s">
        <v>1611</v>
      </c>
      <c r="L1216" s="49" t="s">
        <v>3473</v>
      </c>
      <c r="M1216" s="328" t="s">
        <v>311</v>
      </c>
      <c r="N1216" s="215">
        <v>43537</v>
      </c>
      <c r="O1216" s="215">
        <v>43374</v>
      </c>
      <c r="P1216" s="215">
        <v>44196</v>
      </c>
      <c r="Q1216" s="86">
        <v>215427.52</v>
      </c>
      <c r="R1216" s="50">
        <v>0.8</v>
      </c>
      <c r="S1216" s="48" t="s">
        <v>309</v>
      </c>
      <c r="T1216" s="48">
        <v>172342.02</v>
      </c>
    </row>
    <row r="1217" spans="2:20" s="11" customFormat="1" ht="203.25" customHeight="1" x14ac:dyDescent="0.25">
      <c r="B1217" s="431"/>
      <c r="C1217" s="418"/>
      <c r="D1217" s="376"/>
      <c r="E1217" s="325" t="s">
        <v>1608</v>
      </c>
      <c r="F1217" s="325" t="s">
        <v>2280</v>
      </c>
      <c r="G1217" s="252" t="s">
        <v>2015</v>
      </c>
      <c r="H1217" s="220" t="s">
        <v>2281</v>
      </c>
      <c r="I1217" s="219" t="s">
        <v>2285</v>
      </c>
      <c r="J1217" s="325" t="s">
        <v>1141</v>
      </c>
      <c r="K1217" s="130" t="s">
        <v>1611</v>
      </c>
      <c r="L1217" s="49" t="s">
        <v>3470</v>
      </c>
      <c r="M1217" s="328" t="s">
        <v>311</v>
      </c>
      <c r="N1217" s="215">
        <v>43537</v>
      </c>
      <c r="O1217" s="215">
        <v>43374</v>
      </c>
      <c r="P1217" s="215">
        <v>44196</v>
      </c>
      <c r="Q1217" s="86">
        <v>269284.40000000002</v>
      </c>
      <c r="R1217" s="50">
        <v>0.8</v>
      </c>
      <c r="S1217" s="48" t="s">
        <v>309</v>
      </c>
      <c r="T1217" s="48">
        <v>215427.52</v>
      </c>
    </row>
    <row r="1218" spans="2:20" s="11" customFormat="1" ht="203.25" customHeight="1" x14ac:dyDescent="0.25">
      <c r="B1218" s="431"/>
      <c r="C1218" s="418"/>
      <c r="D1218" s="376"/>
      <c r="E1218" s="325" t="s">
        <v>1608</v>
      </c>
      <c r="F1218" s="325" t="s">
        <v>2280</v>
      </c>
      <c r="G1218" s="252" t="s">
        <v>2010</v>
      </c>
      <c r="H1218" s="220" t="s">
        <v>2281</v>
      </c>
      <c r="I1218" s="219" t="s">
        <v>2286</v>
      </c>
      <c r="J1218" s="325" t="s">
        <v>1141</v>
      </c>
      <c r="K1218" s="130" t="s">
        <v>1611</v>
      </c>
      <c r="L1218" s="49" t="s">
        <v>2294</v>
      </c>
      <c r="M1218" s="328" t="s">
        <v>311</v>
      </c>
      <c r="N1218" s="215">
        <v>43537</v>
      </c>
      <c r="O1218" s="215">
        <v>43374</v>
      </c>
      <c r="P1218" s="215">
        <v>44196</v>
      </c>
      <c r="Q1218" s="86">
        <v>208478.24</v>
      </c>
      <c r="R1218" s="50">
        <v>0.8</v>
      </c>
      <c r="S1218" s="48" t="s">
        <v>309</v>
      </c>
      <c r="T1218" s="48">
        <v>166782.59</v>
      </c>
    </row>
    <row r="1219" spans="2:20" s="11" customFormat="1" ht="203.25" customHeight="1" x14ac:dyDescent="0.25">
      <c r="B1219" s="431"/>
      <c r="C1219" s="418"/>
      <c r="D1219" s="376"/>
      <c r="E1219" s="325" t="s">
        <v>1608</v>
      </c>
      <c r="F1219" s="325" t="s">
        <v>2280</v>
      </c>
      <c r="G1219" s="252" t="s">
        <v>997</v>
      </c>
      <c r="H1219" s="220" t="s">
        <v>2281</v>
      </c>
      <c r="I1219" s="219" t="s">
        <v>2287</v>
      </c>
      <c r="J1219" s="325" t="s">
        <v>1141</v>
      </c>
      <c r="K1219" s="130" t="s">
        <v>1611</v>
      </c>
      <c r="L1219" s="49" t="s">
        <v>3471</v>
      </c>
      <c r="M1219" s="328" t="s">
        <v>311</v>
      </c>
      <c r="N1219" s="215">
        <v>43537</v>
      </c>
      <c r="O1219" s="215">
        <v>43375</v>
      </c>
      <c r="P1219" s="215">
        <v>44196</v>
      </c>
      <c r="Q1219" s="86">
        <v>215427.52</v>
      </c>
      <c r="R1219" s="50">
        <v>0.8</v>
      </c>
      <c r="S1219" s="48" t="s">
        <v>309</v>
      </c>
      <c r="T1219" s="48">
        <v>172342.02</v>
      </c>
    </row>
    <row r="1220" spans="2:20" s="11" customFormat="1" ht="203.25" customHeight="1" x14ac:dyDescent="0.25">
      <c r="B1220" s="431"/>
      <c r="C1220" s="418"/>
      <c r="D1220" s="376"/>
      <c r="E1220" s="325" t="s">
        <v>1608</v>
      </c>
      <c r="F1220" s="325" t="s">
        <v>2280</v>
      </c>
      <c r="G1220" s="252" t="s">
        <v>1001</v>
      </c>
      <c r="H1220" s="220" t="s">
        <v>2281</v>
      </c>
      <c r="I1220" s="219" t="s">
        <v>2288</v>
      </c>
      <c r="J1220" s="324" t="s">
        <v>1141</v>
      </c>
      <c r="K1220" s="328" t="s">
        <v>1611</v>
      </c>
      <c r="L1220" s="75" t="s">
        <v>2295</v>
      </c>
      <c r="M1220" s="328" t="s">
        <v>311</v>
      </c>
      <c r="N1220" s="215">
        <v>43537</v>
      </c>
      <c r="O1220" s="215">
        <v>43374</v>
      </c>
      <c r="P1220" s="215">
        <v>44196</v>
      </c>
      <c r="Q1220" s="32">
        <v>260597.81</v>
      </c>
      <c r="R1220" s="35">
        <v>0.8</v>
      </c>
      <c r="S1220" s="32" t="s">
        <v>309</v>
      </c>
      <c r="T1220" s="32">
        <v>208478.25</v>
      </c>
    </row>
    <row r="1221" spans="2:20" s="11" customFormat="1" ht="203.25" customHeight="1" x14ac:dyDescent="0.25">
      <c r="B1221" s="431"/>
      <c r="C1221" s="418"/>
      <c r="D1221" s="376"/>
      <c r="E1221" s="325" t="s">
        <v>1608</v>
      </c>
      <c r="F1221" s="325" t="s">
        <v>2280</v>
      </c>
      <c r="G1221" s="252" t="s">
        <v>1001</v>
      </c>
      <c r="H1221" s="220" t="s">
        <v>2281</v>
      </c>
      <c r="I1221" s="219" t="s">
        <v>2289</v>
      </c>
      <c r="J1221" s="324" t="s">
        <v>1141</v>
      </c>
      <c r="K1221" s="328" t="s">
        <v>1611</v>
      </c>
      <c r="L1221" s="75" t="s">
        <v>1788</v>
      </c>
      <c r="M1221" s="328" t="s">
        <v>311</v>
      </c>
      <c r="N1221" s="215">
        <v>43537</v>
      </c>
      <c r="O1221" s="215">
        <v>43374</v>
      </c>
      <c r="P1221" s="215">
        <v>44196</v>
      </c>
      <c r="Q1221" s="32">
        <v>208478.24</v>
      </c>
      <c r="R1221" s="35">
        <v>0.8</v>
      </c>
      <c r="S1221" s="32" t="s">
        <v>309</v>
      </c>
      <c r="T1221" s="32">
        <v>166782.59</v>
      </c>
    </row>
    <row r="1222" spans="2:20" s="11" customFormat="1" ht="203.25" customHeight="1" x14ac:dyDescent="0.25">
      <c r="B1222" s="431"/>
      <c r="C1222" s="418"/>
      <c r="D1222" s="376"/>
      <c r="E1222" s="325" t="s">
        <v>1608</v>
      </c>
      <c r="F1222" s="325" t="s">
        <v>2280</v>
      </c>
      <c r="G1222" s="252" t="s">
        <v>2105</v>
      </c>
      <c r="H1222" s="220" t="s">
        <v>2281</v>
      </c>
      <c r="I1222" s="219" t="s">
        <v>2290</v>
      </c>
      <c r="J1222" s="324" t="s">
        <v>1141</v>
      </c>
      <c r="K1222" s="328" t="s">
        <v>1611</v>
      </c>
      <c r="L1222" s="75" t="s">
        <v>1791</v>
      </c>
      <c r="M1222" s="328" t="s">
        <v>311</v>
      </c>
      <c r="N1222" s="215">
        <v>43537</v>
      </c>
      <c r="O1222" s="215">
        <v>43382</v>
      </c>
      <c r="P1222" s="215">
        <v>44196</v>
      </c>
      <c r="Q1222" s="32">
        <v>215427.52</v>
      </c>
      <c r="R1222" s="35">
        <v>0.8</v>
      </c>
      <c r="S1222" s="32" t="s">
        <v>309</v>
      </c>
      <c r="T1222" s="32">
        <v>172342.02</v>
      </c>
    </row>
    <row r="1223" spans="2:20" s="11" customFormat="1" ht="203.25" customHeight="1" x14ac:dyDescent="0.25">
      <c r="B1223" s="431"/>
      <c r="C1223" s="418"/>
      <c r="D1223" s="376"/>
      <c r="E1223" s="325" t="s">
        <v>1608</v>
      </c>
      <c r="F1223" s="325" t="s">
        <v>2280</v>
      </c>
      <c r="G1223" s="252" t="s">
        <v>2392</v>
      </c>
      <c r="H1223" s="220" t="s">
        <v>2281</v>
      </c>
      <c r="I1223" s="219" t="s">
        <v>2291</v>
      </c>
      <c r="J1223" s="324" t="s">
        <v>1141</v>
      </c>
      <c r="K1223" s="328" t="s">
        <v>1611</v>
      </c>
      <c r="L1223" s="75" t="s">
        <v>2296</v>
      </c>
      <c r="M1223" s="328" t="s">
        <v>311</v>
      </c>
      <c r="N1223" s="215">
        <v>43537</v>
      </c>
      <c r="O1223" s="215">
        <v>43374</v>
      </c>
      <c r="P1223" s="215">
        <v>44196</v>
      </c>
      <c r="Q1223" s="32">
        <v>242475.64</v>
      </c>
      <c r="R1223" s="35">
        <v>0.8</v>
      </c>
      <c r="S1223" s="32" t="s">
        <v>309</v>
      </c>
      <c r="T1223" s="32">
        <v>193980.51</v>
      </c>
    </row>
    <row r="1224" spans="2:20" s="11" customFormat="1" ht="203.25" customHeight="1" x14ac:dyDescent="0.25">
      <c r="B1224" s="431"/>
      <c r="C1224" s="418"/>
      <c r="D1224" s="376"/>
      <c r="E1224" s="325" t="s">
        <v>1608</v>
      </c>
      <c r="F1224" s="325" t="s">
        <v>2280</v>
      </c>
      <c r="G1224" s="251" t="s">
        <v>1001</v>
      </c>
      <c r="H1224" s="274" t="s">
        <v>2281</v>
      </c>
      <c r="I1224" s="326" t="s">
        <v>2297</v>
      </c>
      <c r="J1224" s="326" t="s">
        <v>1141</v>
      </c>
      <c r="K1224" s="238" t="s">
        <v>1611</v>
      </c>
      <c r="L1224" s="49" t="s">
        <v>2298</v>
      </c>
      <c r="M1224" s="130" t="s">
        <v>311</v>
      </c>
      <c r="N1224" s="217">
        <v>43537</v>
      </c>
      <c r="O1224" s="217">
        <v>43374</v>
      </c>
      <c r="P1224" s="217">
        <v>44196</v>
      </c>
      <c r="Q1224" s="48">
        <v>215427.52</v>
      </c>
      <c r="R1224" s="50">
        <v>0.8</v>
      </c>
      <c r="S1224" s="48" t="s">
        <v>309</v>
      </c>
      <c r="T1224" s="48">
        <v>172342.02</v>
      </c>
    </row>
    <row r="1225" spans="2:20" s="11" customFormat="1" ht="203.25" customHeight="1" x14ac:dyDescent="0.25">
      <c r="B1225" s="431"/>
      <c r="C1225" s="418"/>
      <c r="D1225" s="376"/>
      <c r="E1225" s="324" t="s">
        <v>1608</v>
      </c>
      <c r="F1225" s="324" t="s">
        <v>4280</v>
      </c>
      <c r="G1225" s="93" t="s">
        <v>1001</v>
      </c>
      <c r="H1225" s="75" t="s">
        <v>4281</v>
      </c>
      <c r="I1225" s="324" t="s">
        <v>4278</v>
      </c>
      <c r="J1225" s="324" t="s">
        <v>1141</v>
      </c>
      <c r="K1225" s="328" t="s">
        <v>1611</v>
      </c>
      <c r="L1225" s="75" t="s">
        <v>4282</v>
      </c>
      <c r="M1225" s="328" t="s">
        <v>311</v>
      </c>
      <c r="N1225" s="215">
        <v>44131</v>
      </c>
      <c r="O1225" s="215">
        <v>43612</v>
      </c>
      <c r="P1225" s="215">
        <v>44617</v>
      </c>
      <c r="Q1225" s="32">
        <v>4891010.08</v>
      </c>
      <c r="R1225" s="35">
        <v>0.8</v>
      </c>
      <c r="S1225" s="32" t="s">
        <v>309</v>
      </c>
      <c r="T1225" s="32">
        <v>3912808.06</v>
      </c>
    </row>
    <row r="1226" spans="2:20" s="11" customFormat="1" ht="203.25" customHeight="1" x14ac:dyDescent="0.25">
      <c r="B1226" s="431"/>
      <c r="C1226" s="418"/>
      <c r="D1226" s="376"/>
      <c r="E1226" s="325" t="s">
        <v>1608</v>
      </c>
      <c r="F1226" s="325" t="s">
        <v>4280</v>
      </c>
      <c r="G1226" s="94" t="s">
        <v>985</v>
      </c>
      <c r="H1226" s="49" t="s">
        <v>4281</v>
      </c>
      <c r="I1226" s="325" t="s">
        <v>4279</v>
      </c>
      <c r="J1226" s="325" t="s">
        <v>1141</v>
      </c>
      <c r="K1226" s="130" t="s">
        <v>1611</v>
      </c>
      <c r="L1226" s="49" t="s">
        <v>4283</v>
      </c>
      <c r="M1226" s="130" t="s">
        <v>311</v>
      </c>
      <c r="N1226" s="217">
        <v>44130</v>
      </c>
      <c r="O1226" s="217">
        <v>43976</v>
      </c>
      <c r="P1226" s="217">
        <v>45051</v>
      </c>
      <c r="Q1226" s="48">
        <v>488167.42</v>
      </c>
      <c r="R1226" s="50">
        <v>0.8</v>
      </c>
      <c r="S1226" s="48" t="s">
        <v>309</v>
      </c>
      <c r="T1226" s="48">
        <v>390533.94</v>
      </c>
    </row>
    <row r="1227" spans="2:20" s="11" customFormat="1" ht="203.25" customHeight="1" thickBot="1" x14ac:dyDescent="0.3">
      <c r="B1227" s="431"/>
      <c r="C1227" s="418"/>
      <c r="D1227" s="376"/>
      <c r="E1227" s="324" t="s">
        <v>1608</v>
      </c>
      <c r="F1227" s="324" t="s">
        <v>4472</v>
      </c>
      <c r="G1227" s="93" t="s">
        <v>4209</v>
      </c>
      <c r="H1227" s="75" t="s">
        <v>4473</v>
      </c>
      <c r="I1227" s="324" t="s">
        <v>4471</v>
      </c>
      <c r="J1227" s="324" t="s">
        <v>1141</v>
      </c>
      <c r="K1227" s="328" t="s">
        <v>1611</v>
      </c>
      <c r="L1227" s="75" t="s">
        <v>4474</v>
      </c>
      <c r="M1227" s="328" t="s">
        <v>311</v>
      </c>
      <c r="N1227" s="215">
        <v>44145</v>
      </c>
      <c r="O1227" s="215">
        <v>44105</v>
      </c>
      <c r="P1227" s="215">
        <v>44196</v>
      </c>
      <c r="Q1227" s="32">
        <v>23936.39</v>
      </c>
      <c r="R1227" s="35">
        <v>0.8</v>
      </c>
      <c r="S1227" s="32" t="s">
        <v>309</v>
      </c>
      <c r="T1227" s="32">
        <v>19149.11</v>
      </c>
    </row>
    <row r="1228" spans="2:20" s="11" customFormat="1" ht="42.75" customHeight="1" thickBot="1" x14ac:dyDescent="0.3">
      <c r="B1228" s="431"/>
      <c r="C1228" s="418"/>
      <c r="D1228" s="376"/>
      <c r="E1228" s="352" t="s">
        <v>1611</v>
      </c>
      <c r="F1228" s="353"/>
      <c r="G1228" s="353"/>
      <c r="H1228" s="353"/>
      <c r="I1228" s="353"/>
      <c r="J1228" s="353"/>
      <c r="K1228" s="306">
        <f>COUNTA(K1202:K1227)</f>
        <v>26</v>
      </c>
      <c r="L1228" s="354"/>
      <c r="M1228" s="355"/>
      <c r="N1228" s="355"/>
      <c r="O1228" s="355"/>
      <c r="P1228" s="355"/>
      <c r="Q1228" s="311">
        <f>SUM(Q1202:Q1227)</f>
        <v>10571006.290000001</v>
      </c>
      <c r="R1228" s="381"/>
      <c r="S1228" s="382"/>
      <c r="T1228" s="305">
        <f>SUM(T1202:T1227)</f>
        <v>8456805.0399999991</v>
      </c>
    </row>
    <row r="1229" spans="2:20" s="11" customFormat="1" ht="138" customHeight="1" x14ac:dyDescent="0.25">
      <c r="B1229" s="431"/>
      <c r="C1229" s="418"/>
      <c r="D1229" s="376"/>
      <c r="E1229" s="383" t="s">
        <v>804</v>
      </c>
      <c r="F1229" s="131" t="s">
        <v>802</v>
      </c>
      <c r="G1229" s="143" t="s">
        <v>1001</v>
      </c>
      <c r="H1229" s="78" t="s">
        <v>806</v>
      </c>
      <c r="I1229" s="131" t="s">
        <v>807</v>
      </c>
      <c r="J1229" s="131" t="s">
        <v>1141</v>
      </c>
      <c r="K1229" s="332" t="s">
        <v>803</v>
      </c>
      <c r="L1229" s="78" t="s">
        <v>3474</v>
      </c>
      <c r="M1229" s="332" t="s">
        <v>311</v>
      </c>
      <c r="N1229" s="214">
        <v>43508</v>
      </c>
      <c r="O1229" s="214">
        <v>42345</v>
      </c>
      <c r="P1229" s="214">
        <v>42874</v>
      </c>
      <c r="Q1229" s="87">
        <v>167977.66</v>
      </c>
      <c r="R1229" s="79">
        <v>0.8</v>
      </c>
      <c r="S1229" s="65" t="s">
        <v>309</v>
      </c>
      <c r="T1229" s="65">
        <v>134382.13</v>
      </c>
    </row>
    <row r="1230" spans="2:20" s="11" customFormat="1" ht="216" customHeight="1" x14ac:dyDescent="0.25">
      <c r="B1230" s="431"/>
      <c r="C1230" s="418"/>
      <c r="D1230" s="376"/>
      <c r="E1230" s="384"/>
      <c r="F1230" s="324" t="s">
        <v>802</v>
      </c>
      <c r="G1230" s="36" t="s">
        <v>1002</v>
      </c>
      <c r="H1230" s="75" t="s">
        <v>806</v>
      </c>
      <c r="I1230" s="324" t="s">
        <v>808</v>
      </c>
      <c r="J1230" s="324" t="s">
        <v>1141</v>
      </c>
      <c r="K1230" s="328" t="s">
        <v>803</v>
      </c>
      <c r="L1230" s="75" t="s">
        <v>3474</v>
      </c>
      <c r="M1230" s="328" t="s">
        <v>311</v>
      </c>
      <c r="N1230" s="215">
        <v>42748</v>
      </c>
      <c r="O1230" s="215">
        <v>42277</v>
      </c>
      <c r="P1230" s="215">
        <v>42765</v>
      </c>
      <c r="Q1230" s="259">
        <v>547541.41</v>
      </c>
      <c r="R1230" s="50">
        <v>0.8</v>
      </c>
      <c r="S1230" s="32" t="s">
        <v>309</v>
      </c>
      <c r="T1230" s="32">
        <v>438033.13</v>
      </c>
    </row>
    <row r="1231" spans="2:20" s="11" customFormat="1" ht="197.25" customHeight="1" thickBot="1" x14ac:dyDescent="0.3">
      <c r="B1231" s="431"/>
      <c r="C1231" s="418"/>
      <c r="D1231" s="376"/>
      <c r="E1231" s="384"/>
      <c r="F1231" s="330" t="s">
        <v>1793</v>
      </c>
      <c r="G1231" s="57" t="s">
        <v>1002</v>
      </c>
      <c r="H1231" s="49" t="s">
        <v>1794</v>
      </c>
      <c r="I1231" s="325" t="s">
        <v>1795</v>
      </c>
      <c r="J1231" s="325" t="s">
        <v>1141</v>
      </c>
      <c r="K1231" s="130" t="s">
        <v>803</v>
      </c>
      <c r="L1231" s="49" t="s">
        <v>3475</v>
      </c>
      <c r="M1231" s="130" t="s">
        <v>311</v>
      </c>
      <c r="N1231" s="217">
        <v>43325</v>
      </c>
      <c r="O1231" s="217">
        <v>43375</v>
      </c>
      <c r="P1231" s="217">
        <v>43902</v>
      </c>
      <c r="Q1231" s="260">
        <v>940318.12</v>
      </c>
      <c r="R1231" s="50">
        <v>0.8</v>
      </c>
      <c r="S1231" s="48" t="s">
        <v>309</v>
      </c>
      <c r="T1231" s="48">
        <v>752254.5</v>
      </c>
    </row>
    <row r="1232" spans="2:20" s="11" customFormat="1" ht="194.25" customHeight="1" thickBot="1" x14ac:dyDescent="0.3">
      <c r="B1232" s="431"/>
      <c r="C1232" s="418"/>
      <c r="D1232" s="376"/>
      <c r="E1232" s="384"/>
      <c r="F1232" s="327" t="s">
        <v>3005</v>
      </c>
      <c r="G1232" s="36" t="s">
        <v>1002</v>
      </c>
      <c r="H1232" s="75" t="s">
        <v>3006</v>
      </c>
      <c r="I1232" s="324" t="s">
        <v>3007</v>
      </c>
      <c r="J1232" s="324" t="s">
        <v>1141</v>
      </c>
      <c r="K1232" s="328" t="s">
        <v>803</v>
      </c>
      <c r="L1232" s="75" t="s">
        <v>3476</v>
      </c>
      <c r="M1232" s="328" t="s">
        <v>311</v>
      </c>
      <c r="N1232" s="215">
        <v>43922</v>
      </c>
      <c r="O1232" s="215">
        <v>43739</v>
      </c>
      <c r="P1232" s="215">
        <v>44253</v>
      </c>
      <c r="Q1232" s="127">
        <v>168444.19</v>
      </c>
      <c r="R1232" s="35">
        <v>0.8</v>
      </c>
      <c r="S1232" s="32"/>
      <c r="T1232" s="32">
        <v>134755.35</v>
      </c>
    </row>
    <row r="1233" spans="2:20" s="11" customFormat="1" ht="194.25" customHeight="1" thickBot="1" x14ac:dyDescent="0.3">
      <c r="B1233" s="431"/>
      <c r="C1233" s="418"/>
      <c r="D1233" s="376"/>
      <c r="E1233" s="384"/>
      <c r="F1233" s="327" t="s">
        <v>3005</v>
      </c>
      <c r="G1233" s="36" t="s">
        <v>1002</v>
      </c>
      <c r="H1233" s="75" t="s">
        <v>3006</v>
      </c>
      <c r="I1233" s="324" t="s">
        <v>3008</v>
      </c>
      <c r="J1233" s="324" t="s">
        <v>1141</v>
      </c>
      <c r="K1233" s="328" t="s">
        <v>803</v>
      </c>
      <c r="L1233" s="75" t="s">
        <v>3477</v>
      </c>
      <c r="M1233" s="328" t="s">
        <v>311</v>
      </c>
      <c r="N1233" s="215">
        <v>43922</v>
      </c>
      <c r="O1233" s="215">
        <v>43739</v>
      </c>
      <c r="P1233" s="215">
        <v>44225</v>
      </c>
      <c r="Q1233" s="127">
        <v>104845.39</v>
      </c>
      <c r="R1233" s="35">
        <v>0.8</v>
      </c>
      <c r="S1233" s="32"/>
      <c r="T1233" s="32">
        <v>83876.31</v>
      </c>
    </row>
    <row r="1234" spans="2:20" s="11" customFormat="1" ht="194.25" customHeight="1" thickBot="1" x14ac:dyDescent="0.3">
      <c r="B1234" s="431"/>
      <c r="C1234" s="418"/>
      <c r="D1234" s="376"/>
      <c r="E1234" s="385"/>
      <c r="F1234" s="327" t="s">
        <v>3005</v>
      </c>
      <c r="G1234" s="148" t="s">
        <v>1002</v>
      </c>
      <c r="H1234" s="77" t="s">
        <v>3006</v>
      </c>
      <c r="I1234" s="330" t="s">
        <v>3009</v>
      </c>
      <c r="J1234" s="330" t="s">
        <v>1141</v>
      </c>
      <c r="K1234" s="67" t="s">
        <v>803</v>
      </c>
      <c r="L1234" s="77" t="s">
        <v>3478</v>
      </c>
      <c r="M1234" s="67" t="s">
        <v>311</v>
      </c>
      <c r="N1234" s="209">
        <v>43922</v>
      </c>
      <c r="O1234" s="209">
        <v>43741</v>
      </c>
      <c r="P1234" s="209">
        <v>44253</v>
      </c>
      <c r="Q1234" s="227">
        <v>540726.71</v>
      </c>
      <c r="R1234" s="69">
        <v>0.8</v>
      </c>
      <c r="S1234" s="68"/>
      <c r="T1234" s="68">
        <v>432581.37</v>
      </c>
    </row>
    <row r="1235" spans="2:20" s="11" customFormat="1" ht="42.75" customHeight="1" thickBot="1" x14ac:dyDescent="0.3">
      <c r="B1235" s="431"/>
      <c r="C1235" s="418"/>
      <c r="D1235" s="377"/>
      <c r="E1235" s="352" t="s">
        <v>803</v>
      </c>
      <c r="F1235" s="353"/>
      <c r="G1235" s="353"/>
      <c r="H1235" s="353"/>
      <c r="I1235" s="353"/>
      <c r="J1235" s="353"/>
      <c r="K1235" s="306">
        <f>COUNTA(K1229:K1234)</f>
        <v>6</v>
      </c>
      <c r="L1235" s="353"/>
      <c r="M1235" s="353"/>
      <c r="N1235" s="353"/>
      <c r="O1235" s="353"/>
      <c r="P1235" s="353"/>
      <c r="Q1235" s="311">
        <f>SUM(Q1229:Q1234)</f>
        <v>2469853.4799999995</v>
      </c>
      <c r="R1235" s="381"/>
      <c r="S1235" s="382"/>
      <c r="T1235" s="305">
        <f>SUM(T1229:T1234)</f>
        <v>1975882.79</v>
      </c>
    </row>
    <row r="1236" spans="2:20" s="11" customFormat="1" ht="258" customHeight="1" x14ac:dyDescent="0.25">
      <c r="B1236" s="431"/>
      <c r="C1236" s="418"/>
      <c r="D1236" s="362" t="s">
        <v>1508</v>
      </c>
      <c r="E1236" s="52" t="s">
        <v>608</v>
      </c>
      <c r="F1236" s="333" t="s">
        <v>610</v>
      </c>
      <c r="G1236" s="147" t="s">
        <v>569</v>
      </c>
      <c r="H1236" s="54" t="s">
        <v>611</v>
      </c>
      <c r="I1236" s="201" t="s">
        <v>613</v>
      </c>
      <c r="J1236" s="333" t="s">
        <v>1141</v>
      </c>
      <c r="K1236" s="333" t="s">
        <v>607</v>
      </c>
      <c r="L1236" s="187" t="s">
        <v>614</v>
      </c>
      <c r="M1236" s="332" t="s">
        <v>22</v>
      </c>
      <c r="N1236" s="214">
        <v>42717</v>
      </c>
      <c r="O1236" s="214">
        <v>43160</v>
      </c>
      <c r="P1236" s="214">
        <v>44104</v>
      </c>
      <c r="Q1236" s="88">
        <v>4988796</v>
      </c>
      <c r="R1236" s="46">
        <v>0.5</v>
      </c>
      <c r="S1236" s="53" t="s">
        <v>230</v>
      </c>
      <c r="T1236" s="53">
        <v>2494398</v>
      </c>
    </row>
    <row r="1237" spans="2:20" s="11" customFormat="1" ht="332.25" customHeight="1" x14ac:dyDescent="0.25">
      <c r="B1237" s="431"/>
      <c r="C1237" s="418"/>
      <c r="D1237" s="362"/>
      <c r="E1237" s="37" t="s">
        <v>609</v>
      </c>
      <c r="F1237" s="328" t="s">
        <v>610</v>
      </c>
      <c r="G1237" s="36" t="s">
        <v>576</v>
      </c>
      <c r="H1237" s="75" t="s">
        <v>612</v>
      </c>
      <c r="I1237" s="195" t="s">
        <v>757</v>
      </c>
      <c r="J1237" s="328" t="s">
        <v>1141</v>
      </c>
      <c r="K1237" s="328" t="s">
        <v>607</v>
      </c>
      <c r="L1237" s="188" t="s">
        <v>3479</v>
      </c>
      <c r="M1237" s="328" t="s">
        <v>15</v>
      </c>
      <c r="N1237" s="215">
        <v>42738</v>
      </c>
      <c r="O1237" s="215">
        <v>42339</v>
      </c>
      <c r="P1237" s="215">
        <v>44012</v>
      </c>
      <c r="Q1237" s="84">
        <v>1903666</v>
      </c>
      <c r="R1237" s="30">
        <v>0.5</v>
      </c>
      <c r="S1237" s="32" t="s">
        <v>230</v>
      </c>
      <c r="T1237" s="32">
        <v>951833</v>
      </c>
    </row>
    <row r="1238" spans="2:20" s="11" customFormat="1" ht="164.25" customHeight="1" x14ac:dyDescent="0.25">
      <c r="B1238" s="431"/>
      <c r="C1238" s="418"/>
      <c r="D1238" s="362"/>
      <c r="E1238" s="37" t="s">
        <v>609</v>
      </c>
      <c r="F1238" s="328" t="s">
        <v>1310</v>
      </c>
      <c r="G1238" s="36" t="s">
        <v>575</v>
      </c>
      <c r="H1238" s="75" t="s">
        <v>1311</v>
      </c>
      <c r="I1238" s="195" t="s">
        <v>1312</v>
      </c>
      <c r="J1238" s="328" t="s">
        <v>1141</v>
      </c>
      <c r="K1238" s="328" t="s">
        <v>607</v>
      </c>
      <c r="L1238" s="188" t="s">
        <v>1313</v>
      </c>
      <c r="M1238" s="328" t="s">
        <v>29</v>
      </c>
      <c r="N1238" s="215">
        <v>43063</v>
      </c>
      <c r="O1238" s="215">
        <v>42878</v>
      </c>
      <c r="P1238" s="215">
        <v>44561</v>
      </c>
      <c r="Q1238" s="84">
        <v>2754231.6</v>
      </c>
      <c r="R1238" s="30">
        <v>0.5</v>
      </c>
      <c r="S1238" s="32" t="s">
        <v>230</v>
      </c>
      <c r="T1238" s="32">
        <v>1652538.96</v>
      </c>
    </row>
    <row r="1239" spans="2:20" s="11" customFormat="1" ht="164.25" customHeight="1" x14ac:dyDescent="0.25">
      <c r="B1239" s="431"/>
      <c r="C1239" s="418"/>
      <c r="D1239" s="363"/>
      <c r="E1239" s="37" t="s">
        <v>609</v>
      </c>
      <c r="F1239" s="328" t="s">
        <v>1310</v>
      </c>
      <c r="G1239" s="36" t="s">
        <v>575</v>
      </c>
      <c r="H1239" s="75" t="s">
        <v>2195</v>
      </c>
      <c r="I1239" s="195" t="s">
        <v>2196</v>
      </c>
      <c r="J1239" s="328" t="s">
        <v>1141</v>
      </c>
      <c r="K1239" s="328" t="s">
        <v>607</v>
      </c>
      <c r="L1239" s="188" t="s">
        <v>2197</v>
      </c>
      <c r="M1239" s="328" t="s">
        <v>29</v>
      </c>
      <c r="N1239" s="215">
        <v>43430</v>
      </c>
      <c r="O1239" s="215">
        <v>43307</v>
      </c>
      <c r="P1239" s="215">
        <v>43555</v>
      </c>
      <c r="Q1239" s="84">
        <v>401695.37</v>
      </c>
      <c r="R1239" s="30">
        <v>0.5</v>
      </c>
      <c r="S1239" s="32" t="s">
        <v>230</v>
      </c>
      <c r="T1239" s="32">
        <v>200847.69</v>
      </c>
    </row>
    <row r="1240" spans="2:20" s="11" customFormat="1" ht="220.5" customHeight="1" x14ac:dyDescent="0.25">
      <c r="B1240" s="431"/>
      <c r="C1240" s="418"/>
      <c r="D1240" s="363"/>
      <c r="E1240" s="37" t="s">
        <v>609</v>
      </c>
      <c r="F1240" s="328" t="s">
        <v>1310</v>
      </c>
      <c r="G1240" s="93" t="s">
        <v>572</v>
      </c>
      <c r="H1240" s="73" t="s">
        <v>1817</v>
      </c>
      <c r="I1240" s="302" t="s">
        <v>1818</v>
      </c>
      <c r="J1240" s="328" t="s">
        <v>1141</v>
      </c>
      <c r="K1240" s="328" t="s">
        <v>607</v>
      </c>
      <c r="L1240" s="186" t="s">
        <v>1819</v>
      </c>
      <c r="M1240" s="302" t="s">
        <v>10</v>
      </c>
      <c r="N1240" s="215">
        <v>43370</v>
      </c>
      <c r="O1240" s="215">
        <v>43307</v>
      </c>
      <c r="P1240" s="215">
        <v>43555</v>
      </c>
      <c r="Q1240" s="247">
        <v>249293.12</v>
      </c>
      <c r="R1240" s="117">
        <v>0.5</v>
      </c>
      <c r="S1240" s="302" t="s">
        <v>230</v>
      </c>
      <c r="T1240" s="108">
        <v>124646.55</v>
      </c>
    </row>
    <row r="1241" spans="2:20" s="11" customFormat="1" ht="164.25" customHeight="1" x14ac:dyDescent="0.25">
      <c r="B1241" s="431"/>
      <c r="C1241" s="418"/>
      <c r="D1241" s="363"/>
      <c r="E1241" s="37" t="s">
        <v>609</v>
      </c>
      <c r="F1241" s="328" t="s">
        <v>1310</v>
      </c>
      <c r="G1241" s="93" t="s">
        <v>571</v>
      </c>
      <c r="H1241" s="73" t="s">
        <v>1820</v>
      </c>
      <c r="I1241" s="302" t="s">
        <v>1821</v>
      </c>
      <c r="J1241" s="328" t="s">
        <v>1141</v>
      </c>
      <c r="K1241" s="328" t="s">
        <v>607</v>
      </c>
      <c r="L1241" s="186" t="s">
        <v>1822</v>
      </c>
      <c r="M1241" s="302" t="s">
        <v>13</v>
      </c>
      <c r="N1241" s="215">
        <v>43370</v>
      </c>
      <c r="O1241" s="215">
        <v>43196</v>
      </c>
      <c r="P1241" s="215">
        <v>43465</v>
      </c>
      <c r="Q1241" s="247">
        <v>160831.29999999999</v>
      </c>
      <c r="R1241" s="117">
        <v>0.5</v>
      </c>
      <c r="S1241" s="302" t="s">
        <v>230</v>
      </c>
      <c r="T1241" s="108">
        <v>80415.66</v>
      </c>
    </row>
    <row r="1242" spans="2:20" s="11" customFormat="1" ht="210" customHeight="1" x14ac:dyDescent="0.25">
      <c r="B1242" s="431"/>
      <c r="C1242" s="418"/>
      <c r="D1242" s="363"/>
      <c r="E1242" s="76" t="s">
        <v>609</v>
      </c>
      <c r="F1242" s="130" t="s">
        <v>1310</v>
      </c>
      <c r="G1242" s="94" t="s">
        <v>971</v>
      </c>
      <c r="H1242" s="44" t="s">
        <v>1823</v>
      </c>
      <c r="I1242" s="317" t="s">
        <v>1824</v>
      </c>
      <c r="J1242" s="130" t="s">
        <v>1141</v>
      </c>
      <c r="K1242" s="130" t="s">
        <v>607</v>
      </c>
      <c r="L1242" s="192" t="s">
        <v>1825</v>
      </c>
      <c r="M1242" s="302" t="s">
        <v>829</v>
      </c>
      <c r="N1242" s="215">
        <v>43370</v>
      </c>
      <c r="O1242" s="215">
        <v>43313</v>
      </c>
      <c r="P1242" s="215">
        <v>43465</v>
      </c>
      <c r="Q1242" s="118">
        <v>103995.36</v>
      </c>
      <c r="R1242" s="119">
        <v>0.6</v>
      </c>
      <c r="S1242" s="317" t="s">
        <v>230</v>
      </c>
      <c r="T1242" s="120">
        <v>62397.22</v>
      </c>
    </row>
    <row r="1243" spans="2:20" s="11" customFormat="1" ht="201" customHeight="1" x14ac:dyDescent="0.25">
      <c r="B1243" s="431"/>
      <c r="C1243" s="418"/>
      <c r="D1243" s="363"/>
      <c r="E1243" s="76" t="s">
        <v>609</v>
      </c>
      <c r="F1243" s="130" t="s">
        <v>1310</v>
      </c>
      <c r="G1243" s="94" t="s">
        <v>970</v>
      </c>
      <c r="H1243" s="44" t="s">
        <v>1849</v>
      </c>
      <c r="I1243" s="317" t="s">
        <v>1850</v>
      </c>
      <c r="J1243" s="130" t="s">
        <v>1141</v>
      </c>
      <c r="K1243" s="130" t="s">
        <v>607</v>
      </c>
      <c r="L1243" s="192" t="s">
        <v>3480</v>
      </c>
      <c r="M1243" s="302" t="s">
        <v>30</v>
      </c>
      <c r="N1243" s="215">
        <v>43370</v>
      </c>
      <c r="O1243" s="215">
        <v>43307</v>
      </c>
      <c r="P1243" s="215">
        <v>43555</v>
      </c>
      <c r="Q1243" s="120">
        <v>157322.85999999999</v>
      </c>
      <c r="R1243" s="119">
        <v>0.5</v>
      </c>
      <c r="S1243" s="317" t="s">
        <v>230</v>
      </c>
      <c r="T1243" s="120">
        <v>78661.429999999993</v>
      </c>
    </row>
    <row r="1244" spans="2:20" s="11" customFormat="1" ht="164.25" customHeight="1" x14ac:dyDescent="0.25">
      <c r="B1244" s="431"/>
      <c r="C1244" s="418"/>
      <c r="D1244" s="363"/>
      <c r="E1244" s="37" t="s">
        <v>609</v>
      </c>
      <c r="F1244" s="328" t="s">
        <v>1310</v>
      </c>
      <c r="G1244" s="93" t="s">
        <v>568</v>
      </c>
      <c r="H1244" s="73" t="s">
        <v>2198</v>
      </c>
      <c r="I1244" s="302" t="s">
        <v>2199</v>
      </c>
      <c r="J1244" s="328" t="s">
        <v>1141</v>
      </c>
      <c r="K1244" s="328" t="s">
        <v>607</v>
      </c>
      <c r="L1244" s="186" t="s">
        <v>2200</v>
      </c>
      <c r="M1244" s="302" t="s">
        <v>1</v>
      </c>
      <c r="N1244" s="215">
        <v>43431</v>
      </c>
      <c r="O1244" s="215">
        <v>43307</v>
      </c>
      <c r="P1244" s="215">
        <v>43555</v>
      </c>
      <c r="Q1244" s="108">
        <v>442546.71</v>
      </c>
      <c r="R1244" s="117">
        <v>0.5</v>
      </c>
      <c r="S1244" s="302" t="s">
        <v>230</v>
      </c>
      <c r="T1244" s="108">
        <v>221273.34</v>
      </c>
    </row>
    <row r="1245" spans="2:20" s="11" customFormat="1" ht="170.25" customHeight="1" x14ac:dyDescent="0.25">
      <c r="B1245" s="431"/>
      <c r="C1245" s="418"/>
      <c r="D1245" s="363"/>
      <c r="E1245" s="37" t="s">
        <v>609</v>
      </c>
      <c r="F1245" s="328" t="s">
        <v>1310</v>
      </c>
      <c r="G1245" s="93" t="s">
        <v>568</v>
      </c>
      <c r="H1245" s="73" t="s">
        <v>2201</v>
      </c>
      <c r="I1245" s="302" t="s">
        <v>2202</v>
      </c>
      <c r="J1245" s="328" t="s">
        <v>1141</v>
      </c>
      <c r="K1245" s="328" t="s">
        <v>607</v>
      </c>
      <c r="L1245" s="186" t="s">
        <v>2203</v>
      </c>
      <c r="M1245" s="302" t="s">
        <v>1</v>
      </c>
      <c r="N1245" s="215">
        <v>43431</v>
      </c>
      <c r="O1245" s="215">
        <v>43270</v>
      </c>
      <c r="P1245" s="215">
        <v>43555</v>
      </c>
      <c r="Q1245" s="108">
        <v>252929.07</v>
      </c>
      <c r="R1245" s="117">
        <v>0.6</v>
      </c>
      <c r="S1245" s="302" t="s">
        <v>230</v>
      </c>
      <c r="T1245" s="108">
        <v>151757.44</v>
      </c>
    </row>
    <row r="1246" spans="2:20" s="11" customFormat="1" ht="141" customHeight="1" x14ac:dyDescent="0.25">
      <c r="B1246" s="431"/>
      <c r="C1246" s="418"/>
      <c r="D1246" s="363"/>
      <c r="E1246" s="37" t="s">
        <v>609</v>
      </c>
      <c r="F1246" s="328" t="s">
        <v>1310</v>
      </c>
      <c r="G1246" s="93" t="s">
        <v>576</v>
      </c>
      <c r="H1246" s="73" t="s">
        <v>2204</v>
      </c>
      <c r="I1246" s="302" t="s">
        <v>2205</v>
      </c>
      <c r="J1246" s="328" t="s">
        <v>1141</v>
      </c>
      <c r="K1246" s="328" t="s">
        <v>607</v>
      </c>
      <c r="L1246" s="186" t="s">
        <v>2206</v>
      </c>
      <c r="M1246" s="302" t="s">
        <v>15</v>
      </c>
      <c r="N1246" s="215">
        <v>43431</v>
      </c>
      <c r="O1246" s="215">
        <v>43307</v>
      </c>
      <c r="P1246" s="215">
        <v>43555</v>
      </c>
      <c r="Q1246" s="108">
        <v>108699.28</v>
      </c>
      <c r="R1246" s="117">
        <v>0.5</v>
      </c>
      <c r="S1246" s="302" t="s">
        <v>230</v>
      </c>
      <c r="T1246" s="108">
        <v>54349.63</v>
      </c>
    </row>
    <row r="1247" spans="2:20" s="11" customFormat="1" ht="116.25" customHeight="1" x14ac:dyDescent="0.25">
      <c r="B1247" s="431"/>
      <c r="C1247" s="418"/>
      <c r="D1247" s="363"/>
      <c r="E1247" s="37" t="s">
        <v>609</v>
      </c>
      <c r="F1247" s="328" t="s">
        <v>1310</v>
      </c>
      <c r="G1247" s="93" t="s">
        <v>570</v>
      </c>
      <c r="H1247" s="73" t="s">
        <v>2207</v>
      </c>
      <c r="I1247" s="302" t="s">
        <v>2208</v>
      </c>
      <c r="J1247" s="328" t="s">
        <v>1141</v>
      </c>
      <c r="K1247" s="328" t="s">
        <v>607</v>
      </c>
      <c r="L1247" s="192" t="s">
        <v>2209</v>
      </c>
      <c r="M1247" s="317" t="s">
        <v>16</v>
      </c>
      <c r="N1247" s="217">
        <v>43431</v>
      </c>
      <c r="O1247" s="217">
        <v>43312</v>
      </c>
      <c r="P1247" s="217">
        <v>43555</v>
      </c>
      <c r="Q1247" s="120">
        <v>120263.56</v>
      </c>
      <c r="R1247" s="119">
        <v>0.5</v>
      </c>
      <c r="S1247" s="317" t="s">
        <v>230</v>
      </c>
      <c r="T1247" s="120">
        <v>60131.78</v>
      </c>
    </row>
    <row r="1248" spans="2:20" s="11" customFormat="1" ht="226.5" customHeight="1" x14ac:dyDescent="0.25">
      <c r="B1248" s="431"/>
      <c r="C1248" s="418"/>
      <c r="D1248" s="363"/>
      <c r="E1248" s="76" t="s">
        <v>609</v>
      </c>
      <c r="F1248" s="238" t="s">
        <v>1310</v>
      </c>
      <c r="G1248" s="151" t="s">
        <v>576</v>
      </c>
      <c r="H1248" s="162" t="s">
        <v>2796</v>
      </c>
      <c r="I1248" s="318" t="s">
        <v>2795</v>
      </c>
      <c r="J1248" s="238" t="s">
        <v>1141</v>
      </c>
      <c r="K1248" s="238" t="s">
        <v>607</v>
      </c>
      <c r="L1248" s="44" t="s">
        <v>2797</v>
      </c>
      <c r="M1248" s="317" t="s">
        <v>15</v>
      </c>
      <c r="N1248" s="217">
        <v>43829</v>
      </c>
      <c r="O1248" s="217">
        <v>42866</v>
      </c>
      <c r="P1248" s="217">
        <v>44926</v>
      </c>
      <c r="Q1248" s="120">
        <v>2828399.32</v>
      </c>
      <c r="R1248" s="119">
        <v>0.6</v>
      </c>
      <c r="S1248" s="317" t="s">
        <v>230</v>
      </c>
      <c r="T1248" s="120">
        <v>1697039.59</v>
      </c>
    </row>
    <row r="1249" spans="2:20" s="11" customFormat="1" ht="219.75" customHeight="1" x14ac:dyDescent="0.25">
      <c r="B1249" s="431"/>
      <c r="C1249" s="418"/>
      <c r="D1249" s="363"/>
      <c r="E1249" s="37" t="s">
        <v>609</v>
      </c>
      <c r="F1249" s="328" t="s">
        <v>1310</v>
      </c>
      <c r="G1249" s="93" t="s">
        <v>574</v>
      </c>
      <c r="H1249" s="73" t="s">
        <v>2864</v>
      </c>
      <c r="I1249" s="302" t="s">
        <v>2840</v>
      </c>
      <c r="J1249" s="328" t="s">
        <v>1141</v>
      </c>
      <c r="K1249" s="328" t="s">
        <v>607</v>
      </c>
      <c r="L1249" s="73" t="s">
        <v>2868</v>
      </c>
      <c r="M1249" s="302" t="s">
        <v>7</v>
      </c>
      <c r="N1249" s="215">
        <v>43916</v>
      </c>
      <c r="O1249" s="215">
        <v>43048</v>
      </c>
      <c r="P1249" s="215">
        <v>44530</v>
      </c>
      <c r="Q1249" s="108">
        <v>1735808.08</v>
      </c>
      <c r="R1249" s="117">
        <v>0.5</v>
      </c>
      <c r="S1249" s="302" t="s">
        <v>230</v>
      </c>
      <c r="T1249" s="108">
        <v>867904.04</v>
      </c>
    </row>
    <row r="1250" spans="2:20" s="11" customFormat="1" ht="164.25" customHeight="1" x14ac:dyDescent="0.25">
      <c r="B1250" s="431"/>
      <c r="C1250" s="418"/>
      <c r="D1250" s="363"/>
      <c r="E1250" s="37" t="s">
        <v>609</v>
      </c>
      <c r="F1250" s="328" t="s">
        <v>1310</v>
      </c>
      <c r="G1250" s="93" t="s">
        <v>574</v>
      </c>
      <c r="H1250" s="73" t="s">
        <v>2865</v>
      </c>
      <c r="I1250" s="302" t="s">
        <v>2841</v>
      </c>
      <c r="J1250" s="328" t="s">
        <v>1141</v>
      </c>
      <c r="K1250" s="328" t="s">
        <v>607</v>
      </c>
      <c r="L1250" s="73" t="s">
        <v>2869</v>
      </c>
      <c r="M1250" s="302" t="s">
        <v>7</v>
      </c>
      <c r="N1250" s="215">
        <v>43916</v>
      </c>
      <c r="O1250" s="215">
        <v>43049</v>
      </c>
      <c r="P1250" s="215">
        <v>44620</v>
      </c>
      <c r="Q1250" s="108">
        <v>761050</v>
      </c>
      <c r="R1250" s="117">
        <v>0.5</v>
      </c>
      <c r="S1250" s="302" t="s">
        <v>230</v>
      </c>
      <c r="T1250" s="108">
        <v>380525</v>
      </c>
    </row>
    <row r="1251" spans="2:20" s="11" customFormat="1" ht="209.25" customHeight="1" x14ac:dyDescent="0.25">
      <c r="B1251" s="431"/>
      <c r="C1251" s="418"/>
      <c r="D1251" s="363"/>
      <c r="E1251" s="37" t="s">
        <v>609</v>
      </c>
      <c r="F1251" s="328" t="s">
        <v>1310</v>
      </c>
      <c r="G1251" s="93" t="s">
        <v>572</v>
      </c>
      <c r="H1251" s="73" t="s">
        <v>2866</v>
      </c>
      <c r="I1251" s="302" t="s">
        <v>2842</v>
      </c>
      <c r="J1251" s="328" t="s">
        <v>1141</v>
      </c>
      <c r="K1251" s="328" t="s">
        <v>607</v>
      </c>
      <c r="L1251" s="73" t="s">
        <v>2870</v>
      </c>
      <c r="M1251" s="302" t="s">
        <v>10</v>
      </c>
      <c r="N1251" s="215">
        <v>43916</v>
      </c>
      <c r="O1251" s="215">
        <v>42900</v>
      </c>
      <c r="P1251" s="215">
        <v>44104</v>
      </c>
      <c r="Q1251" s="108">
        <v>631125.06000000006</v>
      </c>
      <c r="R1251" s="117">
        <v>0.5</v>
      </c>
      <c r="S1251" s="302" t="s">
        <v>230</v>
      </c>
      <c r="T1251" s="108">
        <v>315562.53000000003</v>
      </c>
    </row>
    <row r="1252" spans="2:20" s="11" customFormat="1" ht="130.5" customHeight="1" x14ac:dyDescent="0.25">
      <c r="B1252" s="431"/>
      <c r="C1252" s="418"/>
      <c r="D1252" s="363"/>
      <c r="E1252" s="76" t="s">
        <v>609</v>
      </c>
      <c r="F1252" s="130" t="s">
        <v>1310</v>
      </c>
      <c r="G1252" s="94" t="s">
        <v>575</v>
      </c>
      <c r="H1252" s="44" t="s">
        <v>2867</v>
      </c>
      <c r="I1252" s="317" t="s">
        <v>2843</v>
      </c>
      <c r="J1252" s="130" t="s">
        <v>1141</v>
      </c>
      <c r="K1252" s="130" t="s">
        <v>607</v>
      </c>
      <c r="L1252" s="44" t="s">
        <v>2871</v>
      </c>
      <c r="M1252" s="317" t="s">
        <v>29</v>
      </c>
      <c r="N1252" s="217">
        <v>43916</v>
      </c>
      <c r="O1252" s="217">
        <v>43091</v>
      </c>
      <c r="P1252" s="217">
        <v>44012</v>
      </c>
      <c r="Q1252" s="120">
        <v>444621.76</v>
      </c>
      <c r="R1252" s="119">
        <v>0.5</v>
      </c>
      <c r="S1252" s="317" t="s">
        <v>230</v>
      </c>
      <c r="T1252" s="120">
        <v>222310.88</v>
      </c>
    </row>
    <row r="1253" spans="2:20" s="11" customFormat="1" ht="174" customHeight="1" x14ac:dyDescent="0.25">
      <c r="B1253" s="431"/>
      <c r="C1253" s="418"/>
      <c r="D1253" s="363"/>
      <c r="E1253" s="37" t="s">
        <v>609</v>
      </c>
      <c r="F1253" s="328" t="s">
        <v>1310</v>
      </c>
      <c r="G1253" s="93" t="s">
        <v>4480</v>
      </c>
      <c r="H1253" s="73" t="s">
        <v>4481</v>
      </c>
      <c r="I1253" s="302" t="s">
        <v>4475</v>
      </c>
      <c r="J1253" s="328" t="s">
        <v>1141</v>
      </c>
      <c r="K1253" s="328" t="s">
        <v>607</v>
      </c>
      <c r="L1253" s="73" t="s">
        <v>4486</v>
      </c>
      <c r="M1253" s="302" t="s">
        <v>19</v>
      </c>
      <c r="N1253" s="215">
        <v>44092</v>
      </c>
      <c r="O1253" s="215">
        <v>43546</v>
      </c>
      <c r="P1253" s="215">
        <v>44561</v>
      </c>
      <c r="Q1253" s="108">
        <v>1865813.26</v>
      </c>
      <c r="R1253" s="117">
        <v>0.5</v>
      </c>
      <c r="S1253" s="302" t="s">
        <v>230</v>
      </c>
      <c r="T1253" s="108">
        <v>932906.63</v>
      </c>
    </row>
    <row r="1254" spans="2:20" s="11" customFormat="1" ht="164.25" customHeight="1" x14ac:dyDescent="0.25">
      <c r="B1254" s="431"/>
      <c r="C1254" s="418"/>
      <c r="D1254" s="363"/>
      <c r="E1254" s="37" t="s">
        <v>609</v>
      </c>
      <c r="F1254" s="328" t="s">
        <v>1310</v>
      </c>
      <c r="G1254" s="93" t="s">
        <v>4437</v>
      </c>
      <c r="H1254" s="73" t="s">
        <v>4482</v>
      </c>
      <c r="I1254" s="302" t="s">
        <v>4476</v>
      </c>
      <c r="J1254" s="328" t="s">
        <v>1141</v>
      </c>
      <c r="K1254" s="328" t="s">
        <v>607</v>
      </c>
      <c r="L1254" s="73" t="s">
        <v>4487</v>
      </c>
      <c r="M1254" s="302" t="s">
        <v>15</v>
      </c>
      <c r="N1254" s="215">
        <v>44092</v>
      </c>
      <c r="O1254" s="215">
        <v>43462</v>
      </c>
      <c r="P1254" s="215">
        <v>44834</v>
      </c>
      <c r="Q1254" s="108">
        <v>1393883.2</v>
      </c>
      <c r="R1254" s="117">
        <v>0.5</v>
      </c>
      <c r="S1254" s="302" t="s">
        <v>230</v>
      </c>
      <c r="T1254" s="108">
        <v>696941.6</v>
      </c>
    </row>
    <row r="1255" spans="2:20" s="11" customFormat="1" ht="126" customHeight="1" x14ac:dyDescent="0.25">
      <c r="B1255" s="431"/>
      <c r="C1255" s="418"/>
      <c r="D1255" s="363"/>
      <c r="E1255" s="37" t="s">
        <v>609</v>
      </c>
      <c r="F1255" s="328" t="s">
        <v>1310</v>
      </c>
      <c r="G1255" s="93" t="s">
        <v>4436</v>
      </c>
      <c r="H1255" s="73" t="s">
        <v>4483</v>
      </c>
      <c r="I1255" s="302" t="s">
        <v>4477</v>
      </c>
      <c r="J1255" s="328" t="s">
        <v>1141</v>
      </c>
      <c r="K1255" s="328" t="s">
        <v>607</v>
      </c>
      <c r="L1255" s="73" t="s">
        <v>4488</v>
      </c>
      <c r="M1255" s="302" t="s">
        <v>1</v>
      </c>
      <c r="N1255" s="215">
        <v>44092</v>
      </c>
      <c r="O1255" s="215">
        <v>43876</v>
      </c>
      <c r="P1255" s="215">
        <v>44316</v>
      </c>
      <c r="Q1255" s="108">
        <v>1444250</v>
      </c>
      <c r="R1255" s="117">
        <v>0.6</v>
      </c>
      <c r="S1255" s="302" t="s">
        <v>230</v>
      </c>
      <c r="T1255" s="108">
        <v>866550</v>
      </c>
    </row>
    <row r="1256" spans="2:20" s="11" customFormat="1" ht="113.25" customHeight="1" x14ac:dyDescent="0.25">
      <c r="B1256" s="431"/>
      <c r="C1256" s="418"/>
      <c r="D1256" s="363"/>
      <c r="E1256" s="37" t="s">
        <v>609</v>
      </c>
      <c r="F1256" s="328" t="s">
        <v>1310</v>
      </c>
      <c r="G1256" s="93" t="s">
        <v>4436</v>
      </c>
      <c r="H1256" s="73" t="s">
        <v>4484</v>
      </c>
      <c r="I1256" s="302" t="s">
        <v>4478</v>
      </c>
      <c r="J1256" s="328" t="s">
        <v>1141</v>
      </c>
      <c r="K1256" s="328" t="s">
        <v>607</v>
      </c>
      <c r="L1256" s="73" t="s">
        <v>4489</v>
      </c>
      <c r="M1256" s="302" t="s">
        <v>1</v>
      </c>
      <c r="N1256" s="215">
        <v>44092</v>
      </c>
      <c r="O1256" s="215">
        <v>43905</v>
      </c>
      <c r="P1256" s="215">
        <v>44196</v>
      </c>
      <c r="Q1256" s="108">
        <v>133560</v>
      </c>
      <c r="R1256" s="117">
        <v>0.5</v>
      </c>
      <c r="S1256" s="302" t="s">
        <v>230</v>
      </c>
      <c r="T1256" s="108">
        <v>66780</v>
      </c>
    </row>
    <row r="1257" spans="2:20" s="11" customFormat="1" ht="222.75" customHeight="1" thickBot="1" x14ac:dyDescent="0.3">
      <c r="B1257" s="431"/>
      <c r="C1257" s="418"/>
      <c r="D1257" s="363"/>
      <c r="E1257" s="116" t="s">
        <v>609</v>
      </c>
      <c r="F1257" s="67" t="s">
        <v>1310</v>
      </c>
      <c r="G1257" s="110" t="s">
        <v>4437</v>
      </c>
      <c r="H1257" s="159" t="s">
        <v>4485</v>
      </c>
      <c r="I1257" s="303" t="s">
        <v>4479</v>
      </c>
      <c r="J1257" s="67" t="s">
        <v>1141</v>
      </c>
      <c r="K1257" s="67" t="s">
        <v>607</v>
      </c>
      <c r="L1257" s="159" t="s">
        <v>4490</v>
      </c>
      <c r="M1257" s="303" t="s">
        <v>15</v>
      </c>
      <c r="N1257" s="209">
        <v>44092</v>
      </c>
      <c r="O1257" s="209">
        <v>42493</v>
      </c>
      <c r="P1257" s="209">
        <v>44742</v>
      </c>
      <c r="Q1257" s="226">
        <v>596035</v>
      </c>
      <c r="R1257" s="243">
        <v>0.5</v>
      </c>
      <c r="S1257" s="303" t="s">
        <v>230</v>
      </c>
      <c r="T1257" s="226">
        <v>298017.5</v>
      </c>
    </row>
    <row r="1258" spans="2:20" s="11" customFormat="1" ht="42.75" customHeight="1" thickBot="1" x14ac:dyDescent="0.3">
      <c r="B1258" s="431"/>
      <c r="C1258" s="418"/>
      <c r="D1258" s="363"/>
      <c r="E1258" s="352" t="s">
        <v>607</v>
      </c>
      <c r="F1258" s="353"/>
      <c r="G1258" s="353"/>
      <c r="H1258" s="353"/>
      <c r="I1258" s="353"/>
      <c r="J1258" s="353"/>
      <c r="K1258" s="306">
        <f>COUNTA(K1236:K1257)</f>
        <v>22</v>
      </c>
      <c r="L1258" s="354"/>
      <c r="M1258" s="355"/>
      <c r="N1258" s="355"/>
      <c r="O1258" s="355"/>
      <c r="P1258" s="355"/>
      <c r="Q1258" s="311">
        <f>SUM(Q1236:Q1257)</f>
        <v>23478815.91</v>
      </c>
      <c r="R1258" s="357"/>
      <c r="S1258" s="358"/>
      <c r="T1258" s="305">
        <f>SUM(T1236:T1257)</f>
        <v>12477788.470000001</v>
      </c>
    </row>
    <row r="1259" spans="2:20" s="11" customFormat="1" ht="42.75" customHeight="1" thickBot="1" x14ac:dyDescent="0.3">
      <c r="B1259" s="431"/>
      <c r="C1259" s="432"/>
      <c r="D1259" s="345" t="s">
        <v>1508</v>
      </c>
      <c r="E1259" s="346"/>
      <c r="F1259" s="346"/>
      <c r="G1259" s="346"/>
      <c r="H1259" s="346"/>
      <c r="I1259" s="346"/>
      <c r="J1259" s="346"/>
      <c r="K1259" s="315">
        <f>K1258+K1201+K1228+K1235</f>
        <v>81</v>
      </c>
      <c r="L1259" s="359"/>
      <c r="M1259" s="360"/>
      <c r="N1259" s="360"/>
      <c r="O1259" s="360"/>
      <c r="P1259" s="360"/>
      <c r="Q1259" s="309">
        <f>Q1258+Q1201+Q1228+Q1235</f>
        <v>42156464.949999996</v>
      </c>
      <c r="R1259" s="350"/>
      <c r="S1259" s="351"/>
      <c r="T1259" s="47">
        <f>T1258+T1201+T1228+T1235</f>
        <v>27419907.729999997</v>
      </c>
    </row>
    <row r="1260" spans="2:20" s="128" customFormat="1" ht="192" customHeight="1" x14ac:dyDescent="0.25">
      <c r="B1260" s="431"/>
      <c r="C1260" s="418"/>
      <c r="D1260" s="364" t="s">
        <v>1509</v>
      </c>
      <c r="E1260" s="367" t="s">
        <v>565</v>
      </c>
      <c r="F1260" s="333" t="s">
        <v>566</v>
      </c>
      <c r="G1260" s="59" t="s">
        <v>292</v>
      </c>
      <c r="H1260" s="160" t="s">
        <v>567</v>
      </c>
      <c r="I1260" s="323" t="s">
        <v>563</v>
      </c>
      <c r="J1260" s="335" t="s">
        <v>2393</v>
      </c>
      <c r="K1260" s="335" t="s">
        <v>700</v>
      </c>
      <c r="L1260" s="160" t="s">
        <v>564</v>
      </c>
      <c r="M1260" s="319" t="s">
        <v>13</v>
      </c>
      <c r="N1260" s="214">
        <v>42662</v>
      </c>
      <c r="O1260" s="214">
        <v>42736</v>
      </c>
      <c r="P1260" s="214">
        <v>44196</v>
      </c>
      <c r="Q1260" s="80">
        <v>296607</v>
      </c>
      <c r="R1260" s="46">
        <v>0.8</v>
      </c>
      <c r="S1260" s="45" t="s">
        <v>230</v>
      </c>
      <c r="T1260" s="45">
        <v>237285.6</v>
      </c>
    </row>
    <row r="1261" spans="2:20" s="128" customFormat="1" ht="107.25" customHeight="1" x14ac:dyDescent="0.25">
      <c r="B1261" s="431"/>
      <c r="C1261" s="418"/>
      <c r="D1261" s="365"/>
      <c r="E1261" s="368"/>
      <c r="F1261" s="328" t="s">
        <v>566</v>
      </c>
      <c r="G1261" s="93" t="s">
        <v>729</v>
      </c>
      <c r="H1261" s="73" t="s">
        <v>701</v>
      </c>
      <c r="I1261" s="324" t="s">
        <v>681</v>
      </c>
      <c r="J1261" s="320" t="s">
        <v>2393</v>
      </c>
      <c r="K1261" s="320" t="s">
        <v>700</v>
      </c>
      <c r="L1261" s="73" t="s">
        <v>724</v>
      </c>
      <c r="M1261" s="320" t="s">
        <v>13</v>
      </c>
      <c r="N1261" s="215">
        <v>42788</v>
      </c>
      <c r="O1261" s="215">
        <v>42646</v>
      </c>
      <c r="P1261" s="215">
        <v>43646</v>
      </c>
      <c r="Q1261" s="81">
        <v>1721997.85</v>
      </c>
      <c r="R1261" s="30">
        <v>0.8</v>
      </c>
      <c r="S1261" s="29" t="s">
        <v>230</v>
      </c>
      <c r="T1261" s="29">
        <v>1377598.28</v>
      </c>
    </row>
    <row r="1262" spans="2:20" s="128" customFormat="1" ht="147" customHeight="1" x14ac:dyDescent="0.25">
      <c r="B1262" s="431"/>
      <c r="C1262" s="418"/>
      <c r="D1262" s="365"/>
      <c r="E1262" s="368"/>
      <c r="F1262" s="328" t="s">
        <v>566</v>
      </c>
      <c r="G1262" s="93" t="s">
        <v>728</v>
      </c>
      <c r="H1262" s="73" t="s">
        <v>702</v>
      </c>
      <c r="I1262" s="324" t="s">
        <v>682</v>
      </c>
      <c r="J1262" s="320" t="s">
        <v>2393</v>
      </c>
      <c r="K1262" s="320" t="s">
        <v>700</v>
      </c>
      <c r="L1262" s="73" t="s">
        <v>3481</v>
      </c>
      <c r="M1262" s="320" t="s">
        <v>13</v>
      </c>
      <c r="N1262" s="215">
        <v>42744</v>
      </c>
      <c r="O1262" s="215">
        <v>42766</v>
      </c>
      <c r="P1262" s="215">
        <v>43190</v>
      </c>
      <c r="Q1262" s="81">
        <v>201470.31</v>
      </c>
      <c r="R1262" s="30">
        <v>0.8</v>
      </c>
      <c r="S1262" s="29" t="s">
        <v>230</v>
      </c>
      <c r="T1262" s="29">
        <v>161176.25</v>
      </c>
    </row>
    <row r="1263" spans="2:20" s="128" customFormat="1" ht="159.75" customHeight="1" x14ac:dyDescent="0.25">
      <c r="B1263" s="431"/>
      <c r="C1263" s="418"/>
      <c r="D1263" s="365"/>
      <c r="E1263" s="368"/>
      <c r="F1263" s="328" t="s">
        <v>566</v>
      </c>
      <c r="G1263" s="93" t="s">
        <v>728</v>
      </c>
      <c r="H1263" s="73" t="s">
        <v>703</v>
      </c>
      <c r="I1263" s="324" t="s">
        <v>683</v>
      </c>
      <c r="J1263" s="320" t="s">
        <v>2393</v>
      </c>
      <c r="K1263" s="320" t="s">
        <v>700</v>
      </c>
      <c r="L1263" s="73" t="s">
        <v>725</v>
      </c>
      <c r="M1263" s="320" t="s">
        <v>13</v>
      </c>
      <c r="N1263" s="215">
        <v>42744</v>
      </c>
      <c r="O1263" s="215">
        <v>42491</v>
      </c>
      <c r="P1263" s="215">
        <v>43312</v>
      </c>
      <c r="Q1263" s="127">
        <v>105161.36</v>
      </c>
      <c r="R1263" s="30">
        <v>0.8</v>
      </c>
      <c r="S1263" s="29" t="s">
        <v>230</v>
      </c>
      <c r="T1263" s="29">
        <v>84129.09</v>
      </c>
    </row>
    <row r="1264" spans="2:20" s="128" customFormat="1" ht="182.25" customHeight="1" x14ac:dyDescent="0.25">
      <c r="B1264" s="431"/>
      <c r="C1264" s="418"/>
      <c r="D1264" s="365"/>
      <c r="E1264" s="368"/>
      <c r="F1264" s="328" t="s">
        <v>566</v>
      </c>
      <c r="G1264" s="93" t="s">
        <v>727</v>
      </c>
      <c r="H1264" s="73" t="s">
        <v>4180</v>
      </c>
      <c r="I1264" s="324" t="s">
        <v>684</v>
      </c>
      <c r="J1264" s="320" t="s">
        <v>2393</v>
      </c>
      <c r="K1264" s="320" t="s">
        <v>700</v>
      </c>
      <c r="L1264" s="73" t="s">
        <v>726</v>
      </c>
      <c r="M1264" s="302" t="s">
        <v>4357</v>
      </c>
      <c r="N1264" s="215">
        <v>42788</v>
      </c>
      <c r="O1264" s="215">
        <v>42831</v>
      </c>
      <c r="P1264" s="215">
        <v>44316</v>
      </c>
      <c r="Q1264" s="81">
        <v>2210533.27</v>
      </c>
      <c r="R1264" s="30">
        <v>0.8</v>
      </c>
      <c r="S1264" s="29" t="s">
        <v>230</v>
      </c>
      <c r="T1264" s="29">
        <v>1768426.62</v>
      </c>
    </row>
    <row r="1265" spans="2:20" s="128" customFormat="1" ht="165.75" customHeight="1" x14ac:dyDescent="0.25">
      <c r="B1265" s="431"/>
      <c r="C1265" s="418"/>
      <c r="D1265" s="365"/>
      <c r="E1265" s="368"/>
      <c r="F1265" s="328" t="s">
        <v>566</v>
      </c>
      <c r="G1265" s="93" t="s">
        <v>2117</v>
      </c>
      <c r="H1265" s="73" t="s">
        <v>704</v>
      </c>
      <c r="I1265" s="324" t="s">
        <v>685</v>
      </c>
      <c r="J1265" s="320" t="s">
        <v>2393</v>
      </c>
      <c r="K1265" s="320" t="s">
        <v>700</v>
      </c>
      <c r="L1265" s="73" t="s">
        <v>737</v>
      </c>
      <c r="M1265" s="320" t="s">
        <v>15</v>
      </c>
      <c r="N1265" s="215">
        <v>42744</v>
      </c>
      <c r="O1265" s="215">
        <v>42979</v>
      </c>
      <c r="P1265" s="215">
        <v>44196</v>
      </c>
      <c r="Q1265" s="81">
        <v>332400</v>
      </c>
      <c r="R1265" s="30">
        <v>0.8</v>
      </c>
      <c r="S1265" s="29" t="s">
        <v>230</v>
      </c>
      <c r="T1265" s="29">
        <v>265920</v>
      </c>
    </row>
    <row r="1266" spans="2:20" s="128" customFormat="1" ht="129.75" customHeight="1" x14ac:dyDescent="0.25">
      <c r="B1266" s="431"/>
      <c r="C1266" s="418"/>
      <c r="D1266" s="365"/>
      <c r="E1266" s="368"/>
      <c r="F1266" s="328" t="s">
        <v>566</v>
      </c>
      <c r="G1266" s="93" t="s">
        <v>730</v>
      </c>
      <c r="H1266" s="73" t="s">
        <v>705</v>
      </c>
      <c r="I1266" s="324" t="s">
        <v>686</v>
      </c>
      <c r="J1266" s="320" t="s">
        <v>2393</v>
      </c>
      <c r="K1266" s="320" t="s">
        <v>700</v>
      </c>
      <c r="L1266" s="73" t="s">
        <v>738</v>
      </c>
      <c r="M1266" s="320"/>
      <c r="N1266" s="215">
        <v>42744</v>
      </c>
      <c r="O1266" s="215">
        <v>42773</v>
      </c>
      <c r="P1266" s="215">
        <v>43502</v>
      </c>
      <c r="Q1266" s="81">
        <v>968009.01</v>
      </c>
      <c r="R1266" s="30">
        <v>0.8</v>
      </c>
      <c r="S1266" s="29" t="s">
        <v>230</v>
      </c>
      <c r="T1266" s="29">
        <v>774407.21</v>
      </c>
    </row>
    <row r="1267" spans="2:20" s="128" customFormat="1" ht="114" customHeight="1" x14ac:dyDescent="0.25">
      <c r="B1267" s="431"/>
      <c r="C1267" s="418"/>
      <c r="D1267" s="365"/>
      <c r="E1267" s="368"/>
      <c r="F1267" s="328" t="s">
        <v>566</v>
      </c>
      <c r="G1267" s="93" t="s">
        <v>730</v>
      </c>
      <c r="H1267" s="73" t="s">
        <v>706</v>
      </c>
      <c r="I1267" s="324" t="s">
        <v>687</v>
      </c>
      <c r="J1267" s="320" t="s">
        <v>2393</v>
      </c>
      <c r="K1267" s="320" t="s">
        <v>700</v>
      </c>
      <c r="L1267" s="73" t="s">
        <v>739</v>
      </c>
      <c r="M1267" s="320"/>
      <c r="N1267" s="215">
        <v>42744</v>
      </c>
      <c r="O1267" s="215">
        <v>42773</v>
      </c>
      <c r="P1267" s="215">
        <v>43502</v>
      </c>
      <c r="Q1267" s="81">
        <v>184500</v>
      </c>
      <c r="R1267" s="30">
        <v>0.8</v>
      </c>
      <c r="S1267" s="29" t="s">
        <v>230</v>
      </c>
      <c r="T1267" s="29">
        <v>147600</v>
      </c>
    </row>
    <row r="1268" spans="2:20" s="128" customFormat="1" ht="195.75" customHeight="1" x14ac:dyDescent="0.25">
      <c r="B1268" s="431"/>
      <c r="C1268" s="418"/>
      <c r="D1268" s="365"/>
      <c r="E1268" s="368"/>
      <c r="F1268" s="328" t="s">
        <v>566</v>
      </c>
      <c r="G1268" s="93" t="s">
        <v>571</v>
      </c>
      <c r="H1268" s="73" t="s">
        <v>707</v>
      </c>
      <c r="I1268" s="324" t="s">
        <v>688</v>
      </c>
      <c r="J1268" s="320" t="s">
        <v>2393</v>
      </c>
      <c r="K1268" s="320" t="s">
        <v>700</v>
      </c>
      <c r="L1268" s="73" t="s">
        <v>740</v>
      </c>
      <c r="M1268" s="302" t="s">
        <v>885</v>
      </c>
      <c r="N1268" s="215">
        <v>42788</v>
      </c>
      <c r="O1268" s="215">
        <v>42339</v>
      </c>
      <c r="P1268" s="215">
        <v>44196</v>
      </c>
      <c r="Q1268" s="81">
        <v>1827214.74</v>
      </c>
      <c r="R1268" s="30">
        <v>0.8</v>
      </c>
      <c r="S1268" s="29" t="s">
        <v>230</v>
      </c>
      <c r="T1268" s="29">
        <v>1461771.79</v>
      </c>
    </row>
    <row r="1269" spans="2:20" s="128" customFormat="1" ht="286.5" customHeight="1" x14ac:dyDescent="0.25">
      <c r="B1269" s="431"/>
      <c r="C1269" s="418"/>
      <c r="D1269" s="365"/>
      <c r="E1269" s="368"/>
      <c r="F1269" s="328" t="s">
        <v>566</v>
      </c>
      <c r="G1269" s="93" t="s">
        <v>731</v>
      </c>
      <c r="H1269" s="73" t="s">
        <v>708</v>
      </c>
      <c r="I1269" s="324" t="s">
        <v>689</v>
      </c>
      <c r="J1269" s="320" t="s">
        <v>2393</v>
      </c>
      <c r="K1269" s="320" t="s">
        <v>700</v>
      </c>
      <c r="L1269" s="73" t="s">
        <v>741</v>
      </c>
      <c r="M1269" s="302" t="s">
        <v>55</v>
      </c>
      <c r="N1269" s="215">
        <v>42744</v>
      </c>
      <c r="O1269" s="215">
        <v>42941</v>
      </c>
      <c r="P1269" s="215">
        <v>43490</v>
      </c>
      <c r="Q1269" s="81">
        <v>115146.78</v>
      </c>
      <c r="R1269" s="30">
        <v>0.8</v>
      </c>
      <c r="S1269" s="29" t="s">
        <v>230</v>
      </c>
      <c r="T1269" s="29">
        <v>92117.42</v>
      </c>
    </row>
    <row r="1270" spans="2:20" s="128" customFormat="1" ht="186.75" customHeight="1" x14ac:dyDescent="0.25">
      <c r="B1270" s="431"/>
      <c r="C1270" s="418"/>
      <c r="D1270" s="365"/>
      <c r="E1270" s="368"/>
      <c r="F1270" s="328" t="s">
        <v>566</v>
      </c>
      <c r="G1270" s="93" t="s">
        <v>732</v>
      </c>
      <c r="H1270" s="73" t="s">
        <v>709</v>
      </c>
      <c r="I1270" s="324" t="s">
        <v>690</v>
      </c>
      <c r="J1270" s="320" t="s">
        <v>2393</v>
      </c>
      <c r="K1270" s="320" t="s">
        <v>700</v>
      </c>
      <c r="L1270" s="73" t="s">
        <v>745</v>
      </c>
      <c r="M1270" s="302" t="s">
        <v>16</v>
      </c>
      <c r="N1270" s="215">
        <v>42744</v>
      </c>
      <c r="O1270" s="215">
        <v>42906</v>
      </c>
      <c r="P1270" s="215">
        <v>43061</v>
      </c>
      <c r="Q1270" s="81">
        <v>49918.69</v>
      </c>
      <c r="R1270" s="30">
        <v>0.8</v>
      </c>
      <c r="S1270" s="29" t="s">
        <v>230</v>
      </c>
      <c r="T1270" s="29">
        <v>39934.949999999997</v>
      </c>
    </row>
    <row r="1271" spans="2:20" s="128" customFormat="1" ht="168" customHeight="1" x14ac:dyDescent="0.25">
      <c r="B1271" s="431"/>
      <c r="C1271" s="418"/>
      <c r="D1271" s="365"/>
      <c r="E1271" s="368"/>
      <c r="F1271" s="328" t="s">
        <v>566</v>
      </c>
      <c r="G1271" s="93" t="s">
        <v>733</v>
      </c>
      <c r="H1271" s="73" t="s">
        <v>710</v>
      </c>
      <c r="I1271" s="324" t="s">
        <v>691</v>
      </c>
      <c r="J1271" s="320" t="s">
        <v>2393</v>
      </c>
      <c r="K1271" s="320" t="s">
        <v>700</v>
      </c>
      <c r="L1271" s="73" t="s">
        <v>745</v>
      </c>
      <c r="M1271" s="320" t="s">
        <v>7</v>
      </c>
      <c r="N1271" s="215">
        <v>42744</v>
      </c>
      <c r="O1271" s="215">
        <v>43041</v>
      </c>
      <c r="P1271" s="215">
        <v>43404</v>
      </c>
      <c r="Q1271" s="81">
        <v>44566.59</v>
      </c>
      <c r="R1271" s="30">
        <v>0.8</v>
      </c>
      <c r="S1271" s="29" t="s">
        <v>230</v>
      </c>
      <c r="T1271" s="29">
        <v>35653.269999999997</v>
      </c>
    </row>
    <row r="1272" spans="2:20" s="128" customFormat="1" ht="181.5" customHeight="1" x14ac:dyDescent="0.25">
      <c r="B1272" s="431"/>
      <c r="C1272" s="418"/>
      <c r="D1272" s="365"/>
      <c r="E1272" s="368"/>
      <c r="F1272" s="328" t="s">
        <v>566</v>
      </c>
      <c r="G1272" s="93" t="s">
        <v>734</v>
      </c>
      <c r="H1272" s="73" t="s">
        <v>711</v>
      </c>
      <c r="I1272" s="324" t="s">
        <v>692</v>
      </c>
      <c r="J1272" s="320" t="s">
        <v>2393</v>
      </c>
      <c r="K1272" s="320" t="s">
        <v>700</v>
      </c>
      <c r="L1272" s="73" t="s">
        <v>745</v>
      </c>
      <c r="M1272" s="320" t="s">
        <v>19</v>
      </c>
      <c r="N1272" s="215">
        <v>42744</v>
      </c>
      <c r="O1272" s="215">
        <v>42823</v>
      </c>
      <c r="P1272" s="215">
        <v>43061</v>
      </c>
      <c r="Q1272" s="81">
        <v>48400.5</v>
      </c>
      <c r="R1272" s="30">
        <v>0.8</v>
      </c>
      <c r="S1272" s="29" t="s">
        <v>230</v>
      </c>
      <c r="T1272" s="32">
        <v>38720.400000000001</v>
      </c>
    </row>
    <row r="1273" spans="2:20" s="128" customFormat="1" ht="195" customHeight="1" x14ac:dyDescent="0.25">
      <c r="B1273" s="431"/>
      <c r="C1273" s="418"/>
      <c r="D1273" s="365"/>
      <c r="E1273" s="368"/>
      <c r="F1273" s="328" t="s">
        <v>566</v>
      </c>
      <c r="G1273" s="93" t="s">
        <v>735</v>
      </c>
      <c r="H1273" s="73" t="s">
        <v>712</v>
      </c>
      <c r="I1273" s="324" t="s">
        <v>693</v>
      </c>
      <c r="J1273" s="320" t="s">
        <v>2393</v>
      </c>
      <c r="K1273" s="320" t="s">
        <v>700</v>
      </c>
      <c r="L1273" s="73" t="s">
        <v>745</v>
      </c>
      <c r="M1273" s="320" t="s">
        <v>15</v>
      </c>
      <c r="N1273" s="215">
        <v>42744</v>
      </c>
      <c r="O1273" s="215">
        <v>42884</v>
      </c>
      <c r="P1273" s="215">
        <v>43465</v>
      </c>
      <c r="Q1273" s="81">
        <v>92004</v>
      </c>
      <c r="R1273" s="30">
        <v>0.8</v>
      </c>
      <c r="S1273" s="29" t="s">
        <v>230</v>
      </c>
      <c r="T1273" s="29">
        <v>73603.199999999997</v>
      </c>
    </row>
    <row r="1274" spans="2:20" s="128" customFormat="1" ht="196.5" customHeight="1" x14ac:dyDescent="0.25">
      <c r="B1274" s="431"/>
      <c r="C1274" s="418"/>
      <c r="D1274" s="365"/>
      <c r="E1274" s="368"/>
      <c r="F1274" s="328" t="s">
        <v>566</v>
      </c>
      <c r="G1274" s="93" t="s">
        <v>736</v>
      </c>
      <c r="H1274" s="73" t="s">
        <v>713</v>
      </c>
      <c r="I1274" s="324" t="s">
        <v>694</v>
      </c>
      <c r="J1274" s="320" t="s">
        <v>2393</v>
      </c>
      <c r="K1274" s="320" t="s">
        <v>700</v>
      </c>
      <c r="L1274" s="73" t="s">
        <v>745</v>
      </c>
      <c r="M1274" s="320" t="s">
        <v>181</v>
      </c>
      <c r="N1274" s="215">
        <v>42744</v>
      </c>
      <c r="O1274" s="215">
        <v>42894</v>
      </c>
      <c r="P1274" s="215">
        <v>43404</v>
      </c>
      <c r="Q1274" s="81">
        <v>51659.75</v>
      </c>
      <c r="R1274" s="30">
        <v>0.8</v>
      </c>
      <c r="S1274" s="29" t="s">
        <v>230</v>
      </c>
      <c r="T1274" s="29">
        <v>41327.800000000003</v>
      </c>
    </row>
    <row r="1275" spans="2:20" s="128" customFormat="1" ht="250.5" customHeight="1" x14ac:dyDescent="0.25">
      <c r="B1275" s="431"/>
      <c r="C1275" s="418"/>
      <c r="D1275" s="365"/>
      <c r="E1275" s="368"/>
      <c r="F1275" s="328" t="s">
        <v>566</v>
      </c>
      <c r="G1275" s="93" t="s">
        <v>2118</v>
      </c>
      <c r="H1275" s="73" t="s">
        <v>714</v>
      </c>
      <c r="I1275" s="324" t="s">
        <v>695</v>
      </c>
      <c r="J1275" s="320" t="s">
        <v>2393</v>
      </c>
      <c r="K1275" s="320" t="s">
        <v>700</v>
      </c>
      <c r="L1275" s="73" t="s">
        <v>746</v>
      </c>
      <c r="M1275" s="320" t="s">
        <v>22</v>
      </c>
      <c r="N1275" s="215">
        <v>42744</v>
      </c>
      <c r="O1275" s="215">
        <v>42167</v>
      </c>
      <c r="P1275" s="215">
        <v>43555</v>
      </c>
      <c r="Q1275" s="81">
        <v>520209</v>
      </c>
      <c r="R1275" s="30">
        <v>0.8</v>
      </c>
      <c r="S1275" s="29" t="s">
        <v>230</v>
      </c>
      <c r="T1275" s="29">
        <v>416167.2</v>
      </c>
    </row>
    <row r="1276" spans="2:20" s="128" customFormat="1" ht="246" customHeight="1" x14ac:dyDescent="0.25">
      <c r="B1276" s="431"/>
      <c r="C1276" s="418"/>
      <c r="D1276" s="365"/>
      <c r="E1276" s="368"/>
      <c r="F1276" s="328" t="s">
        <v>566</v>
      </c>
      <c r="G1276" s="93" t="s">
        <v>749</v>
      </c>
      <c r="H1276" s="73" t="s">
        <v>715</v>
      </c>
      <c r="I1276" s="324" t="s">
        <v>696</v>
      </c>
      <c r="J1276" s="320" t="s">
        <v>2393</v>
      </c>
      <c r="K1276" s="320" t="s">
        <v>700</v>
      </c>
      <c r="L1276" s="73" t="s">
        <v>742</v>
      </c>
      <c r="M1276" s="320" t="s">
        <v>15</v>
      </c>
      <c r="N1276" s="215">
        <v>42744</v>
      </c>
      <c r="O1276" s="215">
        <v>42927</v>
      </c>
      <c r="P1276" s="215">
        <v>43266</v>
      </c>
      <c r="Q1276" s="81">
        <v>36667.53</v>
      </c>
      <c r="R1276" s="30">
        <v>0.8</v>
      </c>
      <c r="S1276" s="29" t="s">
        <v>230</v>
      </c>
      <c r="T1276" s="29">
        <v>29334.02</v>
      </c>
    </row>
    <row r="1277" spans="2:20" s="128" customFormat="1" ht="241.5" customHeight="1" x14ac:dyDescent="0.25">
      <c r="B1277" s="431"/>
      <c r="C1277" s="418"/>
      <c r="D1277" s="365"/>
      <c r="E1277" s="368"/>
      <c r="F1277" s="328" t="s">
        <v>566</v>
      </c>
      <c r="G1277" s="93" t="s">
        <v>748</v>
      </c>
      <c r="H1277" s="73" t="s">
        <v>716</v>
      </c>
      <c r="I1277" s="324" t="s">
        <v>697</v>
      </c>
      <c r="J1277" s="320" t="s">
        <v>2393</v>
      </c>
      <c r="K1277" s="320" t="s">
        <v>700</v>
      </c>
      <c r="L1277" s="73" t="s">
        <v>743</v>
      </c>
      <c r="M1277" s="320" t="s">
        <v>7</v>
      </c>
      <c r="N1277" s="215">
        <v>42744</v>
      </c>
      <c r="O1277" s="215">
        <v>42701</v>
      </c>
      <c r="P1277" s="215">
        <v>43351</v>
      </c>
      <c r="Q1277" s="81">
        <v>43050</v>
      </c>
      <c r="R1277" s="30">
        <v>0.8</v>
      </c>
      <c r="S1277" s="29" t="s">
        <v>230</v>
      </c>
      <c r="T1277" s="29">
        <v>34440</v>
      </c>
    </row>
    <row r="1278" spans="2:20" s="128" customFormat="1" ht="234.75" customHeight="1" x14ac:dyDescent="0.25">
      <c r="B1278" s="431"/>
      <c r="C1278" s="418"/>
      <c r="D1278" s="365"/>
      <c r="E1278" s="368"/>
      <c r="F1278" s="328" t="s">
        <v>566</v>
      </c>
      <c r="G1278" s="93" t="s">
        <v>1979</v>
      </c>
      <c r="H1278" s="73" t="s">
        <v>717</v>
      </c>
      <c r="I1278" s="324" t="s">
        <v>698</v>
      </c>
      <c r="J1278" s="320" t="s">
        <v>2393</v>
      </c>
      <c r="K1278" s="320" t="s">
        <v>700</v>
      </c>
      <c r="L1278" s="73" t="s">
        <v>744</v>
      </c>
      <c r="M1278" s="320" t="s">
        <v>13</v>
      </c>
      <c r="N1278" s="215">
        <v>42744</v>
      </c>
      <c r="O1278" s="215">
        <v>42887</v>
      </c>
      <c r="P1278" s="215">
        <v>44104</v>
      </c>
      <c r="Q1278" s="81">
        <v>575131.6</v>
      </c>
      <c r="R1278" s="30">
        <v>0.8</v>
      </c>
      <c r="S1278" s="29" t="s">
        <v>230</v>
      </c>
      <c r="T1278" s="29">
        <v>460105.28</v>
      </c>
    </row>
    <row r="1279" spans="2:20" s="128" customFormat="1" ht="201.75" customHeight="1" x14ac:dyDescent="0.25">
      <c r="B1279" s="431"/>
      <c r="C1279" s="418"/>
      <c r="D1279" s="365"/>
      <c r="E1279" s="368"/>
      <c r="F1279" s="328" t="s">
        <v>566</v>
      </c>
      <c r="G1279" s="93" t="s">
        <v>747</v>
      </c>
      <c r="H1279" s="73" t="s">
        <v>718</v>
      </c>
      <c r="I1279" s="324" t="s">
        <v>699</v>
      </c>
      <c r="J1279" s="320" t="s">
        <v>2393</v>
      </c>
      <c r="K1279" s="320" t="s">
        <v>700</v>
      </c>
      <c r="L1279" s="73" t="s">
        <v>3482</v>
      </c>
      <c r="M1279" s="320" t="s">
        <v>27</v>
      </c>
      <c r="N1279" s="215">
        <v>42744</v>
      </c>
      <c r="O1279" s="215">
        <v>42856</v>
      </c>
      <c r="P1279" s="215">
        <v>43738</v>
      </c>
      <c r="Q1279" s="81">
        <v>349377.08</v>
      </c>
      <c r="R1279" s="30">
        <v>0.8</v>
      </c>
      <c r="S1279" s="29" t="s">
        <v>230</v>
      </c>
      <c r="T1279" s="29">
        <v>279501.65999999997</v>
      </c>
    </row>
    <row r="1280" spans="2:20" s="128" customFormat="1" ht="196.5" customHeight="1" x14ac:dyDescent="0.25">
      <c r="B1280" s="431"/>
      <c r="C1280" s="418"/>
      <c r="D1280" s="365"/>
      <c r="E1280" s="368"/>
      <c r="F1280" s="40" t="s">
        <v>890</v>
      </c>
      <c r="G1280" s="93" t="s">
        <v>729</v>
      </c>
      <c r="H1280" s="73" t="s">
        <v>891</v>
      </c>
      <c r="I1280" s="324" t="s">
        <v>896</v>
      </c>
      <c r="J1280" s="320" t="s">
        <v>2393</v>
      </c>
      <c r="K1280" s="320" t="s">
        <v>700</v>
      </c>
      <c r="L1280" s="73" t="s">
        <v>899</v>
      </c>
      <c r="M1280" s="320" t="s">
        <v>13</v>
      </c>
      <c r="N1280" s="215">
        <v>42877</v>
      </c>
      <c r="O1280" s="215">
        <v>42795</v>
      </c>
      <c r="P1280" s="215">
        <v>43677</v>
      </c>
      <c r="Q1280" s="81">
        <v>976165.95</v>
      </c>
      <c r="R1280" s="30">
        <v>0.8</v>
      </c>
      <c r="S1280" s="29" t="s">
        <v>230</v>
      </c>
      <c r="T1280" s="29">
        <v>780932.76</v>
      </c>
    </row>
    <row r="1281" spans="2:20" s="128" customFormat="1" ht="192.75" customHeight="1" x14ac:dyDescent="0.25">
      <c r="B1281" s="431"/>
      <c r="C1281" s="418"/>
      <c r="D1281" s="365"/>
      <c r="E1281" s="368"/>
      <c r="F1281" s="40" t="s">
        <v>890</v>
      </c>
      <c r="G1281" s="93" t="s">
        <v>292</v>
      </c>
      <c r="H1281" s="73" t="s">
        <v>892</v>
      </c>
      <c r="I1281" s="324" t="s">
        <v>897</v>
      </c>
      <c r="J1281" s="320" t="s">
        <v>2393</v>
      </c>
      <c r="K1281" s="320" t="s">
        <v>700</v>
      </c>
      <c r="L1281" s="73" t="s">
        <v>900</v>
      </c>
      <c r="M1281" s="320" t="s">
        <v>13</v>
      </c>
      <c r="N1281" s="215">
        <v>42870</v>
      </c>
      <c r="O1281" s="215">
        <v>42675</v>
      </c>
      <c r="P1281" s="215">
        <v>44196</v>
      </c>
      <c r="Q1281" s="81">
        <v>570241</v>
      </c>
      <c r="R1281" s="30">
        <v>0.8</v>
      </c>
      <c r="S1281" s="29" t="s">
        <v>230</v>
      </c>
      <c r="T1281" s="29">
        <v>456192.8</v>
      </c>
    </row>
    <row r="1282" spans="2:20" s="128" customFormat="1" ht="177.75" customHeight="1" x14ac:dyDescent="0.25">
      <c r="B1282" s="431"/>
      <c r="C1282" s="418"/>
      <c r="D1282" s="365"/>
      <c r="E1282" s="368"/>
      <c r="F1282" s="40" t="s">
        <v>890</v>
      </c>
      <c r="G1282" s="93" t="s">
        <v>1003</v>
      </c>
      <c r="H1282" s="73" t="s">
        <v>893</v>
      </c>
      <c r="I1282" s="324" t="s">
        <v>898</v>
      </c>
      <c r="J1282" s="320" t="s">
        <v>2393</v>
      </c>
      <c r="K1282" s="320" t="s">
        <v>700</v>
      </c>
      <c r="L1282" s="73" t="s">
        <v>903</v>
      </c>
      <c r="M1282" s="320" t="s">
        <v>4</v>
      </c>
      <c r="N1282" s="215">
        <v>42877</v>
      </c>
      <c r="O1282" s="215">
        <v>42828</v>
      </c>
      <c r="P1282" s="215">
        <v>43392</v>
      </c>
      <c r="Q1282" s="127">
        <v>37378.47</v>
      </c>
      <c r="R1282" s="30">
        <v>0.8</v>
      </c>
      <c r="S1282" s="29" t="s">
        <v>230</v>
      </c>
      <c r="T1282" s="29">
        <v>29902.78</v>
      </c>
    </row>
    <row r="1283" spans="2:20" s="128" customFormat="1" ht="186" customHeight="1" x14ac:dyDescent="0.25">
      <c r="B1283" s="431"/>
      <c r="C1283" s="418"/>
      <c r="D1283" s="365"/>
      <c r="E1283" s="368"/>
      <c r="F1283" s="40" t="s">
        <v>890</v>
      </c>
      <c r="G1283" s="93" t="s">
        <v>971</v>
      </c>
      <c r="H1283" s="73" t="s">
        <v>894</v>
      </c>
      <c r="I1283" s="324" t="s">
        <v>901</v>
      </c>
      <c r="J1283" s="320" t="s">
        <v>2393</v>
      </c>
      <c r="K1283" s="320" t="s">
        <v>700</v>
      </c>
      <c r="L1283" s="73" t="s">
        <v>904</v>
      </c>
      <c r="M1283" s="320" t="s">
        <v>829</v>
      </c>
      <c r="N1283" s="215">
        <v>42866</v>
      </c>
      <c r="O1283" s="215">
        <v>42763</v>
      </c>
      <c r="P1283" s="215">
        <v>43100</v>
      </c>
      <c r="Q1283" s="81">
        <v>184028.91</v>
      </c>
      <c r="R1283" s="30">
        <v>0.8</v>
      </c>
      <c r="S1283" s="29" t="s">
        <v>230</v>
      </c>
      <c r="T1283" s="29">
        <v>147223.12</v>
      </c>
    </row>
    <row r="1284" spans="2:20" s="128" customFormat="1" ht="120" customHeight="1" thickBot="1" x14ac:dyDescent="0.3">
      <c r="B1284" s="431"/>
      <c r="C1284" s="418"/>
      <c r="D1284" s="365"/>
      <c r="E1284" s="369"/>
      <c r="F1284" s="43" t="s">
        <v>890</v>
      </c>
      <c r="G1284" s="94" t="s">
        <v>1004</v>
      </c>
      <c r="H1284" s="44" t="s">
        <v>895</v>
      </c>
      <c r="I1284" s="325" t="s">
        <v>902</v>
      </c>
      <c r="J1284" s="321" t="s">
        <v>2393</v>
      </c>
      <c r="K1284" s="321" t="s">
        <v>700</v>
      </c>
      <c r="L1284" s="44" t="s">
        <v>905</v>
      </c>
      <c r="M1284" s="322" t="s">
        <v>22</v>
      </c>
      <c r="N1284" s="209">
        <v>42877</v>
      </c>
      <c r="O1284" s="209">
        <v>42851</v>
      </c>
      <c r="P1284" s="209">
        <v>43646</v>
      </c>
      <c r="Q1284" s="82">
        <v>19157.89</v>
      </c>
      <c r="R1284" s="42">
        <v>0.8</v>
      </c>
      <c r="S1284" s="41" t="s">
        <v>230</v>
      </c>
      <c r="T1284" s="41">
        <v>15326.31</v>
      </c>
    </row>
    <row r="1285" spans="2:20" s="11" customFormat="1" ht="42.75" customHeight="1" thickBot="1" x14ac:dyDescent="0.3">
      <c r="B1285" s="431"/>
      <c r="C1285" s="432"/>
      <c r="D1285" s="365"/>
      <c r="E1285" s="352" t="s">
        <v>700</v>
      </c>
      <c r="F1285" s="353"/>
      <c r="G1285" s="353"/>
      <c r="H1285" s="353"/>
      <c r="I1285" s="353"/>
      <c r="J1285" s="353"/>
      <c r="K1285" s="306">
        <f>COUNTA(K1260:K1284)</f>
        <v>25</v>
      </c>
      <c r="L1285" s="354"/>
      <c r="M1285" s="355"/>
      <c r="N1285" s="355"/>
      <c r="O1285" s="355"/>
      <c r="P1285" s="355"/>
      <c r="Q1285" s="311">
        <f>SUM(Q1260:Q1284)</f>
        <v>11560997.280000001</v>
      </c>
      <c r="R1285" s="357"/>
      <c r="S1285" s="358"/>
      <c r="T1285" s="305">
        <f>SUM(T1260:T1284)</f>
        <v>9248797.8100000005</v>
      </c>
    </row>
    <row r="1286" spans="2:20" s="11" customFormat="1" ht="159.75" customHeight="1" x14ac:dyDescent="0.25">
      <c r="B1286" s="431"/>
      <c r="C1286" s="432"/>
      <c r="D1286" s="365"/>
      <c r="E1286" s="370" t="s">
        <v>4492</v>
      </c>
      <c r="F1286" s="131" t="s">
        <v>4493</v>
      </c>
      <c r="G1286" s="131" t="s">
        <v>4494</v>
      </c>
      <c r="H1286" s="131" t="s">
        <v>4497</v>
      </c>
      <c r="I1286" s="131" t="s">
        <v>4498</v>
      </c>
      <c r="J1286" s="131" t="s">
        <v>2394</v>
      </c>
      <c r="K1286" s="337" t="s">
        <v>4491</v>
      </c>
      <c r="L1286" s="131" t="s">
        <v>4501</v>
      </c>
      <c r="M1286" s="131" t="s">
        <v>311</v>
      </c>
      <c r="N1286" s="240">
        <v>44161</v>
      </c>
      <c r="O1286" s="240">
        <v>44105</v>
      </c>
      <c r="P1286" s="240">
        <v>44772</v>
      </c>
      <c r="Q1286" s="65">
        <v>138555.20000000001</v>
      </c>
      <c r="R1286" s="42">
        <v>0.8</v>
      </c>
      <c r="S1286" s="65" t="s">
        <v>309</v>
      </c>
      <c r="T1286" s="65">
        <v>110844.16</v>
      </c>
    </row>
    <row r="1287" spans="2:20" s="11" customFormat="1" ht="159.75" customHeight="1" x14ac:dyDescent="0.25">
      <c r="B1287" s="431"/>
      <c r="C1287" s="432"/>
      <c r="D1287" s="365"/>
      <c r="E1287" s="371"/>
      <c r="F1287" s="324" t="s">
        <v>4493</v>
      </c>
      <c r="G1287" s="324" t="s">
        <v>4495</v>
      </c>
      <c r="H1287" s="324" t="s">
        <v>4497</v>
      </c>
      <c r="I1287" s="324" t="s">
        <v>4499</v>
      </c>
      <c r="J1287" s="324" t="s">
        <v>2394</v>
      </c>
      <c r="K1287" s="328" t="s">
        <v>4491</v>
      </c>
      <c r="L1287" s="324" t="s">
        <v>4502</v>
      </c>
      <c r="M1287" s="324" t="s">
        <v>311</v>
      </c>
      <c r="N1287" s="241">
        <v>44161</v>
      </c>
      <c r="O1287" s="241">
        <v>44256</v>
      </c>
      <c r="P1287" s="241">
        <v>44712</v>
      </c>
      <c r="Q1287" s="32">
        <v>24475</v>
      </c>
      <c r="R1287" s="42">
        <v>0.8</v>
      </c>
      <c r="S1287" s="32" t="s">
        <v>309</v>
      </c>
      <c r="T1287" s="32">
        <v>19580</v>
      </c>
    </row>
    <row r="1288" spans="2:20" s="11" customFormat="1" ht="198" customHeight="1" thickBot="1" x14ac:dyDescent="0.3">
      <c r="B1288" s="431"/>
      <c r="C1288" s="432"/>
      <c r="D1288" s="365"/>
      <c r="E1288" s="372"/>
      <c r="F1288" s="330" t="s">
        <v>4493</v>
      </c>
      <c r="G1288" s="330" t="s">
        <v>4496</v>
      </c>
      <c r="H1288" s="330" t="s">
        <v>4497</v>
      </c>
      <c r="I1288" s="330" t="s">
        <v>4500</v>
      </c>
      <c r="J1288" s="330" t="s">
        <v>2394</v>
      </c>
      <c r="K1288" s="333" t="s">
        <v>4491</v>
      </c>
      <c r="L1288" s="330" t="s">
        <v>4503</v>
      </c>
      <c r="M1288" s="330" t="s">
        <v>311</v>
      </c>
      <c r="N1288" s="338">
        <v>44161</v>
      </c>
      <c r="O1288" s="338">
        <v>44211</v>
      </c>
      <c r="P1288" s="338">
        <v>44902</v>
      </c>
      <c r="Q1288" s="68">
        <v>78782.8</v>
      </c>
      <c r="R1288" s="42">
        <v>0.8</v>
      </c>
      <c r="S1288" s="68" t="s">
        <v>309</v>
      </c>
      <c r="T1288" s="68">
        <v>63026.239999999998</v>
      </c>
    </row>
    <row r="1289" spans="2:20" s="11" customFormat="1" ht="42.75" customHeight="1" thickBot="1" x14ac:dyDescent="0.3">
      <c r="B1289" s="431"/>
      <c r="C1289" s="432"/>
      <c r="D1289" s="365"/>
      <c r="E1289" s="352" t="s">
        <v>4491</v>
      </c>
      <c r="F1289" s="353"/>
      <c r="G1289" s="353"/>
      <c r="H1289" s="353"/>
      <c r="I1289" s="353"/>
      <c r="J1289" s="353"/>
      <c r="K1289" s="306">
        <f>COUNTA(K1286:K1288)</f>
        <v>3</v>
      </c>
      <c r="L1289" s="304"/>
      <c r="M1289" s="304"/>
      <c r="N1289" s="304"/>
      <c r="O1289" s="304"/>
      <c r="P1289" s="304"/>
      <c r="Q1289" s="305">
        <f>SUM(Q1286:Q1288)</f>
        <v>241813</v>
      </c>
      <c r="R1289" s="305"/>
      <c r="S1289" s="305"/>
      <c r="T1289" s="305">
        <f>SUM(T1286:T1288)</f>
        <v>193450.4</v>
      </c>
    </row>
    <row r="1290" spans="2:20" s="11" customFormat="1" ht="221.25" customHeight="1" x14ac:dyDescent="0.25">
      <c r="B1290" s="431"/>
      <c r="C1290" s="432"/>
      <c r="D1290" s="365"/>
      <c r="E1290" s="52" t="s">
        <v>1797</v>
      </c>
      <c r="F1290" s="333" t="s">
        <v>1798</v>
      </c>
      <c r="G1290" s="147" t="s">
        <v>1317</v>
      </c>
      <c r="H1290" s="54" t="s">
        <v>1799</v>
      </c>
      <c r="I1290" s="201" t="s">
        <v>1800</v>
      </c>
      <c r="J1290" s="333" t="s">
        <v>2394</v>
      </c>
      <c r="K1290" s="333" t="s">
        <v>1796</v>
      </c>
      <c r="L1290" s="54" t="s">
        <v>3483</v>
      </c>
      <c r="M1290" s="333" t="s">
        <v>311</v>
      </c>
      <c r="N1290" s="218">
        <v>43286</v>
      </c>
      <c r="O1290" s="218">
        <v>43101</v>
      </c>
      <c r="P1290" s="218">
        <v>44196</v>
      </c>
      <c r="Q1290" s="88">
        <v>72500</v>
      </c>
      <c r="R1290" s="46">
        <v>0.8</v>
      </c>
      <c r="S1290" s="53" t="s">
        <v>309</v>
      </c>
      <c r="T1290" s="53">
        <v>58000</v>
      </c>
    </row>
    <row r="1291" spans="2:20" s="11" customFormat="1" ht="242.25" customHeight="1" x14ac:dyDescent="0.25">
      <c r="B1291" s="431"/>
      <c r="C1291" s="432"/>
      <c r="D1291" s="365"/>
      <c r="E1291" s="37" t="s">
        <v>1797</v>
      </c>
      <c r="F1291" s="328" t="s">
        <v>1798</v>
      </c>
      <c r="G1291" s="36" t="s">
        <v>1976</v>
      </c>
      <c r="H1291" s="75" t="s">
        <v>1799</v>
      </c>
      <c r="I1291" s="195" t="s">
        <v>1801</v>
      </c>
      <c r="J1291" s="328" t="s">
        <v>2394</v>
      </c>
      <c r="K1291" s="328" t="s">
        <v>1796</v>
      </c>
      <c r="L1291" s="75" t="s">
        <v>1803</v>
      </c>
      <c r="M1291" s="328" t="s">
        <v>311</v>
      </c>
      <c r="N1291" s="215">
        <v>43286</v>
      </c>
      <c r="O1291" s="215">
        <v>43191</v>
      </c>
      <c r="P1291" s="215">
        <v>44196</v>
      </c>
      <c r="Q1291" s="84">
        <v>71000</v>
      </c>
      <c r="R1291" s="30">
        <v>0.8</v>
      </c>
      <c r="S1291" s="32" t="s">
        <v>309</v>
      </c>
      <c r="T1291" s="32">
        <v>56800</v>
      </c>
    </row>
    <row r="1292" spans="2:20" s="11" customFormat="1" ht="219" customHeight="1" x14ac:dyDescent="0.25">
      <c r="B1292" s="431"/>
      <c r="C1292" s="432"/>
      <c r="D1292" s="365"/>
      <c r="E1292" s="76" t="s">
        <v>1797</v>
      </c>
      <c r="F1292" s="130" t="s">
        <v>1798</v>
      </c>
      <c r="G1292" s="57" t="s">
        <v>2101</v>
      </c>
      <c r="H1292" s="49" t="s">
        <v>1799</v>
      </c>
      <c r="I1292" s="196" t="s">
        <v>1802</v>
      </c>
      <c r="J1292" s="130" t="s">
        <v>2394</v>
      </c>
      <c r="K1292" s="130" t="s">
        <v>1796</v>
      </c>
      <c r="L1292" s="49" t="s">
        <v>1804</v>
      </c>
      <c r="M1292" s="130" t="s">
        <v>311</v>
      </c>
      <c r="N1292" s="217">
        <v>43299</v>
      </c>
      <c r="O1292" s="217">
        <v>43103</v>
      </c>
      <c r="P1292" s="217">
        <v>44104</v>
      </c>
      <c r="Q1292" s="86">
        <v>69858.63</v>
      </c>
      <c r="R1292" s="42">
        <v>0.8</v>
      </c>
      <c r="S1292" s="48" t="s">
        <v>309</v>
      </c>
      <c r="T1292" s="48">
        <v>55886.9</v>
      </c>
    </row>
    <row r="1293" spans="2:20" s="11" customFormat="1" ht="216" customHeight="1" x14ac:dyDescent="0.25">
      <c r="B1293" s="431"/>
      <c r="C1293" s="432"/>
      <c r="D1293" s="365"/>
      <c r="E1293" s="37" t="s">
        <v>1797</v>
      </c>
      <c r="F1293" s="328" t="s">
        <v>2747</v>
      </c>
      <c r="G1293" s="36" t="s">
        <v>729</v>
      </c>
      <c r="H1293" s="75" t="s">
        <v>2748</v>
      </c>
      <c r="I1293" s="196" t="s">
        <v>2750</v>
      </c>
      <c r="J1293" s="328" t="s">
        <v>2394</v>
      </c>
      <c r="K1293" s="328" t="s">
        <v>1796</v>
      </c>
      <c r="L1293" s="75" t="s">
        <v>4181</v>
      </c>
      <c r="M1293" s="328" t="s">
        <v>311</v>
      </c>
      <c r="N1293" s="215">
        <v>43773</v>
      </c>
      <c r="O1293" s="215">
        <v>43405</v>
      </c>
      <c r="P1293" s="215">
        <v>44500</v>
      </c>
      <c r="Q1293" s="32">
        <v>538853.48</v>
      </c>
      <c r="R1293" s="30">
        <v>0.8</v>
      </c>
      <c r="S1293" s="32" t="s">
        <v>309</v>
      </c>
      <c r="T1293" s="32">
        <v>431082.78</v>
      </c>
    </row>
    <row r="1294" spans="2:20" s="11" customFormat="1" ht="216" customHeight="1" x14ac:dyDescent="0.25">
      <c r="B1294" s="431"/>
      <c r="C1294" s="432"/>
      <c r="D1294" s="365"/>
      <c r="E1294" s="76" t="s">
        <v>1797</v>
      </c>
      <c r="F1294" s="130" t="s">
        <v>2747</v>
      </c>
      <c r="G1294" s="57" t="s">
        <v>292</v>
      </c>
      <c r="H1294" s="49" t="s">
        <v>2748</v>
      </c>
      <c r="I1294" s="196" t="s">
        <v>2751</v>
      </c>
      <c r="J1294" s="130" t="s">
        <v>2394</v>
      </c>
      <c r="K1294" s="130" t="s">
        <v>1796</v>
      </c>
      <c r="L1294" s="49" t="s">
        <v>2749</v>
      </c>
      <c r="M1294" s="130" t="s">
        <v>311</v>
      </c>
      <c r="N1294" s="217">
        <v>43773</v>
      </c>
      <c r="O1294" s="217">
        <v>43678</v>
      </c>
      <c r="P1294" s="217">
        <v>44651</v>
      </c>
      <c r="Q1294" s="48">
        <v>511213.55</v>
      </c>
      <c r="R1294" s="42">
        <v>0.8</v>
      </c>
      <c r="S1294" s="48" t="s">
        <v>309</v>
      </c>
      <c r="T1294" s="48">
        <v>408970.84</v>
      </c>
    </row>
    <row r="1295" spans="2:20" s="11" customFormat="1" ht="216" customHeight="1" thickBot="1" x14ac:dyDescent="0.3">
      <c r="B1295" s="431"/>
      <c r="C1295" s="432"/>
      <c r="D1295" s="365"/>
      <c r="E1295" s="116" t="s">
        <v>1797</v>
      </c>
      <c r="F1295" s="67" t="s">
        <v>2872</v>
      </c>
      <c r="G1295" s="148" t="s">
        <v>292</v>
      </c>
      <c r="H1295" s="77" t="s">
        <v>2873</v>
      </c>
      <c r="I1295" s="197" t="s">
        <v>2844</v>
      </c>
      <c r="J1295" s="67" t="s">
        <v>2394</v>
      </c>
      <c r="K1295" s="67" t="s">
        <v>1796</v>
      </c>
      <c r="L1295" s="77" t="s">
        <v>2874</v>
      </c>
      <c r="M1295" s="67" t="s">
        <v>311</v>
      </c>
      <c r="N1295" s="209">
        <v>43893</v>
      </c>
      <c r="O1295" s="209">
        <v>43709</v>
      </c>
      <c r="P1295" s="209">
        <v>44804</v>
      </c>
      <c r="Q1295" s="68">
        <v>1121466.32</v>
      </c>
      <c r="R1295" s="71">
        <v>0.8</v>
      </c>
      <c r="S1295" s="68" t="s">
        <v>309</v>
      </c>
      <c r="T1295" s="68">
        <v>897173.06</v>
      </c>
    </row>
    <row r="1296" spans="2:20" s="11" customFormat="1" ht="42.75" customHeight="1" thickBot="1" x14ac:dyDescent="0.3">
      <c r="B1296" s="431"/>
      <c r="C1296" s="432"/>
      <c r="D1296" s="366"/>
      <c r="E1296" s="352" t="s">
        <v>1796</v>
      </c>
      <c r="F1296" s="353"/>
      <c r="G1296" s="353"/>
      <c r="H1296" s="353"/>
      <c r="I1296" s="353"/>
      <c r="J1296" s="353"/>
      <c r="K1296" s="306">
        <f>COUNTA(K1290:K1295)</f>
        <v>6</v>
      </c>
      <c r="L1296" s="354"/>
      <c r="M1296" s="355"/>
      <c r="N1296" s="355"/>
      <c r="O1296" s="355"/>
      <c r="P1296" s="356"/>
      <c r="Q1296" s="305">
        <f t="shared" ref="Q1296" si="6">SUM(Q1290:Q1295)</f>
        <v>2384891.98</v>
      </c>
      <c r="R1296" s="357"/>
      <c r="S1296" s="358"/>
      <c r="T1296" s="305">
        <f t="shared" ref="T1296" si="7">SUM(T1290:T1295)</f>
        <v>1907913.58</v>
      </c>
    </row>
    <row r="1297" spans="2:20" s="11" customFormat="1" ht="42.75" customHeight="1" thickBot="1" x14ac:dyDescent="0.3">
      <c r="B1297" s="431"/>
      <c r="C1297" s="432"/>
      <c r="D1297" s="345" t="s">
        <v>1509</v>
      </c>
      <c r="E1297" s="346"/>
      <c r="F1297" s="346"/>
      <c r="G1297" s="346"/>
      <c r="H1297" s="346"/>
      <c r="I1297" s="346"/>
      <c r="J1297" s="346"/>
      <c r="K1297" s="315">
        <f>K1296+K1285+K1289</f>
        <v>34</v>
      </c>
      <c r="L1297" s="359"/>
      <c r="M1297" s="360"/>
      <c r="N1297" s="360"/>
      <c r="O1297" s="360"/>
      <c r="P1297" s="361"/>
      <c r="Q1297" s="47">
        <f>Q1296+Q1285+Q1289</f>
        <v>14187702.260000002</v>
      </c>
      <c r="R1297" s="350"/>
      <c r="S1297" s="351"/>
      <c r="T1297" s="47">
        <f>T1296+T1285+T1289</f>
        <v>11350161.790000001</v>
      </c>
    </row>
    <row r="1298" spans="2:20" s="11" customFormat="1" ht="123.75" customHeight="1" x14ac:dyDescent="0.25">
      <c r="B1298" s="431"/>
      <c r="C1298" s="432"/>
      <c r="D1298" s="339" t="s">
        <v>1510</v>
      </c>
      <c r="E1298" s="342" t="s">
        <v>291</v>
      </c>
      <c r="F1298" s="335" t="s">
        <v>299</v>
      </c>
      <c r="G1298" s="59" t="s">
        <v>1002</v>
      </c>
      <c r="H1298" s="160" t="s">
        <v>3484</v>
      </c>
      <c r="I1298" s="323" t="s">
        <v>296</v>
      </c>
      <c r="J1298" s="335"/>
      <c r="K1298" s="335"/>
      <c r="L1298" s="160" t="s">
        <v>297</v>
      </c>
      <c r="M1298" s="319"/>
      <c r="N1298" s="214">
        <v>42376</v>
      </c>
      <c r="O1298" s="214">
        <v>42005</v>
      </c>
      <c r="P1298" s="214">
        <v>43100</v>
      </c>
      <c r="Q1298" s="80">
        <v>150000</v>
      </c>
      <c r="R1298" s="46">
        <v>0.7</v>
      </c>
      <c r="S1298" s="45" t="s">
        <v>230</v>
      </c>
      <c r="T1298" s="45">
        <v>105000</v>
      </c>
    </row>
    <row r="1299" spans="2:20" s="11" customFormat="1" ht="90" customHeight="1" x14ac:dyDescent="0.25">
      <c r="B1299" s="431"/>
      <c r="C1299" s="432"/>
      <c r="D1299" s="340"/>
      <c r="E1299" s="343"/>
      <c r="F1299" s="320" t="s">
        <v>299</v>
      </c>
      <c r="G1299" s="93" t="s">
        <v>292</v>
      </c>
      <c r="H1299" s="73" t="s">
        <v>293</v>
      </c>
      <c r="I1299" s="324" t="s">
        <v>294</v>
      </c>
      <c r="J1299" s="320"/>
      <c r="K1299" s="320"/>
      <c r="L1299" s="73" t="s">
        <v>295</v>
      </c>
      <c r="M1299" s="320" t="s">
        <v>13</v>
      </c>
      <c r="N1299" s="215">
        <v>42285</v>
      </c>
      <c r="O1299" s="215">
        <v>42005</v>
      </c>
      <c r="P1299" s="215">
        <v>43555</v>
      </c>
      <c r="Q1299" s="81">
        <v>6799103.6399999997</v>
      </c>
      <c r="R1299" s="30">
        <v>0.85</v>
      </c>
      <c r="S1299" s="29" t="s">
        <v>230</v>
      </c>
      <c r="T1299" s="29">
        <v>5779238.0999999996</v>
      </c>
    </row>
    <row r="1300" spans="2:20" s="11" customFormat="1" ht="78" customHeight="1" x14ac:dyDescent="0.25">
      <c r="B1300" s="431"/>
      <c r="C1300" s="432"/>
      <c r="D1300" s="340"/>
      <c r="E1300" s="343"/>
      <c r="F1300" s="320" t="s">
        <v>299</v>
      </c>
      <c r="G1300" s="93" t="s">
        <v>303</v>
      </c>
      <c r="H1300" s="73" t="s">
        <v>3485</v>
      </c>
      <c r="I1300" s="324" t="s">
        <v>300</v>
      </c>
      <c r="J1300" s="320"/>
      <c r="K1300" s="320"/>
      <c r="L1300" s="73" t="s">
        <v>306</v>
      </c>
      <c r="M1300" s="320"/>
      <c r="N1300" s="215">
        <v>42479</v>
      </c>
      <c r="O1300" s="215">
        <v>42005</v>
      </c>
      <c r="P1300" s="215">
        <v>44196</v>
      </c>
      <c r="Q1300" s="81">
        <v>75000</v>
      </c>
      <c r="R1300" s="30">
        <v>0.7</v>
      </c>
      <c r="S1300" s="29" t="s">
        <v>230</v>
      </c>
      <c r="T1300" s="29">
        <v>52500</v>
      </c>
    </row>
    <row r="1301" spans="2:20" s="128" customFormat="1" ht="81.75" customHeight="1" x14ac:dyDescent="0.25">
      <c r="B1301" s="431"/>
      <c r="C1301" s="432"/>
      <c r="D1301" s="340"/>
      <c r="E1301" s="343"/>
      <c r="F1301" s="320" t="s">
        <v>299</v>
      </c>
      <c r="G1301" s="93" t="s">
        <v>304</v>
      </c>
      <c r="H1301" s="73" t="s">
        <v>3486</v>
      </c>
      <c r="I1301" s="324" t="s">
        <v>301</v>
      </c>
      <c r="J1301" s="320"/>
      <c r="K1301" s="320"/>
      <c r="L1301" s="73" t="s">
        <v>307</v>
      </c>
      <c r="M1301" s="320"/>
      <c r="N1301" s="215">
        <v>42464</v>
      </c>
      <c r="O1301" s="215">
        <v>42186</v>
      </c>
      <c r="P1301" s="215">
        <v>44926</v>
      </c>
      <c r="Q1301" s="81">
        <v>300000</v>
      </c>
      <c r="R1301" s="30">
        <v>0.7</v>
      </c>
      <c r="S1301" s="29" t="s">
        <v>230</v>
      </c>
      <c r="T1301" s="29">
        <v>210000</v>
      </c>
    </row>
    <row r="1302" spans="2:20" s="128" customFormat="1" ht="129" customHeight="1" x14ac:dyDescent="0.25">
      <c r="B1302" s="431"/>
      <c r="C1302" s="432"/>
      <c r="D1302" s="340"/>
      <c r="E1302" s="343"/>
      <c r="F1302" s="320" t="s">
        <v>299</v>
      </c>
      <c r="G1302" s="93" t="s">
        <v>305</v>
      </c>
      <c r="H1302" s="73" t="s">
        <v>3487</v>
      </c>
      <c r="I1302" s="324" t="s">
        <v>302</v>
      </c>
      <c r="J1302" s="320"/>
      <c r="K1302" s="320"/>
      <c r="L1302" s="73" t="s">
        <v>308</v>
      </c>
      <c r="M1302" s="320"/>
      <c r="N1302" s="215">
        <v>42465</v>
      </c>
      <c r="O1302" s="215">
        <v>42005</v>
      </c>
      <c r="P1302" s="215">
        <v>43830</v>
      </c>
      <c r="Q1302" s="81">
        <v>159858.92000000001</v>
      </c>
      <c r="R1302" s="30">
        <v>0.7</v>
      </c>
      <c r="S1302" s="29" t="s">
        <v>230</v>
      </c>
      <c r="T1302" s="29">
        <v>111901.24</v>
      </c>
    </row>
    <row r="1303" spans="2:20" s="128" customFormat="1" ht="192" customHeight="1" x14ac:dyDescent="0.25">
      <c r="B1303" s="431"/>
      <c r="C1303" s="432"/>
      <c r="D1303" s="340"/>
      <c r="E1303" s="343"/>
      <c r="F1303" s="320" t="s">
        <v>906</v>
      </c>
      <c r="G1303" s="93" t="s">
        <v>1005</v>
      </c>
      <c r="H1303" s="73" t="s">
        <v>909</v>
      </c>
      <c r="I1303" s="324" t="s">
        <v>907</v>
      </c>
      <c r="J1303" s="320"/>
      <c r="K1303" s="320"/>
      <c r="L1303" s="73" t="s">
        <v>911</v>
      </c>
      <c r="M1303" s="320" t="s">
        <v>13</v>
      </c>
      <c r="N1303" s="215">
        <v>42825</v>
      </c>
      <c r="O1303" s="215">
        <v>42461</v>
      </c>
      <c r="P1303" s="215">
        <v>44196</v>
      </c>
      <c r="Q1303" s="81">
        <v>325662.49</v>
      </c>
      <c r="R1303" s="30">
        <v>0.7</v>
      </c>
      <c r="S1303" s="29" t="s">
        <v>230</v>
      </c>
      <c r="T1303" s="29">
        <v>227963.75</v>
      </c>
    </row>
    <row r="1304" spans="2:20" s="128" customFormat="1" ht="93.75" customHeight="1" x14ac:dyDescent="0.25">
      <c r="B1304" s="431"/>
      <c r="C1304" s="432"/>
      <c r="D1304" s="340"/>
      <c r="E1304" s="343"/>
      <c r="F1304" s="321" t="s">
        <v>906</v>
      </c>
      <c r="G1304" s="94" t="s">
        <v>1006</v>
      </c>
      <c r="H1304" s="44" t="s">
        <v>910</v>
      </c>
      <c r="I1304" s="325" t="s">
        <v>908</v>
      </c>
      <c r="J1304" s="321"/>
      <c r="K1304" s="321"/>
      <c r="L1304" s="44" t="s">
        <v>912</v>
      </c>
      <c r="M1304" s="320"/>
      <c r="N1304" s="215">
        <v>42881</v>
      </c>
      <c r="O1304" s="215">
        <v>42370</v>
      </c>
      <c r="P1304" s="215">
        <v>43190</v>
      </c>
      <c r="Q1304" s="82">
        <v>42857.14</v>
      </c>
      <c r="R1304" s="42">
        <v>0.7</v>
      </c>
      <c r="S1304" s="41" t="s">
        <v>230</v>
      </c>
      <c r="T1304" s="41">
        <v>30000</v>
      </c>
    </row>
    <row r="1305" spans="2:20" s="128" customFormat="1" ht="161.25" customHeight="1" x14ac:dyDescent="0.25">
      <c r="B1305" s="431"/>
      <c r="C1305" s="432"/>
      <c r="D1305" s="340"/>
      <c r="E1305" s="343"/>
      <c r="F1305" s="320" t="s">
        <v>2356</v>
      </c>
      <c r="G1305" s="93" t="s">
        <v>2357</v>
      </c>
      <c r="H1305" s="73" t="s">
        <v>2358</v>
      </c>
      <c r="I1305" s="324" t="s">
        <v>2359</v>
      </c>
      <c r="J1305" s="320"/>
      <c r="K1305" s="320"/>
      <c r="L1305" s="73" t="s">
        <v>2360</v>
      </c>
      <c r="M1305" s="320"/>
      <c r="N1305" s="215">
        <v>43565</v>
      </c>
      <c r="O1305" s="215">
        <v>42736</v>
      </c>
      <c r="P1305" s="215">
        <v>43830</v>
      </c>
      <c r="Q1305" s="29">
        <v>19594.330000000002</v>
      </c>
      <c r="R1305" s="30">
        <v>0.7</v>
      </c>
      <c r="S1305" s="29" t="s">
        <v>230</v>
      </c>
      <c r="T1305" s="29">
        <v>13716.03</v>
      </c>
    </row>
    <row r="1306" spans="2:20" s="128" customFormat="1" ht="219" customHeight="1" x14ac:dyDescent="0.25">
      <c r="B1306" s="431"/>
      <c r="C1306" s="432"/>
      <c r="D1306" s="340"/>
      <c r="E1306" s="343"/>
      <c r="F1306" s="230" t="s">
        <v>2299</v>
      </c>
      <c r="G1306" s="151" t="s">
        <v>292</v>
      </c>
      <c r="H1306" s="162" t="s">
        <v>2300</v>
      </c>
      <c r="I1306" s="326" t="s">
        <v>2301</v>
      </c>
      <c r="J1306" s="230"/>
      <c r="K1306" s="230"/>
      <c r="L1306" s="162" t="s">
        <v>2302</v>
      </c>
      <c r="M1306" s="230" t="s">
        <v>13</v>
      </c>
      <c r="N1306" s="231">
        <v>43546</v>
      </c>
      <c r="O1306" s="231">
        <v>43466</v>
      </c>
      <c r="P1306" s="231">
        <v>43921</v>
      </c>
      <c r="Q1306" s="61">
        <v>1545924.4</v>
      </c>
      <c r="R1306" s="62">
        <v>0.81</v>
      </c>
      <c r="S1306" s="61" t="s">
        <v>230</v>
      </c>
      <c r="T1306" s="61">
        <v>1252198.76</v>
      </c>
    </row>
    <row r="1307" spans="2:20" s="128" customFormat="1" ht="185.25" customHeight="1" x14ac:dyDescent="0.25">
      <c r="B1307" s="431"/>
      <c r="C1307" s="432"/>
      <c r="D1307" s="340"/>
      <c r="E1307" s="343"/>
      <c r="F1307" s="321" t="s">
        <v>2798</v>
      </c>
      <c r="G1307" s="94" t="s">
        <v>2799</v>
      </c>
      <c r="H1307" s="44" t="s">
        <v>2800</v>
      </c>
      <c r="I1307" s="325" t="s">
        <v>2801</v>
      </c>
      <c r="J1307" s="321"/>
      <c r="K1307" s="321"/>
      <c r="L1307" s="44" t="s">
        <v>3488</v>
      </c>
      <c r="M1307" s="321"/>
      <c r="N1307" s="217">
        <v>43822</v>
      </c>
      <c r="O1307" s="217">
        <v>43160</v>
      </c>
      <c r="P1307" s="217">
        <v>44196</v>
      </c>
      <c r="Q1307" s="41">
        <v>46800</v>
      </c>
      <c r="R1307" s="42">
        <v>0.7</v>
      </c>
      <c r="S1307" s="41" t="s">
        <v>230</v>
      </c>
      <c r="T1307" s="41">
        <v>32760</v>
      </c>
    </row>
    <row r="1308" spans="2:20" s="128" customFormat="1" ht="93.75" customHeight="1" x14ac:dyDescent="0.25">
      <c r="B1308" s="431"/>
      <c r="C1308" s="432"/>
      <c r="D1308" s="340"/>
      <c r="E1308" s="343"/>
      <c r="F1308" s="320" t="s">
        <v>2798</v>
      </c>
      <c r="G1308" s="93" t="s">
        <v>3883</v>
      </c>
      <c r="H1308" s="73" t="s">
        <v>2875</v>
      </c>
      <c r="I1308" s="324" t="s">
        <v>2845</v>
      </c>
      <c r="J1308" s="320"/>
      <c r="K1308" s="320"/>
      <c r="L1308" s="73" t="s">
        <v>2878</v>
      </c>
      <c r="M1308" s="320" t="s">
        <v>13</v>
      </c>
      <c r="N1308" s="215">
        <v>43906</v>
      </c>
      <c r="O1308" s="215">
        <v>43800</v>
      </c>
      <c r="P1308" s="215">
        <v>45138</v>
      </c>
      <c r="Q1308" s="29">
        <v>90000</v>
      </c>
      <c r="R1308" s="30">
        <v>0.7</v>
      </c>
      <c r="S1308" s="29" t="s">
        <v>230</v>
      </c>
      <c r="T1308" s="29">
        <v>63000</v>
      </c>
    </row>
    <row r="1309" spans="2:20" s="128" customFormat="1" ht="216.75" customHeight="1" x14ac:dyDescent="0.25">
      <c r="B1309" s="431"/>
      <c r="C1309" s="432"/>
      <c r="D1309" s="340"/>
      <c r="E1309" s="343"/>
      <c r="F1309" s="321" t="s">
        <v>2876</v>
      </c>
      <c r="G1309" s="94" t="s">
        <v>292</v>
      </c>
      <c r="H1309" s="44" t="s">
        <v>2877</v>
      </c>
      <c r="I1309" s="325" t="s">
        <v>2846</v>
      </c>
      <c r="J1309" s="321"/>
      <c r="K1309" s="321"/>
      <c r="L1309" s="44" t="s">
        <v>2879</v>
      </c>
      <c r="M1309" s="321" t="s">
        <v>13</v>
      </c>
      <c r="N1309" s="217">
        <v>43899</v>
      </c>
      <c r="O1309" s="217">
        <v>43831</v>
      </c>
      <c r="P1309" s="217">
        <v>44286</v>
      </c>
      <c r="Q1309" s="41">
        <v>1811876</v>
      </c>
      <c r="R1309" s="42">
        <v>0.7</v>
      </c>
      <c r="S1309" s="41" t="s">
        <v>230</v>
      </c>
      <c r="T1309" s="41">
        <v>1395144.52</v>
      </c>
    </row>
    <row r="1310" spans="2:20" s="128" customFormat="1" ht="222" customHeight="1" thickBot="1" x14ac:dyDescent="0.3">
      <c r="B1310" s="431"/>
      <c r="C1310" s="432"/>
      <c r="D1310" s="341"/>
      <c r="E1310" s="344"/>
      <c r="F1310" s="322" t="s">
        <v>2798</v>
      </c>
      <c r="G1310" s="110" t="s">
        <v>4302</v>
      </c>
      <c r="H1310" s="159" t="s">
        <v>4284</v>
      </c>
      <c r="I1310" s="330" t="s">
        <v>4285</v>
      </c>
      <c r="J1310" s="322"/>
      <c r="K1310" s="322"/>
      <c r="L1310" s="159" t="s">
        <v>4286</v>
      </c>
      <c r="M1310" s="322" t="s">
        <v>13</v>
      </c>
      <c r="N1310" s="209">
        <v>44126</v>
      </c>
      <c r="O1310" s="209">
        <v>43831</v>
      </c>
      <c r="P1310" s="209">
        <v>44561</v>
      </c>
      <c r="Q1310" s="72">
        <v>17738</v>
      </c>
      <c r="R1310" s="71">
        <v>0.7</v>
      </c>
      <c r="S1310" s="72" t="s">
        <v>230</v>
      </c>
      <c r="T1310" s="72">
        <v>12416.6</v>
      </c>
    </row>
    <row r="1311" spans="2:20" ht="42.75" customHeight="1" thickBot="1" x14ac:dyDescent="0.3">
      <c r="B1311" s="431"/>
      <c r="C1311" s="432"/>
      <c r="D1311" s="345" t="s">
        <v>1510</v>
      </c>
      <c r="E1311" s="346"/>
      <c r="F1311" s="346"/>
      <c r="G1311" s="346"/>
      <c r="H1311" s="346"/>
      <c r="I1311" s="346"/>
      <c r="J1311" s="346"/>
      <c r="K1311" s="315">
        <v>13</v>
      </c>
      <c r="L1311" s="347"/>
      <c r="M1311" s="348"/>
      <c r="N1311" s="348"/>
      <c r="O1311" s="348"/>
      <c r="P1311" s="349"/>
      <c r="Q1311" s="47">
        <f>SUM(Q1298:Q1310)</f>
        <v>11384414.92</v>
      </c>
      <c r="R1311" s="350"/>
      <c r="S1311" s="351"/>
      <c r="T1311" s="47">
        <f>SUM(T1298:T1310)</f>
        <v>9285839</v>
      </c>
    </row>
    <row r="1312" spans="2:20" ht="66.75" customHeight="1" thickBot="1" x14ac:dyDescent="0.3">
      <c r="B1312" s="433"/>
      <c r="C1312" s="425"/>
      <c r="D1312" s="275" t="s">
        <v>0</v>
      </c>
      <c r="E1312" s="264"/>
      <c r="F1312" s="264"/>
      <c r="G1312" s="265"/>
      <c r="H1312" s="266"/>
      <c r="I1312" s="261"/>
      <c r="J1312" s="262"/>
      <c r="K1312" s="262">
        <f>K1311+K1297+K1173+K995+K858+K773+K745+K142+K1259</f>
        <v>1258</v>
      </c>
      <c r="L1312" s="261"/>
      <c r="M1312" s="262"/>
      <c r="N1312" s="262"/>
      <c r="O1312" s="262"/>
      <c r="P1312" s="262"/>
      <c r="Q1312" s="263">
        <f>Q1311+Q1297+Q1173+Q995+Q858+Q773+Q745+Q142+Q1259</f>
        <v>504139925.20000011</v>
      </c>
      <c r="R1312" s="263"/>
      <c r="S1312" s="263"/>
      <c r="T1312" s="263">
        <f>T1311+T1297+T1173+T995+T858+T773+T745+T142+T1259</f>
        <v>273731446.76000005</v>
      </c>
    </row>
    <row r="1313" spans="2:20" ht="24" customHeight="1" x14ac:dyDescent="0.25">
      <c r="D1313" s="19"/>
      <c r="E1313" s="19"/>
      <c r="F1313" s="19"/>
      <c r="G1313" s="182"/>
      <c r="H1313" s="172"/>
      <c r="I1313" s="202"/>
      <c r="J1313" s="18"/>
      <c r="K1313" s="18"/>
      <c r="L1313" s="202"/>
      <c r="M1313" s="18"/>
      <c r="N1313" s="18"/>
      <c r="O1313" s="18"/>
      <c r="P1313" s="18"/>
      <c r="Q1313" s="244"/>
      <c r="R1313" s="244"/>
      <c r="S1313" s="244"/>
      <c r="T1313" s="244"/>
    </row>
    <row r="1314" spans="2:20" s="122" customFormat="1" x14ac:dyDescent="0.25">
      <c r="B1314"/>
      <c r="C1314"/>
      <c r="D1314" s="1"/>
      <c r="E1314" s="1"/>
      <c r="F1314" s="7"/>
      <c r="G1314" s="183"/>
      <c r="H1314" s="171"/>
      <c r="I1314" s="198"/>
      <c r="J1314" s="7"/>
      <c r="K1314" s="7"/>
      <c r="L1314" s="198"/>
      <c r="M1314" s="7"/>
      <c r="N1314" s="7"/>
      <c r="O1314" s="7"/>
      <c r="P1314" s="6"/>
      <c r="Q1314" s="7"/>
      <c r="R1314" s="6"/>
      <c r="S1314" s="3"/>
      <c r="T1314" s="3"/>
    </row>
    <row r="1315" spans="2:20" s="122" customFormat="1" x14ac:dyDescent="0.25">
      <c r="B1315"/>
      <c r="C1315"/>
      <c r="D1315" s="1"/>
      <c r="E1315" s="1"/>
      <c r="F1315" s="7"/>
      <c r="G1315" s="183"/>
      <c r="H1315" s="171"/>
      <c r="I1315" s="198"/>
      <c r="J1315" s="7"/>
      <c r="K1315" s="7"/>
      <c r="L1315" s="198"/>
      <c r="M1315" s="7"/>
      <c r="N1315" s="7"/>
      <c r="O1315" s="7"/>
      <c r="P1315" s="6"/>
      <c r="Q1315" s="7"/>
      <c r="R1315" s="6"/>
      <c r="S1315" s="3"/>
      <c r="T1315" s="3"/>
    </row>
  </sheetData>
  <autoFilter ref="B14:T1312">
    <filterColumn colId="0" showButton="0"/>
  </autoFilter>
  <mergeCells count="154">
    <mergeCell ref="E141:J141"/>
    <mergeCell ref="L141:P141"/>
    <mergeCell ref="R141:S141"/>
    <mergeCell ref="D142:J142"/>
    <mergeCell ref="L142:P142"/>
    <mergeCell ref="R142:S142"/>
    <mergeCell ref="D13:T13"/>
    <mergeCell ref="B14:C14"/>
    <mergeCell ref="B15:C1312"/>
    <mergeCell ref="D15:D141"/>
    <mergeCell ref="E15:E74"/>
    <mergeCell ref="E75:J75"/>
    <mergeCell ref="L75:P75"/>
    <mergeCell ref="R75:S75"/>
    <mergeCell ref="E77:E134"/>
    <mergeCell ref="E1074:E1082"/>
    <mergeCell ref="D746:D772"/>
    <mergeCell ref="E747:J747"/>
    <mergeCell ref="E763:J763"/>
    <mergeCell ref="L763:P763"/>
    <mergeCell ref="R763:S763"/>
    <mergeCell ref="E772:J772"/>
    <mergeCell ref="L772:P772"/>
    <mergeCell ref="R772:S772"/>
    <mergeCell ref="E744:J744"/>
    <mergeCell ref="L744:P744"/>
    <mergeCell ref="R744:S744"/>
    <mergeCell ref="D745:J745"/>
    <mergeCell ref="L745:P745"/>
    <mergeCell ref="R745:S745"/>
    <mergeCell ref="D143:D744"/>
    <mergeCell ref="E143:E188"/>
    <mergeCell ref="E189:J189"/>
    <mergeCell ref="L189:P189"/>
    <mergeCell ref="R189:S189"/>
    <mergeCell ref="E190:E365"/>
    <mergeCell ref="E366:J366"/>
    <mergeCell ref="L366:P366"/>
    <mergeCell ref="R366:S366"/>
    <mergeCell ref="E367:E530"/>
    <mergeCell ref="R815:S815"/>
    <mergeCell ref="E816:E855"/>
    <mergeCell ref="E857:J857"/>
    <mergeCell ref="L857:P857"/>
    <mergeCell ref="R857:S857"/>
    <mergeCell ref="D858:J858"/>
    <mergeCell ref="L858:P858"/>
    <mergeCell ref="R858:S858"/>
    <mergeCell ref="D773:J773"/>
    <mergeCell ref="L773:P773"/>
    <mergeCell ref="R773:S773"/>
    <mergeCell ref="D774:D857"/>
    <mergeCell ref="E774:E812"/>
    <mergeCell ref="E813:J813"/>
    <mergeCell ref="L813:P813"/>
    <mergeCell ref="R813:S813"/>
    <mergeCell ref="E815:J815"/>
    <mergeCell ref="L815:P815"/>
    <mergeCell ref="E901:J901"/>
    <mergeCell ref="L901:P901"/>
    <mergeCell ref="R901:S901"/>
    <mergeCell ref="E902:E922"/>
    <mergeCell ref="E923:E930"/>
    <mergeCell ref="E931:E938"/>
    <mergeCell ref="D859:D994"/>
    <mergeCell ref="E859:E873"/>
    <mergeCell ref="E874:J874"/>
    <mergeCell ref="L874:P874"/>
    <mergeCell ref="R874:S874"/>
    <mergeCell ref="E875:E890"/>
    <mergeCell ref="E891:J891"/>
    <mergeCell ref="L891:P891"/>
    <mergeCell ref="R891:S891"/>
    <mergeCell ref="E892:E900"/>
    <mergeCell ref="E959:E993"/>
    <mergeCell ref="E994:J994"/>
    <mergeCell ref="L994:P994"/>
    <mergeCell ref="R994:S994"/>
    <mergeCell ref="D995:J995"/>
    <mergeCell ref="L995:P995"/>
    <mergeCell ref="R995:S995"/>
    <mergeCell ref="E939:J939"/>
    <mergeCell ref="L939:P939"/>
    <mergeCell ref="R939:S939"/>
    <mergeCell ref="E958:J958"/>
    <mergeCell ref="L958:P958"/>
    <mergeCell ref="R958:S958"/>
    <mergeCell ref="D996:D1060"/>
    <mergeCell ref="E1060:J1060"/>
    <mergeCell ref="L1060:P1060"/>
    <mergeCell ref="R1060:S1060"/>
    <mergeCell ref="D1061:D1067"/>
    <mergeCell ref="D1068:D1072"/>
    <mergeCell ref="E1072:J1072"/>
    <mergeCell ref="L1072:P1072"/>
    <mergeCell ref="R1072:S1072"/>
    <mergeCell ref="D1073:D1083"/>
    <mergeCell ref="E1083:J1083"/>
    <mergeCell ref="L1083:P1083"/>
    <mergeCell ref="R1083:S1083"/>
    <mergeCell ref="D1084:D1112"/>
    <mergeCell ref="E1112:J1112"/>
    <mergeCell ref="L1112:P1112"/>
    <mergeCell ref="R1112:S1112"/>
    <mergeCell ref="D1113:D1172"/>
    <mergeCell ref="E1113:E1123"/>
    <mergeCell ref="E1125:J1125"/>
    <mergeCell ref="L1125:P1125"/>
    <mergeCell ref="R1125:S1125"/>
    <mergeCell ref="E1127:E1133"/>
    <mergeCell ref="E1134:E1171"/>
    <mergeCell ref="E1172:J1172"/>
    <mergeCell ref="L1172:P1172"/>
    <mergeCell ref="R1172:S1172"/>
    <mergeCell ref="D1173:J1173"/>
    <mergeCell ref="L1173:P1173"/>
    <mergeCell ref="R1173:S1173"/>
    <mergeCell ref="D1174:D1235"/>
    <mergeCell ref="E1174:E1185"/>
    <mergeCell ref="E1201:J1201"/>
    <mergeCell ref="L1201:P1201"/>
    <mergeCell ref="R1201:S1201"/>
    <mergeCell ref="E1228:J1228"/>
    <mergeCell ref="L1228:P1228"/>
    <mergeCell ref="R1228:S1228"/>
    <mergeCell ref="E1229:E1234"/>
    <mergeCell ref="E1235:J1235"/>
    <mergeCell ref="L1235:P1235"/>
    <mergeCell ref="R1235:S1235"/>
    <mergeCell ref="D1236:D1258"/>
    <mergeCell ref="E1258:J1258"/>
    <mergeCell ref="L1258:P1258"/>
    <mergeCell ref="R1258:S1258"/>
    <mergeCell ref="D1259:J1259"/>
    <mergeCell ref="L1259:P1259"/>
    <mergeCell ref="R1259:S1259"/>
    <mergeCell ref="D1260:D1296"/>
    <mergeCell ref="E1260:E1284"/>
    <mergeCell ref="E1285:J1285"/>
    <mergeCell ref="L1285:P1285"/>
    <mergeCell ref="R1285:S1285"/>
    <mergeCell ref="E1286:E1288"/>
    <mergeCell ref="E1289:J1289"/>
    <mergeCell ref="D1298:D1310"/>
    <mergeCell ref="E1298:E1310"/>
    <mergeCell ref="D1311:J1311"/>
    <mergeCell ref="L1311:P1311"/>
    <mergeCell ref="R1311:S1311"/>
    <mergeCell ref="E1296:J1296"/>
    <mergeCell ref="L1296:P1296"/>
    <mergeCell ref="R1296:S1296"/>
    <mergeCell ref="D1297:J1297"/>
    <mergeCell ref="L1297:P1297"/>
    <mergeCell ref="R1297:S1297"/>
  </mergeCells>
  <pageMargins left="0" right="0" top="0" bottom="0" header="0.15748031496062992" footer="0.15748031496062992"/>
  <pageSetup paperSize="9" scale="58"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2.5" x14ac:dyDescent="0.25"/>
  <cols>
    <col min="1" max="1" width="14.54296875" customWidth="1"/>
    <col min="2" max="2" width="21.453125" customWidth="1"/>
    <col min="3" max="3" width="118.7265625" customWidth="1"/>
  </cols>
  <sheetData>
    <row r="4" spans="2:3" ht="31.5" thickBot="1" x14ac:dyDescent="0.3">
      <c r="B4" s="15" t="s">
        <v>402</v>
      </c>
      <c r="C4" s="15" t="s">
        <v>426</v>
      </c>
    </row>
    <row r="5" spans="2:3" ht="43" customHeight="1" thickBot="1" x14ac:dyDescent="0.5">
      <c r="B5" s="12" t="s">
        <v>406</v>
      </c>
      <c r="C5" s="12" t="s">
        <v>405</v>
      </c>
    </row>
    <row r="6" spans="2:3" ht="43" customHeight="1" thickBot="1" x14ac:dyDescent="0.5">
      <c r="B6" s="13" t="s">
        <v>407</v>
      </c>
      <c r="C6" s="12" t="s">
        <v>408</v>
      </c>
    </row>
    <row r="7" spans="2:3" ht="43" customHeight="1" thickBot="1" x14ac:dyDescent="0.5">
      <c r="B7" s="13" t="s">
        <v>409</v>
      </c>
      <c r="C7" s="12" t="s">
        <v>410</v>
      </c>
    </row>
    <row r="8" spans="2:3" ht="43" customHeight="1" thickBot="1" x14ac:dyDescent="0.5">
      <c r="B8" s="13" t="s">
        <v>411</v>
      </c>
      <c r="C8" s="12" t="s">
        <v>412</v>
      </c>
    </row>
    <row r="9" spans="2:3" ht="43" customHeight="1" thickBot="1" x14ac:dyDescent="0.5">
      <c r="B9" s="13" t="s">
        <v>413</v>
      </c>
      <c r="C9" s="12" t="s">
        <v>414</v>
      </c>
    </row>
    <row r="10" spans="2:3" ht="43" customHeight="1" thickBot="1" x14ac:dyDescent="0.5">
      <c r="B10" s="13" t="s">
        <v>415</v>
      </c>
      <c r="C10" s="12" t="s">
        <v>416</v>
      </c>
    </row>
    <row r="11" spans="2:3" ht="43" customHeight="1" thickBot="1" x14ac:dyDescent="0.5">
      <c r="B11" s="13" t="s">
        <v>417</v>
      </c>
      <c r="C11" s="12" t="s">
        <v>418</v>
      </c>
    </row>
    <row r="12" spans="2:3" ht="43" customHeight="1" thickBot="1" x14ac:dyDescent="0.5">
      <c r="B12" s="13" t="s">
        <v>419</v>
      </c>
      <c r="C12" s="12" t="s">
        <v>420</v>
      </c>
    </row>
    <row r="13" spans="2:3" ht="43" customHeight="1" thickBot="1" x14ac:dyDescent="0.5">
      <c r="B13" s="13" t="s">
        <v>396</v>
      </c>
      <c r="C13" s="12" t="s">
        <v>421</v>
      </c>
    </row>
    <row r="14" spans="2:3" ht="43" customHeight="1" thickBot="1" x14ac:dyDescent="0.5">
      <c r="B14" s="13" t="s">
        <v>422</v>
      </c>
      <c r="C14" s="12" t="s">
        <v>423</v>
      </c>
    </row>
    <row r="15" spans="2:3" ht="43" customHeight="1" thickBot="1" x14ac:dyDescent="0.5">
      <c r="B15" s="14" t="s">
        <v>424</v>
      </c>
      <c r="C15" s="12" t="s">
        <v>425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2.5" x14ac:dyDescent="0.25"/>
  <cols>
    <col min="2" max="2" width="38" customWidth="1"/>
    <col min="3" max="3" width="84.54296875" customWidth="1"/>
  </cols>
  <sheetData>
    <row r="1" spans="1:3" x14ac:dyDescent="0.25">
      <c r="A1" s="11" t="s">
        <v>404</v>
      </c>
    </row>
    <row r="5" spans="1:3" ht="62.25" customHeight="1" thickBot="1" x14ac:dyDescent="0.3">
      <c r="B5" s="9" t="s">
        <v>403</v>
      </c>
      <c r="C5" s="9" t="s">
        <v>426</v>
      </c>
    </row>
    <row r="6" spans="1:3" ht="94.5" customHeight="1" thickBot="1" x14ac:dyDescent="0.5">
      <c r="B6" s="16" t="s">
        <v>428</v>
      </c>
      <c r="C6" s="12" t="s">
        <v>427</v>
      </c>
    </row>
    <row r="7" spans="1:3" ht="231.75" customHeight="1" thickBot="1" x14ac:dyDescent="0.5">
      <c r="B7" s="17" t="s">
        <v>429</v>
      </c>
      <c r="C7" s="12" t="s">
        <v>430</v>
      </c>
    </row>
    <row r="8" spans="1:3" ht="75" customHeight="1" thickBot="1" x14ac:dyDescent="0.5">
      <c r="B8" s="17" t="s">
        <v>479</v>
      </c>
      <c r="C8" s="12" t="s">
        <v>478</v>
      </c>
    </row>
    <row r="9" spans="1:3" ht="90.75" customHeight="1" thickBot="1" x14ac:dyDescent="0.5">
      <c r="B9" s="17" t="s">
        <v>431</v>
      </c>
      <c r="C9" s="12" t="s">
        <v>432</v>
      </c>
    </row>
    <row r="10" spans="1:3" ht="63" customHeight="1" thickBot="1" x14ac:dyDescent="0.5">
      <c r="B10" s="17" t="s">
        <v>433</v>
      </c>
      <c r="C10" s="12" t="s">
        <v>437</v>
      </c>
    </row>
    <row r="11" spans="1:3" ht="66.75" customHeight="1" thickBot="1" x14ac:dyDescent="0.5">
      <c r="B11" s="16" t="s">
        <v>434</v>
      </c>
      <c r="C11" s="12" t="s">
        <v>438</v>
      </c>
    </row>
    <row r="12" spans="1:3" ht="69.75" customHeight="1" thickBot="1" x14ac:dyDescent="0.5">
      <c r="B12" s="17" t="s">
        <v>435</v>
      </c>
      <c r="C12" s="12" t="s">
        <v>439</v>
      </c>
    </row>
    <row r="13" spans="1:3" ht="123" customHeight="1" thickBot="1" x14ac:dyDescent="0.5">
      <c r="B13" s="17" t="s">
        <v>436</v>
      </c>
      <c r="C13" s="12" t="s">
        <v>440</v>
      </c>
    </row>
    <row r="14" spans="1:3" ht="88.5" customHeight="1" thickBot="1" x14ac:dyDescent="0.5">
      <c r="B14" s="17" t="s">
        <v>441</v>
      </c>
      <c r="C14" s="12" t="s">
        <v>442</v>
      </c>
    </row>
    <row r="15" spans="1:3" ht="93" customHeight="1" thickBot="1" x14ac:dyDescent="0.5">
      <c r="B15" s="17" t="s">
        <v>444</v>
      </c>
      <c r="C15" s="12" t="s">
        <v>443</v>
      </c>
    </row>
    <row r="16" spans="1:3" ht="88.5" customHeight="1" thickBot="1" x14ac:dyDescent="0.5">
      <c r="B16" s="17" t="s">
        <v>445</v>
      </c>
      <c r="C16" s="12" t="s">
        <v>446</v>
      </c>
    </row>
    <row r="17" spans="2:3" ht="98.25" customHeight="1" thickBot="1" x14ac:dyDescent="0.5">
      <c r="B17" s="17" t="s">
        <v>448</v>
      </c>
      <c r="C17" s="12" t="s">
        <v>447</v>
      </c>
    </row>
    <row r="18" spans="2:3" ht="87.75" customHeight="1" thickBot="1" x14ac:dyDescent="0.5">
      <c r="B18" s="17" t="s">
        <v>449</v>
      </c>
      <c r="C18" s="12" t="s">
        <v>450</v>
      </c>
    </row>
    <row r="19" spans="2:3" ht="81.75" customHeight="1" thickBot="1" x14ac:dyDescent="0.5">
      <c r="B19" s="17" t="s">
        <v>451</v>
      </c>
      <c r="C19" s="12" t="s">
        <v>452</v>
      </c>
    </row>
    <row r="20" spans="2:3" ht="91.5" customHeight="1" thickBot="1" x14ac:dyDescent="0.5">
      <c r="B20" s="17" t="s">
        <v>454</v>
      </c>
      <c r="C20" s="12" t="s">
        <v>453</v>
      </c>
    </row>
    <row r="21" spans="2:3" ht="69.75" customHeight="1" thickBot="1" x14ac:dyDescent="0.5">
      <c r="B21" s="17" t="s">
        <v>456</v>
      </c>
      <c r="C21" s="12" t="s">
        <v>455</v>
      </c>
    </row>
    <row r="22" spans="2:3" ht="123.75" customHeight="1" thickBot="1" x14ac:dyDescent="0.5">
      <c r="B22" s="17" t="s">
        <v>458</v>
      </c>
      <c r="C22" s="12" t="s">
        <v>457</v>
      </c>
    </row>
    <row r="23" spans="2:3" ht="82.5" customHeight="1" thickBot="1" x14ac:dyDescent="0.5">
      <c r="B23" s="17" t="s">
        <v>460</v>
      </c>
      <c r="C23" s="12" t="s">
        <v>459</v>
      </c>
    </row>
    <row r="24" spans="2:3" ht="64.5" customHeight="1" thickBot="1" x14ac:dyDescent="0.5">
      <c r="B24" s="17" t="s">
        <v>462</v>
      </c>
      <c r="C24" s="12" t="s">
        <v>461</v>
      </c>
    </row>
    <row r="25" spans="2:3" ht="80.25" customHeight="1" thickBot="1" x14ac:dyDescent="0.5">
      <c r="B25" s="17" t="s">
        <v>463</v>
      </c>
      <c r="C25" s="12" t="s">
        <v>485</v>
      </c>
    </row>
    <row r="26" spans="2:3" ht="138" customHeight="1" thickBot="1" x14ac:dyDescent="0.5">
      <c r="B26" s="17" t="s">
        <v>464</v>
      </c>
      <c r="C26" s="12" t="s">
        <v>484</v>
      </c>
    </row>
    <row r="27" spans="2:3" ht="75" customHeight="1" thickBot="1" x14ac:dyDescent="0.5">
      <c r="B27" s="17" t="s">
        <v>466</v>
      </c>
      <c r="C27" s="12" t="s">
        <v>486</v>
      </c>
    </row>
    <row r="28" spans="2:3" ht="63.75" customHeight="1" thickBot="1" x14ac:dyDescent="0.5">
      <c r="B28" s="17" t="s">
        <v>467</v>
      </c>
      <c r="C28" s="12" t="s">
        <v>465</v>
      </c>
    </row>
    <row r="29" spans="2:3" ht="73.5" customHeight="1" thickBot="1" x14ac:dyDescent="0.5">
      <c r="B29" s="17" t="s">
        <v>471</v>
      </c>
      <c r="C29" s="12" t="s">
        <v>468</v>
      </c>
    </row>
    <row r="30" spans="2:3" ht="93" customHeight="1" thickBot="1" x14ac:dyDescent="0.5">
      <c r="B30" s="17" t="s">
        <v>470</v>
      </c>
      <c r="C30" s="12" t="s">
        <v>469</v>
      </c>
    </row>
    <row r="31" spans="2:3" ht="147" customHeight="1" thickBot="1" x14ac:dyDescent="0.5">
      <c r="B31" s="17" t="s">
        <v>473</v>
      </c>
      <c r="C31" s="12" t="s">
        <v>472</v>
      </c>
    </row>
    <row r="32" spans="2:3" ht="154.5" customHeight="1" thickBot="1" x14ac:dyDescent="0.5">
      <c r="B32" s="17" t="s">
        <v>477</v>
      </c>
      <c r="C32" s="12" t="s">
        <v>474</v>
      </c>
    </row>
    <row r="33" spans="2:3" ht="97.5" customHeight="1" thickBot="1" x14ac:dyDescent="0.5">
      <c r="B33" s="17" t="s">
        <v>476</v>
      </c>
      <c r="C33" s="12" t="s">
        <v>475</v>
      </c>
    </row>
    <row r="34" spans="2:3" ht="93" customHeight="1" thickBot="1" x14ac:dyDescent="0.5">
      <c r="B34" s="17" t="s">
        <v>482</v>
      </c>
      <c r="C34" s="12" t="s">
        <v>480</v>
      </c>
    </row>
    <row r="35" spans="2:3" ht="96" customHeight="1" thickBot="1" x14ac:dyDescent="0.5">
      <c r="B35" s="17" t="s">
        <v>483</v>
      </c>
      <c r="C35" s="12" t="s">
        <v>481</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Aprovados-BI-ADC</vt:lpstr>
      <vt:lpstr>OT </vt:lpstr>
      <vt:lpstr>PI</vt:lpstr>
      <vt:lpstr>'Projetos Aprovados-BI-ADC'!Área_de_Impressão</vt:lpstr>
      <vt:lpstr>'Projetos Aprovados-BI-ADC'!Títulos_de_Impressão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2020-06-08T14:17:19Z</cp:lastPrinted>
  <dcterms:created xsi:type="dcterms:W3CDTF">2015-11-02T17:19:23Z</dcterms:created>
  <dcterms:modified xsi:type="dcterms:W3CDTF">2020-12-21T22:05:23Z</dcterms:modified>
</cp:coreProperties>
</file>