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480" windowWidth="14430" windowHeight="12240"/>
  </bookViews>
  <sheets>
    <sheet name="Projetos Aprovados" sheetId="1" r:id="rId1"/>
    <sheet name="OT " sheetId="2" r:id="rId2"/>
    <sheet name="PI" sheetId="3" r:id="rId3"/>
  </sheets>
  <definedNames>
    <definedName name="_xlnm._FilterDatabase" localSheetId="0" hidden="1">'Projetos Aprovados'!$B$14:$T$1025</definedName>
    <definedName name="_xlnm.Print_Area" localSheetId="0">'Projetos Aprovados'!$B$1:$T$1069</definedName>
    <definedName name="_xlnm.Print_Titles" localSheetId="0">'Projetos Aprovados'!$1:$12</definedName>
  </definedNames>
  <calcPr calcId="162913"/>
</workbook>
</file>

<file path=xl/calcChain.xml><?xml version="1.0" encoding="utf-8"?>
<calcChain xmlns="http://schemas.openxmlformats.org/spreadsheetml/2006/main">
  <c r="T976" i="1" l="1"/>
  <c r="T958" i="1" l="1"/>
  <c r="Q958" i="1" l="1"/>
  <c r="K958" i="1"/>
  <c r="K787" i="1" l="1"/>
  <c r="K746" i="1"/>
  <c r="T746" i="1"/>
  <c r="Q746" i="1"/>
  <c r="T1024" i="1" l="1"/>
  <c r="Q1024" i="1"/>
  <c r="K1010" i="1"/>
  <c r="Q1010" i="1"/>
  <c r="T1010" i="1"/>
  <c r="Q976" i="1"/>
  <c r="K976" i="1"/>
  <c r="T799" i="1"/>
  <c r="Q799" i="1"/>
  <c r="K799" i="1"/>
  <c r="Q690" i="1"/>
  <c r="K690" i="1"/>
  <c r="K633" i="1"/>
  <c r="T616" i="1"/>
  <c r="K616" i="1"/>
  <c r="T515" i="1"/>
  <c r="Q515" i="1"/>
  <c r="K515" i="1"/>
  <c r="K341" i="1"/>
  <c r="K927" i="1" l="1"/>
  <c r="R1042" i="1" l="1"/>
  <c r="R1041" i="1"/>
  <c r="R1040" i="1"/>
  <c r="R1039" i="1"/>
  <c r="R1038" i="1"/>
  <c r="R1037" i="1"/>
  <c r="R1036" i="1"/>
  <c r="R1035" i="1"/>
  <c r="R1034" i="1"/>
  <c r="R1033" i="1"/>
  <c r="R1032" i="1"/>
  <c r="R1031" i="1"/>
  <c r="T532" i="1"/>
  <c r="Q532" i="1"/>
  <c r="K532" i="1"/>
  <c r="T526" i="1" l="1"/>
  <c r="Q526" i="1"/>
  <c r="K526" i="1"/>
  <c r="Q787" i="1" l="1"/>
  <c r="T180" i="1" l="1"/>
  <c r="Q180" i="1"/>
  <c r="K180" i="1"/>
  <c r="T787" i="1" l="1"/>
  <c r="T905" i="1" l="1"/>
  <c r="Q905" i="1"/>
  <c r="K905" i="1"/>
  <c r="K844" i="1"/>
  <c r="Q844" i="1"/>
  <c r="T844" i="1"/>
  <c r="T710" i="1"/>
  <c r="Q710" i="1"/>
  <c r="K710" i="1"/>
  <c r="T650" i="1"/>
  <c r="Q650" i="1"/>
  <c r="K650" i="1"/>
  <c r="T131" i="1" l="1"/>
  <c r="Q131" i="1"/>
  <c r="K131" i="1" l="1"/>
  <c r="T951" i="1" l="1"/>
  <c r="Q951" i="1"/>
  <c r="K951" i="1"/>
  <c r="T1045" i="1" l="1"/>
  <c r="Q1045" i="1"/>
  <c r="Q808" i="1" l="1"/>
  <c r="T857" i="1" l="1"/>
  <c r="Q857" i="1"/>
  <c r="K857" i="1"/>
  <c r="T808" i="1"/>
  <c r="K808" i="1"/>
  <c r="T75" i="1" l="1"/>
  <c r="Q75" i="1"/>
  <c r="K75" i="1"/>
  <c r="T1003" i="1" l="1"/>
  <c r="Q1003" i="1"/>
  <c r="K1003" i="1"/>
  <c r="T1011" i="1" l="1"/>
  <c r="Q1011" i="1"/>
  <c r="K1011" i="1"/>
  <c r="T633" i="1"/>
  <c r="Q633" i="1"/>
  <c r="K132" i="1" l="1"/>
  <c r="Q132" i="1"/>
  <c r="T132" i="1"/>
  <c r="Q258" i="1"/>
  <c r="T258" i="1"/>
  <c r="Q260" i="1"/>
  <c r="T260" i="1"/>
  <c r="Q265" i="1"/>
  <c r="T265" i="1"/>
  <c r="K533" i="1"/>
  <c r="Q533" i="1"/>
  <c r="T533" i="1"/>
  <c r="K573" i="1"/>
  <c r="Q573" i="1"/>
  <c r="T573" i="1"/>
  <c r="K575" i="1"/>
  <c r="Q575" i="1"/>
  <c r="T575" i="1"/>
  <c r="Q616" i="1"/>
  <c r="T690" i="1"/>
  <c r="Q906" i="1"/>
  <c r="T906" i="1"/>
  <c r="K977" i="1"/>
  <c r="Q927" i="1"/>
  <c r="T927" i="1"/>
  <c r="T341" i="1" l="1"/>
  <c r="Q341" i="1"/>
  <c r="K617" i="1"/>
  <c r="T617" i="1"/>
  <c r="Q617" i="1"/>
  <c r="K906" i="1"/>
  <c r="T747" i="1"/>
  <c r="K516" i="1"/>
  <c r="Q516" i="1" l="1"/>
  <c r="T516" i="1"/>
  <c r="T977" i="1" l="1"/>
  <c r="T1025" i="1" s="1"/>
  <c r="Q977" i="1"/>
  <c r="K747" i="1" l="1"/>
  <c r="K1025" i="1" s="1"/>
  <c r="Q747" i="1"/>
  <c r="Q1025" i="1" s="1"/>
</calcChain>
</file>

<file path=xl/sharedStrings.xml><?xml version="1.0" encoding="utf-8"?>
<sst xmlns="http://schemas.openxmlformats.org/spreadsheetml/2006/main" count="9233" uniqueCount="3484">
  <si>
    <t>Total Geral</t>
  </si>
  <si>
    <t>Albufeira</t>
  </si>
  <si>
    <t>ALG-02-0752-FEDER-011451</t>
  </si>
  <si>
    <t>InterValdana</t>
  </si>
  <si>
    <t>Vila do Bispo</t>
  </si>
  <si>
    <t>ALG-02-0752-FEDER-011372</t>
  </si>
  <si>
    <t>Atlantikapoteose - Expansão do Queijo de Figo</t>
  </si>
  <si>
    <t>Silves</t>
  </si>
  <si>
    <t>ALG-02-0752-FEDER-011319</t>
  </si>
  <si>
    <t>Internacionalização escandinava dos Citrinos Nacionais</t>
  </si>
  <si>
    <t>Tavira</t>
  </si>
  <si>
    <t>ALG-02-0752-FEDER-011075</t>
  </si>
  <si>
    <t>InternacionalizaQB</t>
  </si>
  <si>
    <t>Faro</t>
  </si>
  <si>
    <t>ALG-02-0752-FEDER-003962</t>
  </si>
  <si>
    <t>Olhão</t>
  </si>
  <si>
    <t>ALG-02-0752-FEDER-002404</t>
  </si>
  <si>
    <t>Caliço Parque - Expansão - Internacionalização</t>
  </si>
  <si>
    <t>São Brás de Alportel</t>
  </si>
  <si>
    <t>ALG-02-0752-FEDER-007437</t>
  </si>
  <si>
    <t>ALG-02-0752-FEDER-003938</t>
  </si>
  <si>
    <t>Lagos</t>
  </si>
  <si>
    <t>ALG-02-0752-FEDER-002601</t>
  </si>
  <si>
    <t>MARLAGOS - Internacionalização</t>
  </si>
  <si>
    <t>ALG-02-0752-FEDER-007360</t>
  </si>
  <si>
    <t>Loulé</t>
  </si>
  <si>
    <t>ALG-02-0752-FEDER-009056</t>
  </si>
  <si>
    <t>Internacionalização</t>
  </si>
  <si>
    <t>Aumentar o volume de negócios através do reforço da presença no Reino Unido e entrada na Alemanha</t>
  </si>
  <si>
    <t>ALG-02-0752-FEDER-002752</t>
  </si>
  <si>
    <t>Lagoa</t>
  </si>
  <si>
    <t>ALG-02-0752-FEDER-003139</t>
  </si>
  <si>
    <t>PALOPS ? Conhecer para Decidir</t>
  </si>
  <si>
    <t>Portimão</t>
  </si>
  <si>
    <t>Castro Marim</t>
  </si>
  <si>
    <t>ALG-02-0752-FEDER-001649</t>
  </si>
  <si>
    <t>Flor de Sal Natural</t>
  </si>
  <si>
    <t>ALG-02-0752-FEDER-005511</t>
  </si>
  <si>
    <t>ALG-02-0752-FEDER-004384</t>
  </si>
  <si>
    <t>ALG-02-0752-FEDER-005030</t>
  </si>
  <si>
    <t>Prospeção nos mercados externos</t>
  </si>
  <si>
    <t>ALG-02-0752-FEDER-006739</t>
  </si>
  <si>
    <t>Ações de prospeção no mercado externo</t>
  </si>
  <si>
    <t>ALG-02-0752-FEDER-007307</t>
  </si>
  <si>
    <t>ALG-02-0752-FEDER-005211</t>
  </si>
  <si>
    <t>Plano Estratégico de Internacionalização do Software GEMAX</t>
  </si>
  <si>
    <t>ALG-02-0752-FEDER-003844</t>
  </si>
  <si>
    <t>Internacionalização das PME</t>
  </si>
  <si>
    <t>Porto</t>
  </si>
  <si>
    <t>ALG-02-0651-FEDER-012076</t>
  </si>
  <si>
    <t>Criação de Fundo de Fundos de Capital / Quase - Capital</t>
  </si>
  <si>
    <t>ALG-02-0651-FEDER-005254</t>
  </si>
  <si>
    <t>ALG-02-0651-FEDER-003975</t>
  </si>
  <si>
    <t>Plano de Negócios da Empresa</t>
  </si>
  <si>
    <t>ALG-02-0651-FEDER-003698</t>
  </si>
  <si>
    <t>ALG-02-0651-FEDER-003696</t>
  </si>
  <si>
    <t>ALG-02-0651-FEDER-004744</t>
  </si>
  <si>
    <t>Contratação de serviços de consultoria para elaboração do plano de negócios da empresa</t>
  </si>
  <si>
    <t>ALG-02-0651-FEDER-007016</t>
  </si>
  <si>
    <t>ALG-02-0651-FEDER-004339</t>
  </si>
  <si>
    <t>Consultoria para o arranque sustentado e desenvolvimento do negócio</t>
  </si>
  <si>
    <t>ALG-02-0651-FEDER-005491</t>
  </si>
  <si>
    <t>Vila Real de Santo António</t>
  </si>
  <si>
    <t>ALG-02-0651-FEDER-005931</t>
  </si>
  <si>
    <t>Consultoria para o desenvolvimento de um plano de negócios</t>
  </si>
  <si>
    <t>ALG-02-0651-FEDER-005694</t>
  </si>
  <si>
    <t>ALG-02-0651-FEDER-005405</t>
  </si>
  <si>
    <t>ALG-02-0651-FEDER-005807</t>
  </si>
  <si>
    <t>Consultoria para esenvolvimento de plano de negócios</t>
  </si>
  <si>
    <t>ALG-02-0651-FEDER-003950</t>
  </si>
  <si>
    <t>Desenvolvimento de requisitos para uma plataforma de gestão da relação com os clientes</t>
  </si>
  <si>
    <t>ALG-02-0651-FEDER-005724</t>
  </si>
  <si>
    <t>Consultoria para plano de negócios de startup</t>
  </si>
  <si>
    <t>ALG-02-0651-FEDER-004115</t>
  </si>
  <si>
    <t>Consultoria para desenvolvimento e arranque do negócio</t>
  </si>
  <si>
    <t>ALG-02-0651-FEDER-004188</t>
  </si>
  <si>
    <t>Consultoria desenvolvimento e arranque do negócio</t>
  </si>
  <si>
    <t>ALG-02-0651-FEDER-004813</t>
  </si>
  <si>
    <t>Consultoria para o desenvolvimento de plano de negócios</t>
  </si>
  <si>
    <t>ALG-02-0651-FEDER-003415</t>
  </si>
  <si>
    <t>ALG-02-0651-FEDER-005653</t>
  </si>
  <si>
    <t>ALG-02-0651-FEDER-004936</t>
  </si>
  <si>
    <t>Consultoria para elaboração de plano de negócios</t>
  </si>
  <si>
    <t>ALG-02-0651-FEDER-005772</t>
  </si>
  <si>
    <t>ASIM TARIQ - VALE EMPREENDEDORISMO</t>
  </si>
  <si>
    <t>ALG-02-0651-FEDER-004258</t>
  </si>
  <si>
    <t>ALG-02-0651-FEDER-003039</t>
  </si>
  <si>
    <t>ALG-02-0651-FEDER-004266</t>
  </si>
  <si>
    <t>Ana Campos Business Plan</t>
  </si>
  <si>
    <t>ALG-02-0651-FEDER-003034</t>
  </si>
  <si>
    <t>ALG-02-0651-FEDER-003011</t>
  </si>
  <si>
    <t>ALG-02-0651-FEDER-005827</t>
  </si>
  <si>
    <t>CONCEPÇÃO DO PLANO DE NEGÓCIOS DA AGROSIMBIOSE</t>
  </si>
  <si>
    <t>ALG-02-0651-FEDER-003378</t>
  </si>
  <si>
    <t>ALG-02-0651-FEDER-005349</t>
  </si>
  <si>
    <t>Empreendedorismo qualificado e criativo</t>
  </si>
  <si>
    <t>ALG-02-0853-FEDER-012091</t>
  </si>
  <si>
    <t>Criação de Fundo de Fundos de Dívida / Garantia</t>
  </si>
  <si>
    <t>ALG-02-0853-FEDER-012068</t>
  </si>
  <si>
    <t>ALG-02-0853-FEDER-011427</t>
  </si>
  <si>
    <t>Consultoria especializda para a apoio à implementação da qualidade</t>
  </si>
  <si>
    <t>ALG-02-0853-FEDER-011108</t>
  </si>
  <si>
    <t>Qualidade e Comunicação ? JSV Urb</t>
  </si>
  <si>
    <t>ALG-02-0853-FEDER-011077</t>
  </si>
  <si>
    <t>Consultoria em gestão organizacional e implementação de novos métodos de gestão</t>
  </si>
  <si>
    <t>ALG-02-0853-FEDER-010984</t>
  </si>
  <si>
    <t>Estratégia de Marketing</t>
  </si>
  <si>
    <t>ALG-02-0853-FEDER-010810</t>
  </si>
  <si>
    <t>Implementação de estratégias de marketing digital</t>
  </si>
  <si>
    <t>Monchique</t>
  </si>
  <si>
    <t>ALG-02-0853-FEDER-010774</t>
  </si>
  <si>
    <t>Marketing Estratégico e Marketing Digital</t>
  </si>
  <si>
    <t>ALG-02-0853-FEDER-010720</t>
  </si>
  <si>
    <t>Implementação de ISO 9001</t>
  </si>
  <si>
    <t>ALG-02-0853-FEDER-010713</t>
  </si>
  <si>
    <t>Consultoria para a implementação da norma ISO9001</t>
  </si>
  <si>
    <t>ALG-02-0853-FEDER-010704</t>
  </si>
  <si>
    <t>Consultoria para a definição dos requisitos para uma plataforma de comércio online</t>
  </si>
  <si>
    <t>ALG-02-0853-FEDER-010624</t>
  </si>
  <si>
    <t>Estratégia de marketing e marca</t>
  </si>
  <si>
    <t>ALG-02-0853-FEDER-010521</t>
  </si>
  <si>
    <t>ALG-02-0853-FEDER-010520</t>
  </si>
  <si>
    <t>ALG-02-0853-FEDER-010220</t>
  </si>
  <si>
    <t>Consultoria para implementação do sistema de gestão ambiental</t>
  </si>
  <si>
    <t>ALG-02-0853-FEDER-010124</t>
  </si>
  <si>
    <t>ALG-02-0853-FEDER-010055</t>
  </si>
  <si>
    <t>Consultoria para análise de viabiliade de investimentos para expansão da empresa</t>
  </si>
  <si>
    <t>ALG-02-0853-FEDER-009908</t>
  </si>
  <si>
    <t>Portipesca - ISO 22000</t>
  </si>
  <si>
    <t>ALG-02-0853-FEDER-009737</t>
  </si>
  <si>
    <t>ALG-02-0853-FEDER-009581</t>
  </si>
  <si>
    <t>ALG-02-0853-FEDER-009580</t>
  </si>
  <si>
    <t>ALG-02-0853-FEDER-009538</t>
  </si>
  <si>
    <t>Lusiadagás Inovação</t>
  </si>
  <si>
    <t>ALG-02-0853-FEDER-009237</t>
  </si>
  <si>
    <t>Consultoria para diagnóstico, planeamento e gestão do plano de marketing</t>
  </si>
  <si>
    <t>ALG-02-0853-FEDER-009228</t>
  </si>
  <si>
    <t>Consultoria especializada para diagnóstico, planeamento e gestão de marketing</t>
  </si>
  <si>
    <t>ALG-02-0853-FEDER-004457</t>
  </si>
  <si>
    <t>Consultoria em gestão estratégica da inovação</t>
  </si>
  <si>
    <t>ALG-02-0853-FEDER-002951</t>
  </si>
  <si>
    <t>Consultoria estratégica da inovação</t>
  </si>
  <si>
    <t>ALG-02-0853-FEDER-004282</t>
  </si>
  <si>
    <t>ALG-02-0853-FEDER-003075</t>
  </si>
  <si>
    <t>ALG-02-0853-FEDER-003143</t>
  </si>
  <si>
    <t>ALG-02-0853-FEDER-005156</t>
  </si>
  <si>
    <t>Consultoria para o desenvolvimento de requisitos para plataforma de gestão de clientes</t>
  </si>
  <si>
    <t>ALG-02-0853-FEDER-004317</t>
  </si>
  <si>
    <t>ALG-02-0853-FEDER-007904</t>
  </si>
  <si>
    <t>Algarve Natural e Genuino</t>
  </si>
  <si>
    <t>ALG-02-0853-FEDER-005448</t>
  </si>
  <si>
    <t>Gestão Integrada e Comunicação Transversal</t>
  </si>
  <si>
    <t>ALG-02-0853-FEDER-004013</t>
  </si>
  <si>
    <t>Investimento</t>
  </si>
  <si>
    <t>ALG-02-0853-FEDER-002009</t>
  </si>
  <si>
    <t>ALG-02-0853-FEDER-004540</t>
  </si>
  <si>
    <t>ALG-02-0853-FEDER-004360</t>
  </si>
  <si>
    <t>ALG-02-0853-FEDER-007359</t>
  </si>
  <si>
    <t>ALG-02-0853-FEDER-004358</t>
  </si>
  <si>
    <t>ALG-02-0853-FEDER-004281</t>
  </si>
  <si>
    <t>ALG-02-0853-FEDER-001645</t>
  </si>
  <si>
    <t>Qualificação ItBase</t>
  </si>
  <si>
    <t>ALG-02-0853-FEDER-004521</t>
  </si>
  <si>
    <t>ALG-02-0853-FEDER-005701</t>
  </si>
  <si>
    <t>CertifyRad</t>
  </si>
  <si>
    <t>ALG-02-0853-FEDER-003937</t>
  </si>
  <si>
    <t>Conceção de plano de marketing</t>
  </si>
  <si>
    <t>ALG-02-0853-FEDER-000254</t>
  </si>
  <si>
    <t>Falésia Hotel 4**</t>
  </si>
  <si>
    <t>ALG-02-0853-FEDER-003716</t>
  </si>
  <si>
    <t>Inovação e reformulação integral das ferramentas de Gestão de Projetos</t>
  </si>
  <si>
    <t>ALG-02-0853-FEDER-005849</t>
  </si>
  <si>
    <t>ALG-02-0853-FEDER-003968</t>
  </si>
  <si>
    <t>Consultoria em Economia Digital aplicada à empresa</t>
  </si>
  <si>
    <t>ALG-02-0853-FEDER-004262</t>
  </si>
  <si>
    <t>ALG-02-0853-FEDER-002873</t>
  </si>
  <si>
    <t>ALG-02-0853-FEDER-004350</t>
  </si>
  <si>
    <t>ALG-02-0853-FEDER-003888</t>
  </si>
  <si>
    <t>Qualidade para a Competitividade</t>
  </si>
  <si>
    <t>ALG-02-0853-FEDER-002947</t>
  </si>
  <si>
    <t>ALG-02-0853-FEDER-004979</t>
  </si>
  <si>
    <t>ALG-02-0853-FEDER-000836</t>
  </si>
  <si>
    <t>Ampliação Centro Desportivo Squash de Vilamoura</t>
  </si>
  <si>
    <t>ALG-02-0853-FEDER-005159</t>
  </si>
  <si>
    <t>Consultoria para implementação de Sistema de Gestão da Qualidade</t>
  </si>
  <si>
    <t>ALG-02-0853-FEDER-006977</t>
  </si>
  <si>
    <t>Excelência é Qualidade</t>
  </si>
  <si>
    <t>ALG-02-0853-FEDER-007247</t>
  </si>
  <si>
    <t>ALG-02-0853-FEDER-006593</t>
  </si>
  <si>
    <t>ALG-02-0853-FEDER-005205</t>
  </si>
  <si>
    <t>Auditoria ao website de comércio eletrónico</t>
  </si>
  <si>
    <t>Aljezur</t>
  </si>
  <si>
    <t>Qualificação e inovação das PME</t>
  </si>
  <si>
    <t>ALG-01-0247-FEDER-011509</t>
  </si>
  <si>
    <t>Melhoria da Eficiência Energética no Hotel Alto da Colina</t>
  </si>
  <si>
    <t>ALG-01-0247-FEDER-011387</t>
  </si>
  <si>
    <t>IntMeteoStation</t>
  </si>
  <si>
    <t>ALG-01-0247-FEDER-009996</t>
  </si>
  <si>
    <t>I&amp;D de sistemas energeticos para construção com balanço energético neutro (NZEB) - moradia unifamiliar isolada</t>
  </si>
  <si>
    <t>ALG-01-0247-FEDER-009864</t>
  </si>
  <si>
    <t>NOVOBLOCO - Paredes interiores com face à vista, incorporando cortiça</t>
  </si>
  <si>
    <t>ALG-01-0247-FEDER-009818</t>
  </si>
  <si>
    <t>I&amp;D para otimização de sistemas energéticos para a reabilitação e ampliação de moradias unifamiliares isoladas (para turismo) com base nos critérios da norma Passive House</t>
  </si>
  <si>
    <t>ALG-01-0247-FEDER-003520</t>
  </si>
  <si>
    <t>ALISSA .: Projecto ALISSA ? Alimentação saudável e sustentável para peixes de aquacultura</t>
  </si>
  <si>
    <t>ALG-01-0247-FEDER-006293</t>
  </si>
  <si>
    <t>Investigação e Desenvolvimento para o uso de medidas preventivas que reduzam o risco de contaminação da fruta</t>
  </si>
  <si>
    <t>INVESTIMENTO ELEGÍVEL</t>
  </si>
  <si>
    <t>CONCELHO (sede)</t>
  </si>
  <si>
    <t>DESIGNAÇÃO DA OPERAÇÃO</t>
  </si>
  <si>
    <t>PROMOTOR</t>
  </si>
  <si>
    <t>TIPOLOGIA DE INTERVENÇÃO</t>
  </si>
  <si>
    <t>EIXO</t>
  </si>
  <si>
    <t>LISTA DE OPERAÇÕES APROVADAS</t>
  </si>
  <si>
    <t>UNIDADE: EUROS</t>
  </si>
  <si>
    <t>CÓDIGO DA OPERAÇÃO</t>
  </si>
  <si>
    <t>DATA DE INICIO</t>
  </si>
  <si>
    <t>TAXA DE COFINANCIAMENTO</t>
  </si>
  <si>
    <t>Chocorroba do Algarve</t>
  </si>
  <si>
    <t>ALG-01-0247-FEDER-004989</t>
  </si>
  <si>
    <t>Diversificação de clientes e mercados da empresa Britefil</t>
  </si>
  <si>
    <t>ALG-02-0752-FEDER-002072</t>
  </si>
  <si>
    <t>SPRINT</t>
  </si>
  <si>
    <t>ALG-02-0752-FEDER-000880</t>
  </si>
  <si>
    <t>FUNDO</t>
  </si>
  <si>
    <t>DATA DE APROVAÇÃO</t>
  </si>
  <si>
    <t>SALEG - Definição dos parâmetros físico-químicos críticos para formação e qualidade de flor de sal</t>
  </si>
  <si>
    <t>ALG-01-0247-FEDER-016096</t>
  </si>
  <si>
    <t>Investigação e desenvolvimento de técnicas para reduzir o uso de produtos fitofármacos nos tratamentos de pós colheita de citrinos</t>
  </si>
  <si>
    <t>ALG-01-0247-FEDER-016102</t>
  </si>
  <si>
    <t>FRUSOAL- Conservação</t>
  </si>
  <si>
    <t>ALG-01-0247-FEDER-016123</t>
  </si>
  <si>
    <t>Medronhito do Caldeirão</t>
  </si>
  <si>
    <t>ALG-01-0247-FEDER-016128</t>
  </si>
  <si>
    <t>ALG-02-0853-FEDER-012471</t>
  </si>
  <si>
    <t>Desenvolvimento de Plataforma digital e sistema de Gestão da Qualidade</t>
  </si>
  <si>
    <t>ALG-02-0853-FEDER-006209</t>
  </si>
  <si>
    <t>Vantagem competitiva para o mercado internacional: Certificação IFS FOOD</t>
  </si>
  <si>
    <t>ALG-02-0853-FEDER-012364</t>
  </si>
  <si>
    <t>ALG-02-0752-FEDER-016006</t>
  </si>
  <si>
    <t>Impactofóio Construção Civil Unipessoal Lda - Vale Internacionalização</t>
  </si>
  <si>
    <t>ALG-02-0752-FEDER-016210</t>
  </si>
  <si>
    <t>Lord Berry - Vale Internacionalização</t>
  </si>
  <si>
    <t>ALG-02-0752-FEDER-016196</t>
  </si>
  <si>
    <t>Consultoria especializada para apoio ao desenvolvimento e implementação da estratégia de internacionalização</t>
  </si>
  <si>
    <t>ALG-02-0752-FEDER-016071</t>
  </si>
  <si>
    <t>FEDER</t>
  </si>
  <si>
    <t>CÓDIGO DO AVISO</t>
  </si>
  <si>
    <t>M5SAR .: MOBILE FIVE SENSES AUGMENTED REALITY SYSTEM FOR MUSEUMS</t>
  </si>
  <si>
    <t>ALG-01-0247-FEDER-003322</t>
  </si>
  <si>
    <t>QB-Embalagem Inteligente</t>
  </si>
  <si>
    <t>ALG-01-0247-FEDER-017047</t>
  </si>
  <si>
    <t>Investigação aplicada à produção de cerveja com base em produtos tradiocionais</t>
  </si>
  <si>
    <t>ALG-01-0247-FEDER-017012</t>
  </si>
  <si>
    <t>ALG-02-0853-FEDER-014722</t>
  </si>
  <si>
    <t>GS - Evolução organizacional e internacionalização</t>
  </si>
  <si>
    <t>ALG-02-0853-FEDER-008849</t>
  </si>
  <si>
    <t>Golf Checkin - Qualificar para internacionalizar</t>
  </si>
  <si>
    <t>ALG-02-0853-FEDER-009156</t>
  </si>
  <si>
    <t>Comunicações e Serviços de Suporte</t>
  </si>
  <si>
    <t>ALG-02-0853-FEDER-013461</t>
  </si>
  <si>
    <t>QB Franchising</t>
  </si>
  <si>
    <t>ALG-02-0853-FEDER-013392</t>
  </si>
  <si>
    <t>Bike Tours Portugal - Capacity Building for Growth</t>
  </si>
  <si>
    <t>ALG-02-0853-FEDER-014513</t>
  </si>
  <si>
    <t>Internacionalização do destino turístico Algarve em Espanha</t>
  </si>
  <si>
    <t>ALG-02-0752-FEDER-010869</t>
  </si>
  <si>
    <t>ALG-02-0752-FEDER-011563</t>
  </si>
  <si>
    <t>Turismo em Zonas de Baixa Densidade [Baixo Guadiana]</t>
  </si>
  <si>
    <t>ALG-02-0752-FEDER-014937</t>
  </si>
  <si>
    <t>INTERNACIONALIZAR+ ALGARVE | Valorização dos Recursos da Região do Algarve | Territórios de Baixa Densidade</t>
  </si>
  <si>
    <t>ALG-02-0752-FEDER-015143</t>
  </si>
  <si>
    <t>Consultoria para estratégia de captação de clientes no mercado externo no segmento de turismo de saúde e bem estar</t>
  </si>
  <si>
    <t>ALG-02-0752-FEDER-011740</t>
  </si>
  <si>
    <t>Consultoria para desenvolver estratégia de internacionalização de restaurante tradicional</t>
  </si>
  <si>
    <t>ALG-02-0752-FEDER-016582</t>
  </si>
  <si>
    <t>Desenvolvimento de estratégia de internacionalização de produtos tradicionais de confeitaria para o mercado da saudade</t>
  </si>
  <si>
    <t>ALG-02-0752-FEDER-017008</t>
  </si>
  <si>
    <t>Desenvolvimento de plano estratégico de internacionalização da ?Quinta dos i?s?</t>
  </si>
  <si>
    <t>ALG-02-0752-FEDER-017039</t>
  </si>
  <si>
    <t>ALG-02-0752-FEDER-017112</t>
  </si>
  <si>
    <t>Consultoria para a prospeção de clientes nos mercados europeus</t>
  </si>
  <si>
    <t>ALG-02-0752-FEDER-017186</t>
  </si>
  <si>
    <t>Marcela Propriedades - Rumo a novos mercados</t>
  </si>
  <si>
    <t>ALG-02-0752-FEDER-017214</t>
  </si>
  <si>
    <t>Expansão internacional da Cruz dos Caliços</t>
  </si>
  <si>
    <t>ALG-02-0752-FEDER-012423</t>
  </si>
  <si>
    <t>Golf Checkin - Rota para a Internacionalização</t>
  </si>
  <si>
    <t>ALG-02-0752-FEDER-009157</t>
  </si>
  <si>
    <t>Plano de Internacionalização da SDI - Soluções de Imagem e Publicidade</t>
  </si>
  <si>
    <t>ALG-02-0752-FEDER-011969</t>
  </si>
  <si>
    <t>ALG-02-0752-FEDER-013095</t>
  </si>
  <si>
    <t>ALG-02-0752-FEDER-013486</t>
  </si>
  <si>
    <t>Bike Tours Portugal - World TOUR</t>
  </si>
  <si>
    <t>ALG-02-0752-FEDER-013633</t>
  </si>
  <si>
    <t>ALG-02-0752-FEDER-013794</t>
  </si>
  <si>
    <t>Passeios de longa duração em catamarã no Algarve</t>
  </si>
  <si>
    <t>ALG-02-0853-FEDER-014751</t>
  </si>
  <si>
    <t>UTR Quinta do Marco</t>
  </si>
  <si>
    <t>ALG-02-0853-FEDER-014646</t>
  </si>
  <si>
    <t>Criação do Suítes Hotel Monte Gordo 4 estrelas</t>
  </si>
  <si>
    <t>ALG-02-0853-FEDER-014822</t>
  </si>
  <si>
    <t>ALG-02-0853-FEDER-015165</t>
  </si>
  <si>
    <t>Sotecnisol 2020</t>
  </si>
  <si>
    <t>ALG-02-0853-FEDER-017260</t>
  </si>
  <si>
    <t>Estratégias Territoriais de Baixa Densidade</t>
  </si>
  <si>
    <t>Comunidade Intermunicipal do Algarve</t>
  </si>
  <si>
    <t>PMTI Algarve - PAMUS</t>
  </si>
  <si>
    <t>ALG-03-1406-FEDER-000001</t>
  </si>
  <si>
    <t>Elaboração à escala subregional de 3 Planos de Ação de Mobilidade Urbana Sustentável, de acordo com os princípios comunitários do PAMUS e orientações nacionais para a elaboração de PTM</t>
  </si>
  <si>
    <t>Assistência Técnica</t>
  </si>
  <si>
    <t>Comissão de Coordenação e Desenvolvimento Regional do Algarve</t>
  </si>
  <si>
    <t>Assistência Técnica do PO CRESC Algarve 2020</t>
  </si>
  <si>
    <t>ALG-09-6177-FEDER-000002</t>
  </si>
  <si>
    <t>Criação das condições para o exercício das competências e atribuições da AG e assegurar a preparação, execução, acompanhamento, monitorização, controlo, avaliação e divulgação do PO.</t>
  </si>
  <si>
    <t>Assistência Técnica 2015/2016 – PO Algarve - TP, I.P.</t>
  </si>
  <si>
    <t>ALG-09-6177-FEDER-000001</t>
  </si>
  <si>
    <t>Assegurar o exercicio das competências de gestão delegadas pela Autoriade de Gestão no TP, no âmbito do PO CRESC ALGARVE 2020</t>
  </si>
  <si>
    <t>ALG-06-2015-04</t>
  </si>
  <si>
    <t>ALG-77-2015-10</t>
  </si>
  <si>
    <t>ALG-09-6177-FEDER-000003</t>
  </si>
  <si>
    <t>ALG-09-6177-FEDER-000004</t>
  </si>
  <si>
    <t>ALG-09-6177-FEDER-000005</t>
  </si>
  <si>
    <t>ANI - Agência Nacional de Inovação, S.A</t>
  </si>
  <si>
    <t>IAPMEI - Instituto de Apoio às Pequenas e Médias Empresas e ao Investimento</t>
  </si>
  <si>
    <t>ANI - Assistência Técnica - 2015/2016</t>
  </si>
  <si>
    <t>IAPMEI - Assistência Técnica - 2015/2016</t>
  </si>
  <si>
    <t>AICEP - Assistência Técnica - 2015/2016</t>
  </si>
  <si>
    <t>AICEP - Agência para o Investimento e Comércio Externo de Portugal, E.P.E.</t>
  </si>
  <si>
    <t>Assegurar o exercicio das competências de gestão delegadas pela Autoriade de Gestão na ANI, no âmbito do PO CRESC ALGARVE 2020</t>
  </si>
  <si>
    <t>Assegurar o exercicio das competências de gestão delegadas pela Autoriade de Gestão no IAPMEI, no âmbito do PO CRESC ALGARVE 2020</t>
  </si>
  <si>
    <t>Assegurar o exercicio das competências de gestão delegadas pela Autoriade de Gestão na AICEP, no âmbito do PO CRESC ALGARVE 2020</t>
  </si>
  <si>
    <t>FSE</t>
  </si>
  <si>
    <t>IEFP - Vida Ativa para Desempregados - 2015/2016</t>
  </si>
  <si>
    <t>ALG-05-3524-FSE-000001</t>
  </si>
  <si>
    <t>Os cursos desenvolvidos no âmbito da medida de política pública "Vida Ativa – Emprego Qualificado", regulada pela Portaria n.º 203/2013, de 17 de junho, visam potenciar o regresso ao mercado de trabalho dos desempregados, através de uma rápida integração em ações de formação de curta duração.</t>
  </si>
  <si>
    <t>Algarve</t>
  </si>
  <si>
    <t>ALG-24-2015-05</t>
  </si>
  <si>
    <t>Eixo 5 (Algarve)</t>
  </si>
  <si>
    <t>DATA DE    FIM</t>
  </si>
  <si>
    <t xml:space="preserve"> RESUMO DA    OPERAÇÃO</t>
  </si>
  <si>
    <t>Estudo reológico da conservação do bolo rei de batata doce</t>
  </si>
  <si>
    <t>ALG-01-0247-FEDER-017004</t>
  </si>
  <si>
    <t>CORWIN .: Desenvolvimento de um alimento de alto rendimento para as primeiras idades da corvina</t>
  </si>
  <si>
    <t>ALG-01-0247-FEDER-009930</t>
  </si>
  <si>
    <t>PRO ? PROFILE RATE OTIMIZER .: e-TRAVELER PROFILING FOR DYNAMIC PRICING: Sistema que interpreta padrões da procura no setor hoteleiro e ajusta em tempo real a oferta de preços de acordo com o perfil e padrão de reserva</t>
  </si>
  <si>
    <t>ALG-01-0247-FEDER-010936</t>
  </si>
  <si>
    <t>TT 2.0. Projeto de Aceleração dos Processos de Transferência de Tecnologia e Conhecimento para o Mercado</t>
  </si>
  <si>
    <t>Desenvolvimento de Atividades de Pesca Desportiva e Passeios Turísticos</t>
  </si>
  <si>
    <t>ALG-02-0651-FEDER-014572</t>
  </si>
  <si>
    <t>ALG-02-0752-FEDER-014023</t>
  </si>
  <si>
    <t>Promoção da Marca Algarve - Produtos Complementares</t>
  </si>
  <si>
    <t>OT 1</t>
  </si>
  <si>
    <t>PI 1.2</t>
  </si>
  <si>
    <t>OT 3</t>
  </si>
  <si>
    <t>PI 3.3</t>
  </si>
  <si>
    <t>PI 3.1</t>
  </si>
  <si>
    <t>PI 3.2</t>
  </si>
  <si>
    <t>ALG-05-3118-FSE-000001</t>
  </si>
  <si>
    <t>ALG-05-3118-FSE-000002</t>
  </si>
  <si>
    <t xml:space="preserve"> Integração dos adultos no mercado laboral</t>
  </si>
  <si>
    <t>ALG-18-2015-09</t>
  </si>
  <si>
    <t>OT 8</t>
  </si>
  <si>
    <t>PI 8.5</t>
  </si>
  <si>
    <t>PI 8.1</t>
  </si>
  <si>
    <t>Formação de ativos para a empregabilidade</t>
  </si>
  <si>
    <t>IEFP - Apoios à Contratação de Adultos - 2014/2015</t>
  </si>
  <si>
    <t>Salientam-se os apoios financeiros ao empregador pela contratação de desempregados inscritos nos serviços de emprego, associados à criação líquida de postos de trabalho e ao reforço de vínculos laborais mais estáveis, combatendo a segmentação e a precariedade no mercado de trabalho. As medidas de apoio à contratação incluem o reembolso de uma percentagem da Taxa Social Única paga pelo empregador.</t>
  </si>
  <si>
    <t>As medidas de estágios profissionais visam complementar e desenvolver as competências dos desempregados (adultos) que procuram um primeiro ou um novo emprego, de forma a melhorar o seu perfil de empregabilidade, através da aquisição de novas formações e competências junto das empresas, com vista à criação de emprego, em novas áreas profissionais, tendo como objetivo o apoio à transição entre o sistema de qualificações e o mercado de trabalho.</t>
  </si>
  <si>
    <t>IEFP - Estágios para Adultos - 2014/2016</t>
  </si>
  <si>
    <t>OT 4</t>
  </si>
  <si>
    <t>PI 4.5</t>
  </si>
  <si>
    <t>Desenvolvimento de um processo sustentável para a manutenção da qualidade da água de piscinas</t>
  </si>
  <si>
    <t>ALG-01-0247-FEDER-018064</t>
  </si>
  <si>
    <t>Iinvestigação de algoritmo de previsão</t>
  </si>
  <si>
    <t>ALG-01-0247-FEDER-019075</t>
  </si>
  <si>
    <t>Estudo do efeito do vento na sustentabilidade ambiental da eficácia da aplicação de glifosato, imidaclopride, clorpirifos em culturas hortícolas ao ar livre</t>
  </si>
  <si>
    <t>ALG-01-0247-FEDER-017241</t>
  </si>
  <si>
    <t>Investigação e desenvolvimento de estratégias para valorizar os citrinos pela previsão e redução de necroses epidérmicas</t>
  </si>
  <si>
    <t>ALG-01-0247-FEDER-018549</t>
  </si>
  <si>
    <t>Desenvolvimento de um sistema de painéis de revestimento em placas de betão leve com incorporação de resíduos ou subprodutos da indústria da construção</t>
  </si>
  <si>
    <t>ALG-01-0247-FEDER-018962</t>
  </si>
  <si>
    <t>MAR4PAIN .: Novo analgésico para tratamento da dor crónica com origem no mar português</t>
  </si>
  <si>
    <t>ALG-01-0247-FEDER-011079</t>
  </si>
  <si>
    <t>INOVA ALGARVE 2020 | Programa de Estímulo para o desenvolvimento de Actividades de Inovação nas PME no Algarve</t>
  </si>
  <si>
    <t>ALG-02-0853-FEDER-017320</t>
  </si>
  <si>
    <t>Desenvolvimento Tecnologico da Hotelaria no Algarve</t>
  </si>
  <si>
    <t>ALG-02-0853-FEDER-017326</t>
  </si>
  <si>
    <t>PP - People and Performance</t>
  </si>
  <si>
    <t>Consultoria para o plano estratégico de internacionalização da Adepto das letras, Lda.</t>
  </si>
  <si>
    <t>ALG-02-0752-FEDER-018817</t>
  </si>
  <si>
    <t>Consultoria para a internacionalização da Bikesul</t>
  </si>
  <si>
    <t>ALG-02-0752-FEDER-017468</t>
  </si>
  <si>
    <t>Consultoria para a estratégia de internacionalização</t>
  </si>
  <si>
    <t>ALG-02-0752-FEDER-018897</t>
  </si>
  <si>
    <t>Plano Estratégico de Internacionalização - FINANQUEST</t>
  </si>
  <si>
    <t>ALG-02-0752-FEDER-018217</t>
  </si>
  <si>
    <t>Propecção de mercado internacional</t>
  </si>
  <si>
    <t>ALG-02-0752-FEDER-018131</t>
  </si>
  <si>
    <t>Consultoria para a internacionalização da JCA</t>
  </si>
  <si>
    <t>ALG-02-0752-FEDER-017662</t>
  </si>
  <si>
    <t>Consultoria para captação de novos clientes dos mercados externos</t>
  </si>
  <si>
    <t>ALG-02-0752-FEDER-017469</t>
  </si>
  <si>
    <t>Consultoria para ações de prospeção no mercado espanhol</t>
  </si>
  <si>
    <t>ALG-02-0752-FEDER-017473</t>
  </si>
  <si>
    <t>Internacionalização PME - Serviços Consultoria na área de Prospeção de Mercado</t>
  </si>
  <si>
    <t>ALG-02-0752-FEDER-017485</t>
  </si>
  <si>
    <t>Internacionalização PME - Prospeção de Mercado Pereira &amp; Filhas Lda</t>
  </si>
  <si>
    <t>ALG-02-0752-FEDER-017502</t>
  </si>
  <si>
    <t>Desenvolvimento de plano estratégico de internacionalização da ?M&amp;R Lamy?</t>
  </si>
  <si>
    <t>ALG-02-0752-FEDER-018070</t>
  </si>
  <si>
    <t>ALG-02-0752-FEDER-018072</t>
  </si>
  <si>
    <t>ALG-02-0752-FEDER-018237</t>
  </si>
  <si>
    <t>ALG-02-0752-FEDER-018335</t>
  </si>
  <si>
    <t>Consultoria para a aplicação de um novo modelo empresarial ? Desenvolvimento da estratégia de internacionalização.</t>
  </si>
  <si>
    <t>ALG-02-0752-FEDER-018491</t>
  </si>
  <si>
    <t>Desenvolvimento de plano estratégico de internacionalização da Vanguard Bubble Impressão, Marketing e Publicidade Lda</t>
  </si>
  <si>
    <t>ALG-02-0752-FEDER-018698</t>
  </si>
  <si>
    <t>Consultoria para a internacionalização da Teknalize</t>
  </si>
  <si>
    <t>ALG-02-0752-FEDER-018792</t>
  </si>
  <si>
    <t>ALG-02-0752-FEDER-018809</t>
  </si>
  <si>
    <t>Consultoria para a internacionalização</t>
  </si>
  <si>
    <t>ALG-02-0752-FEDER-018955</t>
  </si>
  <si>
    <t>ALG-02-0752-FEDER-018969</t>
  </si>
  <si>
    <t>Plano Estratégico de Internacionalização ? APFSC - Associação dos Produtores Florestais da Serra do Caldeirão.</t>
  </si>
  <si>
    <t>ALG-02-0752-FEDER-019139</t>
  </si>
  <si>
    <t>ALG-02-0752-FEDER-013808</t>
  </si>
  <si>
    <t>Business Beyond Borders 2.0</t>
  </si>
  <si>
    <t>Direcção-Geral de Reinserção e Serviços Prisionais</t>
  </si>
  <si>
    <t>Instrumentos específicos de proteção das vítimas - Sistema de vigilância eletrónica</t>
  </si>
  <si>
    <t xml:space="preserve"> Combate à violência de género/doméstica</t>
  </si>
  <si>
    <t>ALG-06-4437-FSE-000001</t>
  </si>
  <si>
    <t>OT9</t>
  </si>
  <si>
    <t xml:space="preserve">Assegura a medida 38 do V Plano nacional de prevenção e combate à violência doméstica e de género mediante a fiscalização efetiva de decisões judiciais de proibição de contactos em contexto de crime de violência doméstica. Para o efeito, recorre-se à tecnologia de geo-localização, a mais eficaz face ao objetivo pretendido.
</t>
  </si>
  <si>
    <t>ALG-59-2015-12</t>
  </si>
  <si>
    <t>Contratação de Recursos Humanos Altamente Qualificados (PME)		Algarve</t>
  </si>
  <si>
    <t>ALG-05-3559-FSE-000002</t>
  </si>
  <si>
    <t>ALG-05-3559-FSE-000004</t>
  </si>
  <si>
    <t>PO</t>
  </si>
  <si>
    <t>PAIS</t>
  </si>
  <si>
    <t>PT</t>
  </si>
  <si>
    <t>FUNDO TOTAL APROVADO</t>
  </si>
  <si>
    <t>OBJETIVO TEMÁTICO  (OT)*</t>
  </si>
  <si>
    <t>PRIORIDADE DE INVESTIMENTO (PI)**</t>
  </si>
  <si>
    <t>PI</t>
  </si>
  <si>
    <t>Reforçar a IDT e inovação</t>
  </si>
  <si>
    <t>OT1</t>
  </si>
  <si>
    <t>OT2</t>
  </si>
  <si>
    <t>Melhorar o acesso, uso e qualidade das TIC</t>
  </si>
  <si>
    <t>OT3</t>
  </si>
  <si>
    <t>Melhorar a competitividade das PME</t>
  </si>
  <si>
    <t>OT4</t>
  </si>
  <si>
    <t>Apoiar a mudança para uma economia de baixo teor em carbono</t>
  </si>
  <si>
    <t>OT5</t>
  </si>
  <si>
    <t>Promover a adaptação às mudanças climáticas, a prevenção e gestão de riscos</t>
  </si>
  <si>
    <t>OT6</t>
  </si>
  <si>
    <t>Proteger o ambiente e promover a eficiência de recursos</t>
  </si>
  <si>
    <t>OT7</t>
  </si>
  <si>
    <t>Promover o transporte sustentável e remover estrangulamentos nas redes de infraestruturas essenciais</t>
  </si>
  <si>
    <t>OT8</t>
  </si>
  <si>
    <t>Promover o emprego e apoiar a mobilidade do trabalho</t>
  </si>
  <si>
    <t>Promover a inclusão social e combater a pobreza</t>
  </si>
  <si>
    <t>OT10</t>
  </si>
  <si>
    <t>Investir na educação, competências e aprendizagem ao longo da vida</t>
  </si>
  <si>
    <t>OT11</t>
  </si>
  <si>
    <t>Melhorar a capacidade institucional e uma administração pública eficiente</t>
  </si>
  <si>
    <t>DESIGNAÇÃO</t>
  </si>
  <si>
    <t>Reforço da infraestrutura de investigação e inovação (I&amp;I) e da capacidade de desenvolvimento da excelência na I&amp;I, e a promoção de centros de competência, nomeadamente os de interesse europeu (FEDER)</t>
  </si>
  <si>
    <t>1.1</t>
  </si>
  <si>
    <t>1.2</t>
  </si>
  <si>
    <t>Promoção do investimento das empresas em inovação e investigação, o desenvolvimento de ligações e sinergias entre empresas, centros de I&amp;D e o setor do ensino superior, em especial a promoção do desenvolvimento de produtos e serviços, transferência de tecnologia, inovação social, ecoinovação e aplicações de interesse público, no estímulo da procura, em redes, clusters e inovação aberta através da especialização inteligente, apoio à investigação tecnológica aplicada, linhas piloto, ações de validação precoce de produtos, capacidades avançadas de produção e primeira produção, em especial no que toca às tecnologias facilitadoras essenciais e à difusão de tecnologias de interesse geral (FEDER).</t>
  </si>
  <si>
    <t>3.1</t>
  </si>
  <si>
    <t>Promoção do espírito empresarial facilitando nomeadamente o apoio à exploração económica de novas ideias e incentivando a criação de novas empresas, designadamente através de viveiros de empresas (FEDER)</t>
  </si>
  <si>
    <t>3.2</t>
  </si>
  <si>
    <t>3.3</t>
  </si>
  <si>
    <t>4.2</t>
  </si>
  <si>
    <t>4.3</t>
  </si>
  <si>
    <t>Desenvolvimento e aplicação de novos modelos empresariais para as PME, especialmente no que respeita à internacionalização (FEDER)</t>
  </si>
  <si>
    <t>Apoio à criação e alargamento de capacidades avançadas de desenvolvimento de produtos e serviços (FEDER)</t>
  </si>
  <si>
    <t>Promoção da eficiência energética e da utilização das energias renováveis nas empresas (FEDER)</t>
  </si>
  <si>
    <t>Concessão de apoio à eficiência energética, à gestão inteligente da energia e à utilização das energias renováveis nas infraestruturas públicas, nomeadamente nos edifícios públicos e no setor da habitação (FEDER)</t>
  </si>
  <si>
    <t>4.5</t>
  </si>
  <si>
    <t>A promoção de estratégias de baixo teor de carbono para todos os tipos de territórios, nomeadamente, as zonas urbanas, incluindo a promoção da mobilidade urbana multimodal sustentável e medidas de adaptação relevantes para a atenuação (FEDER)</t>
  </si>
  <si>
    <t>Proteção, promoção e desenvolvimento do património cultural e natural (FEDER)</t>
  </si>
  <si>
    <t>6.3</t>
  </si>
  <si>
    <t xml:space="preserve">6.5 </t>
  </si>
  <si>
    <t>Ações para melhorar a qualidade do ambiente urbano, (…) a regeneração de instalações industriais abandonadas e a redução da poluição do ar (FEDER)</t>
  </si>
  <si>
    <t>Acesso ao emprego para os candidatos a emprego e os inativos, incluindo os desempregados de longa duração e as pessoas afastadas do mercado de trabalho e através de iniciativas locais de emprego e apoio à mobilidade dos trabalhadores  (FSE)</t>
  </si>
  <si>
    <t>8.1</t>
  </si>
  <si>
    <t>8.3</t>
  </si>
  <si>
    <t>Criação de emprego por conta própria, empreendedorismo e criação de empresas, incluindo micro, pequenas e médias empresas inovadoras (FSE)</t>
  </si>
  <si>
    <t xml:space="preserve">8.8 </t>
  </si>
  <si>
    <t>A concessão de apoio ao desenvolvimento dos viveiros de empresas e o apoio à atividade por conta própria, às microempresas e à criação de empresas (FEDER)</t>
  </si>
  <si>
    <t>Igualdade entre homens e mulheres em todos os domínios, nomeadamente nos domínios do acesso ao emprego, da progressão na carreira, da conciliação da vida profissional e privada e da promoção da igualdade da remuneração para trabalho igual (FSE)</t>
  </si>
  <si>
    <t>8.4</t>
  </si>
  <si>
    <t>Adaptação dos trabalhadores, das empresas e dos empresários à mudança (FSE)</t>
  </si>
  <si>
    <t>8.5</t>
  </si>
  <si>
    <t>A concessão de apoio ao crescimento propício ao emprego através do desenvolvimento do potencial endógeno como parte integrante de uma estratégia territorial para zonas específicas, incluindo a conversão de regiões industriais em declínio e desenvolvimento de determinados recursos naturais e culturais e da sua acessibilidade (FEDER)</t>
  </si>
  <si>
    <t>8.9</t>
  </si>
  <si>
    <t>Inclusão ativa, incluindo com vista à promoção da igualdade de oportunidades e da participação ativa e a melhoria da empregabilidade (FSE)</t>
  </si>
  <si>
    <t>9.1</t>
  </si>
  <si>
    <t>Luta contra todas as formas de discriminação e promoção da igualdade de oportunidades (FSE)</t>
  </si>
  <si>
    <t>9.3</t>
  </si>
  <si>
    <t>9.4</t>
  </si>
  <si>
    <t>9.7</t>
  </si>
  <si>
    <t>Investimentos no contexto de estratégias de desenvolvimento local de base comunitária (FEDER)</t>
  </si>
  <si>
    <t>9.6</t>
  </si>
  <si>
    <t>9.10</t>
  </si>
  <si>
    <t>A concessão de apoio à regeneração física, económica e social das comunidades desfavorecidas em zonas urbanas e rurais (FEDER)</t>
  </si>
  <si>
    <t>Redução e prevenção do abandono escolar precoce e promoção da igualdade de acesso a um ensino infantil, primário e secundário de boa qualidade, incluindo percursos de aprendizagem formais, não formais e informais para a reintegração no ensino e na formação (FSE)</t>
  </si>
  <si>
    <t>10.1</t>
  </si>
  <si>
    <t>9.8</t>
  </si>
  <si>
    <t>Melhoria da igualdade de acesso à aprendizagem ao longo da vida, para todas as faixas etárias em contextos formais, não formais e informais, atualização do conhecimento, das aptidões e das competências dos trabalhadores e promoção de percursos de aprendizagem flexíveis, inclusive através da orientação profissional e da validação das competências adquiridas (FSE)</t>
  </si>
  <si>
    <t>10.3</t>
  </si>
  <si>
    <t>Melhoria da pertinência do ensino e da formação ministrados para o mercado de trabalho, facilitando a transição da educação para o trabalho e reforço dos sistemas de ensino e formação profissionais e da sua qualidade, inclusive através de mecanismos de antecipação de competências, adaptação dos currículos e criação e desenvolvimento de sistemas de ensino baseados no trabalho, nomeadamente sistemas de ensino dual e de aprendizagem (FSE)</t>
  </si>
  <si>
    <t>Investimentos na educação, na formação e na formação profissional para a aquisição de competências e a aprendizagem ao longo da vida através do desenvolvimento das infraestruturas educativas e formativas (FEDER)</t>
  </si>
  <si>
    <t>10.5</t>
  </si>
  <si>
    <t>10.4</t>
  </si>
  <si>
    <t>Reforço das aplicações de TIC na administração, na aprendizagem, na  infoinclusão, na cultura e na saúde em linha (FEDER)</t>
  </si>
  <si>
    <t>2.3</t>
  </si>
  <si>
    <t>Investimento nas capacidades institucionais e na eficiência das administrações e dos serviços públicos, a fim de realizar reformas, legislar melhor e governar bem (FSE)</t>
  </si>
  <si>
    <t>Criação de capacidades para os agentes que operam no domínio da educação, da aprendizagem ao longo da vida, da formação, do emprego e das políticas sociais, inclusive através de pactos setoriais e territoriais de preparação de reformas a nível nacional, regional e local (FSE)</t>
  </si>
  <si>
    <t>11.1</t>
  </si>
  <si>
    <t>11.2</t>
  </si>
  <si>
    <t>Investimentos na saúde e nas infraestruturas sociais que contribuam para o desenvolvimento nacional, regional e local, a redução das desigualdades de saúde, a promoção da inclusão social através da melhoria do acesso aos serviços sociais, culturais e recreativos, e da transição dos serviços institucionais para os serviços de base comunitária (FEDER)</t>
  </si>
  <si>
    <t>Melhoria do acesso a serviços sustentáveis, de grande qualidade e a preços comportáveis, incluindo cuidados de saúde e serviços sociais de interesse geral (FSE)</t>
  </si>
  <si>
    <t xml:space="preserve">Investimentos no contexto de estratégias de desenvolvimento local de base comunitária (FSE) </t>
  </si>
  <si>
    <t>ALG-01-0246-FEDER-017322</t>
  </si>
  <si>
    <t>AGROTUR 2017 - Aumento do Consumo de  Produtos Agroalimentares dos Territórios de Baixa Densidade do Algarve no Setor do Turismo</t>
  </si>
  <si>
    <t>ALG-02-0853-FEDER-015148</t>
  </si>
  <si>
    <t>Eixo 4 (Algarve)</t>
  </si>
  <si>
    <t>ALG-R1-2016-03</t>
  </si>
  <si>
    <t xml:space="preserve"> ALG-04-2316-FEDER-000001  </t>
  </si>
  <si>
    <t xml:space="preserve">Instrumento Financeiro para a Reabilitação e Revitalização Urbanas - OT6 - PI65 </t>
  </si>
  <si>
    <t>N.A.</t>
  </si>
  <si>
    <t>PI R1</t>
  </si>
  <si>
    <t xml:space="preserve">Implementação de um instrumento financeiro (IFRRU 2020) para apoiar ações de reabilitação urbana complementadas com eficiência energética na habitação
</t>
  </si>
  <si>
    <t>ALG-28-2015-11</t>
  </si>
  <si>
    <t>Valorização dos recursos endógenos em territórios específicos</t>
  </si>
  <si>
    <t>CI - AMAL - COMUNIDADE INTERMUNICIPAL DO ALGARVE</t>
  </si>
  <si>
    <t>AMAL – Plano de Acção de Desenvolvimento de Recursos Endógenos 2014 – 2020</t>
  </si>
  <si>
    <t>ALG-05-3928-FEDER-000001</t>
  </si>
  <si>
    <t>PI 8.9</t>
  </si>
  <si>
    <t>O PADRE identifica 3 recursos endógenos a potenciar: (i) produtos locais de qualidade; (ii) património natural e; (iii) património cultural e hierarquiza em 3 níveis principais as propostas de projectos municipais que concorrem para a potenciação daqueles recursos.</t>
  </si>
  <si>
    <t>PI 9.3</t>
  </si>
  <si>
    <t>ALG-18-2015-06</t>
  </si>
  <si>
    <t>ALGARVE 2020</t>
  </si>
  <si>
    <t>LISTA DE PLANOS/ ESTRATÉGIAS APROVADAS</t>
  </si>
  <si>
    <t>PAIS/ PO</t>
  </si>
  <si>
    <t>PT
ALGARVE 2020</t>
  </si>
  <si>
    <t>Projeto ALGARVE + EMPREENDEDOR</t>
  </si>
  <si>
    <t>ALG-02-0651-FEDER-017323</t>
  </si>
  <si>
    <t>CRIA START +  Projeto de Fomento e Apoio ao Empreendedorismo e à Criação de Novas Empresas Inovadoras</t>
  </si>
  <si>
    <t>ALG-02-0651-FEDER-017321</t>
  </si>
  <si>
    <t>Instalação de microcervejaria artesanal</t>
  </si>
  <si>
    <t>ALG-02-0853-FEDER-019358</t>
  </si>
  <si>
    <t>Inovação Produtiva de Produto e Processo, com subida na cadeia de valor e intensificação das exportações da BRITEFIL</t>
  </si>
  <si>
    <t>ALG-02-0853-FEDER-018061</t>
  </si>
  <si>
    <t>SPINBIZ</t>
  </si>
  <si>
    <t>ALG-02-0853-FEDER-019355</t>
  </si>
  <si>
    <t>Monchique 2020</t>
  </si>
  <si>
    <t>ALG-02-0853-FEDER-019150</t>
  </si>
  <si>
    <t>Apolónia 2018: Loja online e sistema de gestão da cadeia de abastecimento</t>
  </si>
  <si>
    <t>ALG-02-0853-FEDER-019159</t>
  </si>
  <si>
    <t>ALG-02-0853-FEDER-019576</t>
  </si>
  <si>
    <t>CREATOUR .:</t>
  </si>
  <si>
    <t>PI 1.1</t>
  </si>
  <si>
    <t>RETIOT .:</t>
  </si>
  <si>
    <t>ALG-37-2015-07</t>
  </si>
  <si>
    <t>Comissão para a Cidadania e a Igualdade de Género</t>
  </si>
  <si>
    <t>Sistema de proteção por teleassistência a vítimas de violência doméstica</t>
  </si>
  <si>
    <t>ALG-06-4437-FSE-000002</t>
  </si>
  <si>
    <t xml:space="preserve"> O sistema de teleassistência a vítimas de violência doméstica surgiu da necessidade de garantir proteção e segurança às vítimas e diminuir o seu risco de revitimação. A Lei n.º 112/2009 de 16 Setembro, com última alteração introduzida pela Lei nº 129/2015, de 3 de setembro, prevê à utilização deste sistema que assegura à vítima de violência doméstica proteção e apoio psicossocial, por um período até 6 meses (prorrogáveis).</t>
  </si>
  <si>
    <t>XtremeGourmet .: XtremeGourmet - Plantas EXtremófilas na Cozinha Gourmet</t>
  </si>
  <si>
    <t>ALG-01-0247-FEDER-017676</t>
  </si>
  <si>
    <t>ORNAFEEDS .: Novos alimentos ricos em biomassas de microalgas e zooplancton para o mercado da aquariofilia</t>
  </si>
  <si>
    <t>ALG-01-0247-FEDER-017913</t>
  </si>
  <si>
    <t>LARVAMIX .: Desenvolvimento de uma prémistura de micronutrientes para optimizar as dietas para larvas de peixes marinhos</t>
  </si>
  <si>
    <t>ALG-01-0247-FEDER-017925</t>
  </si>
  <si>
    <t>MicroBioWines .: Estudo do impacto da inovação nos processos vitininículas nos consórcios microbianos e a sua importância na produção de vinhos  diferenciados</t>
  </si>
  <si>
    <t>ALG-01-0247-FEDER-017987</t>
  </si>
  <si>
    <t>AlgaValue .: Valorização dos subprodutos do processo biotecnológico de produção  de esqualeno e DHA pela microalga Aurantiochytrium sp.</t>
  </si>
  <si>
    <t>ALG-01-0247-FEDER-017680</t>
  </si>
  <si>
    <t>SPOOLs .: SPOOLs - Sustainable POOLs</t>
  </si>
  <si>
    <t>ALG-01-0247-FEDER-017718</t>
  </si>
  <si>
    <t>Atividades de I&amp;D Empresarial</t>
  </si>
  <si>
    <t>ALGARVE RIDERS - expansão de mercado</t>
  </si>
  <si>
    <t>ALG-02-0651-FEDER-019397</t>
  </si>
  <si>
    <t>SEAQUEST - Novos percursos no Mar</t>
  </si>
  <si>
    <t>ALG-02-0651-FEDER-018153</t>
  </si>
  <si>
    <t>Oferta  de Turismo Náutco na Costa Algarvia</t>
  </si>
  <si>
    <t>ALG-02-0651-FEDER-018167</t>
  </si>
  <si>
    <t>Projeto de Internacionalização da Agro-On</t>
  </si>
  <si>
    <t>ALG-02-0752-FEDER-021726</t>
  </si>
  <si>
    <t>Plano de Internacionalização Navotel - Hotel Navegadores</t>
  </si>
  <si>
    <t>ALG-02-0752-FEDER-021750</t>
  </si>
  <si>
    <t>Estratégia de marketing e comunicação para a internacionalização do negócio</t>
  </si>
  <si>
    <t>ALG-02-0752-FEDER-020994</t>
  </si>
  <si>
    <t>Internacionalização dos serviços do Autódromo Internacional do Algarve</t>
  </si>
  <si>
    <t>ALG-02-0752-FEDER-020390</t>
  </si>
  <si>
    <t>ALG-02-0752-FEDER-021339</t>
  </si>
  <si>
    <t>Internacionalização da Portiate Charter</t>
  </si>
  <si>
    <t>ALG-02-0752-FEDER-020769</t>
  </si>
  <si>
    <t>ECO NATURE ALJEZUR - Internacionalização</t>
  </si>
  <si>
    <t>ALG-02-0752-FEDER-020867</t>
  </si>
  <si>
    <t>ALG-02-0752-FEDER-020397</t>
  </si>
  <si>
    <t>Luxury Portugal</t>
  </si>
  <si>
    <t>ALG-02-0752-FEDER-020339</t>
  </si>
  <si>
    <t>Concept Export</t>
  </si>
  <si>
    <t>ALG-02-0752-FEDER-020607</t>
  </si>
  <si>
    <t>ALG-02-0752-FEDER-021581</t>
  </si>
  <si>
    <t>Details Hotels &amp; Resorts</t>
  </si>
  <si>
    <t>ALG-02-0752-FEDER-021662</t>
  </si>
  <si>
    <t>ALG-02-0752-FEDER-021668</t>
  </si>
  <si>
    <t>Requalificação da Turiscampo, com novas atividades, numa clara aposta na diminuição da sazonalidade</t>
  </si>
  <si>
    <t>ALG-02-0853-FEDER-018574</t>
  </si>
  <si>
    <t>QdP: Aumento da capacidade de oferta, desenvolvimento de novos produtos e acesso a novos mercados</t>
  </si>
  <si>
    <t>ALG-02-0853-FEDER-017424</t>
  </si>
  <si>
    <t>Reposicionamento do Memmo Baleeira Design Hotel</t>
  </si>
  <si>
    <t>ALG-02-0853-FEDER-017496</t>
  </si>
  <si>
    <t>Unidade de Turismo no Espaço Rural em Aljezur - Hortas do Rio</t>
  </si>
  <si>
    <t>ALG-02-0853-FEDER-018164</t>
  </si>
  <si>
    <t>Santa Eulália Suite Hotel Apartamento &amp; SPA: Um novo conceito e um upscale do seu posicionamento</t>
  </si>
  <si>
    <t>ALG-02-0853-FEDER-019137</t>
  </si>
  <si>
    <t>Inovação da Portiate Charter</t>
  </si>
  <si>
    <t>ALG-02-0853-FEDER-019221</t>
  </si>
  <si>
    <t xml:space="preserve">CONCELHO </t>
  </si>
  <si>
    <t>ALG-08-0550-FEDER-000001</t>
  </si>
  <si>
    <t xml:space="preserve">Implementação de um novo modelo tecnológico que permita a articulação e integração das várias plataformas existentes e o reforço de informação de base de apoio à decisão, através da introdução de mecanismos de interoperabilidade e de indexação em rede, aumentando exponencialmente o potencial de utilização e de desmaterialização procedimental, quer interno ou externo, no sentido da obtenção de maiores ganhos de eficiência e dos resultados. </t>
  </si>
  <si>
    <t>Promoção das  TIC na administração e serviços públicos</t>
  </si>
  <si>
    <t>ALG-50-2016-04</t>
  </si>
  <si>
    <t>Indexação Espacial para Articular e Qualificar</t>
  </si>
  <si>
    <t>ALGARVE 2021</t>
  </si>
  <si>
    <t>ALGARVE 2022</t>
  </si>
  <si>
    <t>ALGARVE 2023</t>
  </si>
  <si>
    <t>ALGARVE 2024</t>
  </si>
  <si>
    <t>ALGARVE 2025</t>
  </si>
  <si>
    <t>ALGARVE 2026</t>
  </si>
  <si>
    <t>ALGARVE 2027</t>
  </si>
  <si>
    <t>ALGARVE 2028</t>
  </si>
  <si>
    <t>ALGARVE 2029</t>
  </si>
  <si>
    <t>ALGARVE 2030</t>
  </si>
  <si>
    <t>ALGARVE 2031</t>
  </si>
  <si>
    <t xml:space="preserve">Reabilitação urbana </t>
  </si>
  <si>
    <t xml:space="preserve"> ALG-16-2015-17</t>
  </si>
  <si>
    <t>Município de Albufeira</t>
  </si>
  <si>
    <t>Município de Loulé</t>
  </si>
  <si>
    <t>Município de S. Brás de Alportel</t>
  </si>
  <si>
    <t>Município de Faro</t>
  </si>
  <si>
    <t>Município de Tavira</t>
  </si>
  <si>
    <t>Município de Lagos</t>
  </si>
  <si>
    <t>Município de Silves</t>
  </si>
  <si>
    <t>Município de Portimão</t>
  </si>
  <si>
    <t>Município de Olhão</t>
  </si>
  <si>
    <t>SGU VRSA</t>
  </si>
  <si>
    <t>Plano de Ação de Regeneração Urbana de Albufeira</t>
  </si>
  <si>
    <t>Plano de Ação de Regeneração Urbana no Centro Histórico de Loulé</t>
  </si>
  <si>
    <t>Plano de Ação de Regeneração Urbana de S. Brás de Alportel</t>
  </si>
  <si>
    <t>Plano de Ação de Regeneração Urbana de Faro</t>
  </si>
  <si>
    <t>Plano de Ação de Regeneração Urbana de Tavira</t>
  </si>
  <si>
    <t>Plano de Ação de Regeneração Urbana de Lagos</t>
  </si>
  <si>
    <t>Plano de Ação de Regeneração Urbana de Silves</t>
  </si>
  <si>
    <t>Plano de Ação de Regeneração Urbana de Portimão</t>
  </si>
  <si>
    <t>Plano de Ação de Regeneração Urbana da Zona Histórica de Olhão</t>
  </si>
  <si>
    <t>Plano de Ação de Regeneração Urbana de Vila Real de Santo António</t>
  </si>
  <si>
    <t>Plano de Ação de Regeneração Urbana de Quarteira</t>
  </si>
  <si>
    <t>ALG-16-2015-17-005</t>
  </si>
  <si>
    <t>ALG-16-2015-17-010</t>
  </si>
  <si>
    <t>ALG-16-2015-17-008</t>
  </si>
  <si>
    <t>ALG-16-2015-17-007</t>
  </si>
  <si>
    <t>ALG-16-2015-17-006</t>
  </si>
  <si>
    <t>ALG-16-2015-17-009</t>
  </si>
  <si>
    <t>ALG-16-2015-17-002</t>
  </si>
  <si>
    <t>ALG-16-2015-17-011</t>
  </si>
  <si>
    <t>ALG-16-2015-17-001</t>
  </si>
  <si>
    <t>ALG-16-2015-17-004</t>
  </si>
  <si>
    <t>ALG-16-2015-17-012</t>
  </si>
  <si>
    <t>OT 6</t>
  </si>
  <si>
    <t>PI 6.5</t>
  </si>
  <si>
    <t>S. Brás de Alportel</t>
  </si>
  <si>
    <t>VRSA</t>
  </si>
  <si>
    <t>ALG-05-3560-FSE-019150</t>
  </si>
  <si>
    <t>ALG-05-3560-FSE-019159</t>
  </si>
  <si>
    <t>ALG-05-3560-FSE-021339</t>
  </si>
  <si>
    <t>ALG-05-3560-FSE-020867</t>
  </si>
  <si>
    <t>ALG-05-3560-FSE-021750</t>
  </si>
  <si>
    <t>ALG-66-2016-06</t>
  </si>
  <si>
    <t>O Agrupamento de Escolas Eng.º Nuno Mergulhão é Território Educativo de Intervenção Prioritária (TEIP). O seu plano de Melhoria pretende potenciar a assiduidade, diminuir o abandono escolar e promover a disciplina dos alunos, elevando assim o sucesso escolar. Por outro lado, pretende-se ainda aumentar a participação dos pais/Encarregados de Educação no percurso escolar dos seus educandos.</t>
  </si>
  <si>
    <t>No sentido de aprofundar o Programa Territórios Educativos de Intervenção Prioritária (TEIP), no Agrupamento de Escolas D. José I, passando pela melhoria da qualidade da aprendizagem, assim como pelo combate ao abandono escolar e às saídas precoces do sistema, apresentam-se as ações a implementar no Plano Plurianual de Melhoria, aqui definidas como "Mais Sucesso" (no eixo1) e "Mediação em Contexto Escolar" (no eixo 2).</t>
  </si>
  <si>
    <t>A presente candidatura baseia-se no Projeto Educativo e no Plano Plurianual de Melhoria do Agrupamento. Foi elaborada a partir de reflexões conjuntas dos vários intervenientes que constituem a comunidade escolar (representantes da comunidade, professores, funcionários, alunos, pais/EE). Pretende-se apostar numa lógica de planeamento e de ação estratégica de longo prazo, de forma a responder aos problemas diagnosticados.</t>
  </si>
  <si>
    <t>O Plano Plurianual de Melhoria incide em quatro áreas de intervenção. 1- Resultados Escolares: 2- Prevenção do Abandono, Absentismo e Indisciplina; 3- Gestão e Organização; 4- Relação Escola-Família- Comunidade e Parcerias. Tem como objetivo melhorar a qualidade das aprendizagens, combater o abandono escolar e criar ofertas educativas alternativas como uma turma PIEF e duas turma de Percursos Curriculares Alternativos.</t>
  </si>
  <si>
    <t xml:space="preserve"> Oportunidade de responder às diferentes problemáticas identificadas no Agrupamento, através da operacionalização de soluções educativas que poderão contribuir para uma efetiva melhoria dos níveis de sucesso escolar, educativo e social dos alunos do TEIP, recorrendo a ações planeadas de caráter flexível e abrangente.</t>
  </si>
  <si>
    <t>O AE tem procurado promover o sucesso. Neste sentido, têm sido envidados esforços para reforçar as aprendizagens, nomeadamente através de ofertas diversificadas de tipo organizacional e de que são exemplos apoios, coadjuvações, equipas multidisciplinares e metodologia “Farol”. Relativamente a esta estratégia, é de salientar que ela não é de remediação, mas sobretudo preventiva, com a aposta na qualidade das aprendizagens, através da diferenciação.</t>
  </si>
  <si>
    <t>ALG-07-5266-FSE-000001</t>
  </si>
  <si>
    <t>ALG-07-5266-FSE-000002</t>
  </si>
  <si>
    <t>ALG-07-5266-FSE-000010</t>
  </si>
  <si>
    <t xml:space="preserve">ALG-07-5266-FSE-000006 </t>
  </si>
  <si>
    <t>ALG-07-5266-FSE-000007</t>
  </si>
  <si>
    <t>PI 10.1</t>
  </si>
  <si>
    <t xml:space="preserve">TEIP - Territórios Educativos de Intervenção Prioritária </t>
  </si>
  <si>
    <t>PI 9.1</t>
  </si>
  <si>
    <t xml:space="preserve"> Realização, por desempregados subsidiados, de trabalho socialmente necessário que satisfaça necessidades sociais ou coletivas temporárias, no âmbito de projetos promovidos por entidades coletivas públicas ou privadas sem fins lucrativos, durante um período máximo de 12 meses.</t>
  </si>
  <si>
    <t>ALG-30-2016-13</t>
  </si>
  <si>
    <t xml:space="preserve"> Inclusão ativa de grupos vulneráveis</t>
  </si>
  <si>
    <t xml:space="preserve">Contrato Emprego Inserção
Contrato Emprego Inserção + 
</t>
  </si>
  <si>
    <t xml:space="preserve">ALG-06-4230-FSE-000001 </t>
  </si>
  <si>
    <t>PI 9.7</t>
  </si>
  <si>
    <t>ALG-42-2016-02</t>
  </si>
  <si>
    <t>Unidades de saúde móveis de proximidade</t>
  </si>
  <si>
    <t xml:space="preserve">ALG-06-4842-FFEDER-000001 </t>
  </si>
  <si>
    <t xml:space="preserve"> Infraestruturas e equipamentos sociais e de saúde</t>
  </si>
  <si>
    <t>Aquisição de 7 unidades de saúde móveis para prestação de cuidados de saúde em populações residentes em territórios desfavorecidos - rurais e de baixa densidade (Alcoutim, Aljezur, Loulé, Monchique, S. Brás de Alportel, Silves e Tavira).</t>
  </si>
  <si>
    <t>PI 10.5</t>
  </si>
  <si>
    <t xml:space="preserve"> Infraestruturas de ensino básico e secundário</t>
  </si>
  <si>
    <t>Infraestruturas de ensino básico e secundário</t>
  </si>
  <si>
    <t>ALG-73-2016- 01</t>
  </si>
  <si>
    <t>Requalificação da EB 2, 3 D. Dinis - Quarteira</t>
  </si>
  <si>
    <t>Requalificação da EB1Nº5</t>
  </si>
  <si>
    <t>ALG-07-5673-FEDER-000001</t>
  </si>
  <si>
    <t>O projeto visa requalificar na escola EB 2.3 D. Dinis em Quarteira que se encontra num estado avançado de degradação, procedendo-se à demolição integral de todos os edifícios escolares existentes (cinco edifícios interligados), substituindo-os por uma nova estrutura unificada e adaptada aos critérios funcionais e de conforto contemporâneos. A nova edificação terá 10 salas de aula para o 2º ciclo, 16 salas de aula para o 3º ciclo e 7 salas específicas (EVT, laboratórios, TIC e música) para ambos os ciclos.
A operação prevê ainda despesas relacionadas com a aquisição de material didático, mobiliário e equipamento informático.</t>
  </si>
  <si>
    <t xml:space="preserve">O projeto visa requalificar a EB1 nº 5 de Olhão, que é constituída por 3 edifícios construídos na época do "Estado Novo", que se encontram com algumas deficiências e desajustados não permitindo responder com eficácia às atuais exegências educativas.
A intervenção a realizar abrange os edifícios existentes, a construção de um novo edifício e a requalificação dos espaços exteriores.  Serão reabilitadas 6 salas de aula  e construídas 3 novas salas de aula e 6 salas/espaços específicos (biblioteca, sala polivalente, unidade multideficiência, sala de professores, cozinha,refeitório).
A operação prevê ainda despesas relacionadas com a elaboração do projeto de execução,fiscalização da empreitada, aquisição de material didático, mobiliário, equipamento informático e  de segurança. </t>
  </si>
  <si>
    <t>Alcoutim, Aljezur, Loulé, Monchique, S. Brás de Alportel, Silves e Tavira</t>
  </si>
  <si>
    <t>AWS | Inovação empresarial | Produtiva</t>
  </si>
  <si>
    <t>ALG-02-0853-FEDER-018816</t>
  </si>
  <si>
    <t>Bikesul keep on going - bike tours</t>
  </si>
  <si>
    <t>Algarve Riders ? expansão de mercado - Portimão</t>
  </si>
  <si>
    <t>Remodelação e Reequipamento do Hotel Navegadores</t>
  </si>
  <si>
    <t>ALG-02-0853-FEDER-022689</t>
  </si>
  <si>
    <t>ALG-02-0853-FEDER-022795</t>
  </si>
  <si>
    <t>ALG-02-0853-FEDER-022710</t>
  </si>
  <si>
    <t>ALG-02-0853-FEDER-022597</t>
  </si>
  <si>
    <t>ALG-02-0853-FEDER-022826</t>
  </si>
  <si>
    <t>Staroteis 2020</t>
  </si>
  <si>
    <t>Qualificar a oferta para a internacionalização</t>
  </si>
  <si>
    <t>ALG-02-0853-FEDER-020710</t>
  </si>
  <si>
    <t>ALG-02-0853-FEDER-020145</t>
  </si>
  <si>
    <t>ALG-02-0853-FEDER-021560</t>
  </si>
  <si>
    <t>FEDER
(FSE)</t>
  </si>
  <si>
    <t>ALG-07-5266-FSE-000005</t>
  </si>
  <si>
    <t>ALG-07-5266-FSE-000008</t>
  </si>
  <si>
    <t>ALG-07-5266-FSE-000011</t>
  </si>
  <si>
    <t>ALG-07-5266-FSE-000004</t>
  </si>
  <si>
    <t xml:space="preserve"> Melhoria da qualidade das aprendizagens, sucesso educativo dos alunos, combate ao abandono escolar e às saídas precoces do sistema educativo, orientação educativa e certificação dos jovens e melhoria da articulação escola comunidade no nosso território educativo.</t>
  </si>
  <si>
    <t xml:space="preserve">Redução e prevenção do abandono escolar e promoção do sucesso educativo.
</t>
  </si>
  <si>
    <t xml:space="preserve"> O Agrupamento Rio Arade situa-se no concelho de Lagoa-Algarve, tem 8 escolas, com cerca de 1200 alunos. O projeto visa promover o sucesso escolar através da melhoria da qualidade das aprendizagens; prevenir situações de indisciplina e abandono escolar; promover articulação através da partilha de estratégias, proporcionando uma colaboração entre pares; incentivar a participação ativa dos membros da comunidade educativa na vida da escola, etc.</t>
  </si>
  <si>
    <t>O Plano Plurianual de Melhoria do Agrupamento de Escolas Professor Paula Nogueira em Olhão é uma ferramenta construída a partir dos documentos estratégicos e das reflexões conjuntas das diferentes estruturas da escola. Assumido como o Plano Estratégico, que vigora desde 2014 a 2018 constitui um conjunto de ações de melhoria delineadas pela Direção, com vista à resolução dos problemas e pontos fracos anteriormente detectados.</t>
  </si>
  <si>
    <t>ALG-16-2016-05</t>
  </si>
  <si>
    <t>Reabilitação Urbana</t>
  </si>
  <si>
    <t>ALG-04-2316-FEDER-000003</t>
  </si>
  <si>
    <t>ALG-04-2316-FEDER-000004</t>
  </si>
  <si>
    <t>ALG-04-2316-FEDER-000005</t>
  </si>
  <si>
    <t>ALG-04-2316-FEDER-000006</t>
  </si>
  <si>
    <t>ALG-04-2316-FEDER-000007</t>
  </si>
  <si>
    <t>ALG-04-2316-FEDER-000008</t>
  </si>
  <si>
    <t>Município de  Tavira</t>
  </si>
  <si>
    <t>VRSA, Sociedade de Gestão Urbana, E.M., S.A.</t>
  </si>
  <si>
    <t>Reabilitação Integrada da Praça da república e Musealização dos Vestígios arqueológicos</t>
  </si>
  <si>
    <t>Regeneração e Qualificação da Baixa Comercial</t>
  </si>
  <si>
    <t>PARU VRSA - Ação de Apoio à Governação e Gestão</t>
  </si>
  <si>
    <t>Requalificação do Largo de S. Sebastião e ruas adjacentes</t>
  </si>
  <si>
    <t>Reabilitação de Edifício Municipal - Motoclube e Ass. Jovem Sambrazense</t>
  </si>
  <si>
    <t>Requalificação da Rua Dr. José Pires Padinha – Troço Lota / Ponte dos Descobrimentos</t>
  </si>
  <si>
    <t>Operação integrada no PARU Tavira, requalificação do espaço público envolvente da Rua Dr. José Pires Padinha - Troço Lota / Ponte dos Descobrimentos, no centro histórico de Tavira, junto às margens do Rio Gilão.
Está previsto o alargamento dos passeios, reformulação das faixas e bolsas de estacionamento, iluminação e mobiliário urbano.</t>
  </si>
  <si>
    <t>Operação integrada no PARU S. Brás de Alportel, reabilitação da cobertura do Edifício Municipal -  Motoclube e Associação Jovem Sambrazense, no centro histórico de S. Brás de Alportel.</t>
  </si>
  <si>
    <t>Operação integrada no PARU S. Brás de Alportel, requalificação do Largo de São Sebastião e ruas adjacentes, no centro histórico de S. Brás de Alportel.
Implica a reorganização do trânsito e do estacionamento, acrescento aos espaços pedonais e percursos acessiveis bem como mobiliário urbano e espaços verdes.</t>
  </si>
  <si>
    <t>Operação integrada no PARU VRSA, inclui a elaboração do Plano de Ação para Regeneração Urbana de Vila Real de Santo António - PARU VRSA.</t>
  </si>
  <si>
    <t>Operação integrada no PARU Albufeira, preservação e valorização dos vestígios arqueológicos que ficaram a descoberto na zona antiga da cidade, na Praça da República, bem como proceder ao arranjo paisagístico da praça.</t>
  </si>
  <si>
    <t>Operação integrada no PARU Faro, Regeneração e Qualificação da Baixa Comercial, no centro histórico de Faro com intervenções na Travessa Ivens, Travessa das Flores e Ensombramento das ruas comerciais pedonais com vista ao arranjo de largos, acréscimo de percursos pedonais e melhoria das condições de fruição do espaço público.</t>
  </si>
  <si>
    <t>ALG-37-2015-08</t>
  </si>
  <si>
    <t>ALG-01-0247-FEDER-022717</t>
  </si>
  <si>
    <t>ALG-01-0247-FEDER-022989</t>
  </si>
  <si>
    <t>Optimização do procedimento de desverdização dos citrinos</t>
  </si>
  <si>
    <t>Investigação  para estabelecer um programa de tratamentos pós-colheita dos citrinos da Tavifruta de forma a reduzir ou substituir uso de Imazalil.</t>
  </si>
  <si>
    <t>PI 6.3</t>
  </si>
  <si>
    <t>Património Natural e Cultural</t>
  </si>
  <si>
    <t>ALG-14-2016-08</t>
  </si>
  <si>
    <t>ALG-04-2114-FEDER-000001</t>
  </si>
  <si>
    <t>Direção Regional da Cultura do Algarve</t>
  </si>
  <si>
    <t>Muralhas do Castelo de Tavira</t>
  </si>
  <si>
    <t>ALG-04-2114-FEDER-000003</t>
  </si>
  <si>
    <t>Muralhas e Torreões de Lagos e Igreja de Santo António</t>
  </si>
  <si>
    <t>ALG-04-2114-FEDER-000004</t>
  </si>
  <si>
    <t>ALG-04-2114-FEDER-000005</t>
  </si>
  <si>
    <t>Intervenção de Conservação e Restauro no Portal Principal da Sé de Silves</t>
  </si>
  <si>
    <t>ALG-04-2114-FEDER-000009</t>
  </si>
  <si>
    <t>ALG-04-2114-FEDER-000010</t>
  </si>
  <si>
    <t>ALG-04-2114-FEDER-000011</t>
  </si>
  <si>
    <t>Programa de Conservação e Requalificação das Ruínas Romanas de Milreu</t>
  </si>
  <si>
    <t>Centro Expositivo Multimédia dos Descobrimentos Portugueses</t>
  </si>
  <si>
    <t>Projeto de Conservaçãoe Restauro dos Módulos de taipa Almoada do Castelo de Paderne - Torre Albarra e Muralhas</t>
  </si>
  <si>
    <t>ALG-06-4842-FFEDER-000002</t>
  </si>
  <si>
    <t>Unidades de saúde móveis de proximidade - 2.ª fase</t>
  </si>
  <si>
    <t>ALG-08-0550-FEDER-000002</t>
  </si>
  <si>
    <t>ALG-08-0550-FEDER-000003</t>
  </si>
  <si>
    <t>ALG-08-0550-FEDER-000004</t>
  </si>
  <si>
    <t>ALG-08-0550-FEDER-000005</t>
  </si>
  <si>
    <t>ALG-08-0550-FEDER-000006</t>
  </si>
  <si>
    <t>ALG-08-0550-FEDER-000007</t>
  </si>
  <si>
    <t>ALG-08-0550-FEDER-000008</t>
  </si>
  <si>
    <t>ALG-08-0550-FEDER-000009</t>
  </si>
  <si>
    <t>ALG-08-0550-FEDER-000010</t>
  </si>
  <si>
    <t>ALG-08-0550-FEDER-000011</t>
  </si>
  <si>
    <t>ALG-08-0550-FEDER-000012</t>
  </si>
  <si>
    <t>ALG-08-0550-FEDER-000013</t>
  </si>
  <si>
    <t>ALG-08-0550-FEDER-000014</t>
  </si>
  <si>
    <t>ALG-08-0550-FEDER-000015</t>
  </si>
  <si>
    <t>ALG-08-0550-FEDER-000016</t>
  </si>
  <si>
    <t>ALG-08-0550-FEDER-000017</t>
  </si>
  <si>
    <t>ALG-08-0550-FEDER-000018</t>
  </si>
  <si>
    <t>ALG-08-0550-FEDER-000019</t>
  </si>
  <si>
    <t>ALG-08-0550-FEDER-000020</t>
  </si>
  <si>
    <t>PI 2.3</t>
  </si>
  <si>
    <t>A reestruturação de base tecnológica dos serviços de Informação da Universidade do Algarve – Campus da Penha</t>
  </si>
  <si>
    <t>MIT_Algarve - Modernização da Infraestrutura Tecnológica da Região de Turismo do Algarve</t>
  </si>
  <si>
    <t>Algarve ONLINE - Reforço da Presença Online do destino Turístico Algarve</t>
  </si>
  <si>
    <t>#ALGARVEMAISDIGITAL</t>
  </si>
  <si>
    <t>Modernização e Capacitação Administrativa da Ambiolhão E.M. 2016</t>
  </si>
  <si>
    <t>Modernização e Reestruturação tecnológica no CHAlgarve: nas áreas de cardiologia e da gestão documental</t>
  </si>
  <si>
    <t xml:space="preserve">Gestão de Filas de Espera no CHAlgarve: Consultas Externas e Internamento </t>
  </si>
  <si>
    <t>Simplex 2.0-Municípios do Algarve Central</t>
  </si>
  <si>
    <t>Implementação das TIC na Junta de Freguesia</t>
  </si>
  <si>
    <t>Modernização e Capacitação Administrativa: Junta de Freguesia de São Brás de Alportel mais próxima do cidadão</t>
  </si>
  <si>
    <t>Modernização e Capacitação Administrativa: União de Freguesias de Alcantarilha e Pêra mais próxima do cidadão</t>
  </si>
  <si>
    <t>Modernização e Capacitação Administrativa: Junta de Freguesia de São Gonçalo de Lagos mais próxima do cidadão</t>
  </si>
  <si>
    <t>Modernização e Capacitação Administrativa: União de Freguesias de Moncarapacho e Fuseta mais próxima do cidadão</t>
  </si>
  <si>
    <t>Modernização e Capacitação Administrativa: Junta de Freguesia de Aljezur mais próxima do cidadão</t>
  </si>
  <si>
    <t>Modernização e Capacitação Administrativa da Infralobo EM 2016</t>
  </si>
  <si>
    <t>Modernização e Capacitação Administrativa: Junta de Freguesia de Quelfes mais próxima do cidadão</t>
  </si>
  <si>
    <t>Modernização e Capacitação Administrativa: União de Freguesias de ALgoz e Tunes mais próxima do cidadão</t>
  </si>
  <si>
    <t>Sistema de Gestão Documental da ARS Algarve</t>
  </si>
  <si>
    <t>+ Lagoa + Algarve</t>
  </si>
  <si>
    <t>ALG-02-0853-FEDER-019034</t>
  </si>
  <si>
    <t>Digitalmais TV: Tecnologia HD para os mercados internacionais</t>
  </si>
  <si>
    <t>ALG-07-5266-FSE-000009</t>
  </si>
  <si>
    <t>Aquisição de 3 unidades de saúde móveis para prestação de cuidados de saúde em populações residentes em territórios desfavorecidos - rurais e de baixa densidade - freguesias rurais dos concelhos de Albufeira, Castro Marim e Portimão.</t>
  </si>
  <si>
    <t>Albufeira, Castro Marim e Portimão</t>
  </si>
  <si>
    <t xml:space="preserve">A presente operação prevê a reestruturação infra estruturas tecnológicas no Campus da Penha para possibilitar a agilização e desmaterialização de processos, reduzindo custos de contexto. </t>
  </si>
  <si>
    <t xml:space="preserve">A candidatura visa apetrechar os serviços da Região de Turismo do Algarve com um centro de dados/data center com as caraterísticas técnicas, de segurança e de acesso, para melhorar os níveis de desempenho e consequentemente prestação de serviços aos utentes. 
</t>
  </si>
  <si>
    <t xml:space="preserve">A operação contempla a criação de um novo portal promocional do Algarve (www.visitalgarve.pt) que inclui a implementação de uma ferramenta de Customer Relationship Management (CRM), tendo em vista a disponibilização de serviços digitais direcionados para todos os cidadãos (residentes e turistas) e para as empresas do setor turístico do Algarve.
</t>
  </si>
  <si>
    <t xml:space="preserve">A presente operação que envolve os 16 municipios do Algarve e a AMAL prevê  4 grandes componentes:
1 - Process Management;
2 - Comunicação;
3 - Imagem e Divulgação;
4 - Gestão do projeto supramunicipal </t>
  </si>
  <si>
    <t>CI - AMAL - Comunidade Intermunicipal do Algarve (Líder) e os 16 Municipios do Algarve</t>
  </si>
  <si>
    <t>Região de Turismo do Algarve</t>
  </si>
  <si>
    <t>Universidade do Algarve</t>
  </si>
  <si>
    <t>Centro Hospitalar do Algarve, E.P.E.</t>
  </si>
  <si>
    <t>Freguesia de Vila Real de Santo António</t>
  </si>
  <si>
    <t>Freguesia de São Brás de Alportel</t>
  </si>
  <si>
    <t>Freguesia de Alcantarilha e Pêra</t>
  </si>
  <si>
    <t>Freguesia de São Gonçalo de Lagos</t>
  </si>
  <si>
    <t>Freguesia de Moncarapacho e Fuzeta</t>
  </si>
  <si>
    <t>Freguesia de Aljezur</t>
  </si>
  <si>
    <t>A operação prevê o investimento em "software" no sentido de dar continuidade ao processo de modernização administrativa já iniciado, com a aquisição e adequação das aplicações informáticas à operação que a empresa desenvolve, no sentido de torná-la mais eficiente e mais acessível aos seus clientes.</t>
  </si>
  <si>
    <t>A presente operação prevê preparação da infraestrutura física do Centro Hospitalar do Algarve para a desmaterialização dos processos internos e na especialidade de cardiologia, nas áreas da hemodinâmica e ecocardiologia.</t>
  </si>
  <si>
    <t>A presente operação prevê a implementação de novos sistemas de gestão de filas de espera das consultas externas e de internamento, nas unidades de Faro e Portimão do CHAlgarve.</t>
  </si>
  <si>
    <t>Com a presente operação, os Municípios do Algarve Central pretendem dar continuidade ao trabalho de modernização, simplificação e melhoria do seu quadro de relacionamento e de prestação de serviços às empresas e particulares. O objetivo é aproveitar a sinergia criada com a parceria intermunicipal, mantendo a dinâmica e o modelo de trabalho que estes 6 municípios já desenvolvem desde há alguns anos.</t>
  </si>
  <si>
    <t>A presente operação prevê a reorganização do modelo de organização interna e dos processos com vista a melhor eficiência, eficácia, racionalização de recursos e melhoria na prestação de serviços aos utentes. Prevê igualmente um conjunto de ações que visam a desmaterialização dos processos para a prestação de serviços da responsabilidade do beneficiário, bem como a  melhoria da interação com os utentes (sistema de gestão operacional e de reclamações webresponsive e apta a dispositivos móveis, reformulação do sistema informático e de relógio de ponto, página da internet webresponsive, aplicação para gestão dos serviços de apoio à população sénior).</t>
  </si>
  <si>
    <t>A presente operação prevê a aquisição de uma plataforma online, adaptada para dispositivos móveis, que permitirá aos utentes (cidadãos e empresas), através do recurso à identificação eletrónica, efetuarem a submissão de pedidos de licenciamento e outros requerimentos bem como o acompanhamento do estado dos respetivos processos. A plataforma eletrónica alojará igualmente a remodelação do site da Junta de Freguesia, que será webresponsive.</t>
  </si>
  <si>
    <t xml:space="preserve">A presente operação prevê a aquisição de uma plataforma online, adaptada para dispositivos móveis, que permitirá aos utentes (cidadãos e empresas), através do recurso à identificação eletrónica, efetuarem a submissão de pedidos de licenciamento e outros requerimentos bem como o acompanhamento do estado dos respetivos processos. A plataforma eletrónica alojará igualmente a remodelação do site da Junta de Freguesia, que será webresponsive. </t>
  </si>
  <si>
    <t>A operação tem por objeto a implementação e a gestão do Sistema de Gestão Documental  (SGD) da ARS Algarve. O SGD promove a saúde em linha, nomeadamente a consulta e obtenção de dados e documentos extraíveis do processo clinico do utente e outros, diminuindo o esforço e tempo de utentes e profissionais na resposta a pedidos, com ganhos de eficiência, com impacto nos custos de contexto por via do tempo não perdido.</t>
  </si>
  <si>
    <t>Os principais objetivos desta operação são facilitar a comunicação entre o cidadão e a Junta de Freguesia, principalmente no que respeita à submissão de requerimentos, acompanhamento do seu processamento e respetiva resolução e facilitar, aos cidadãos e turistas, o acesso a informação útil e atualizada fornecida pela Junta de Freguesia.</t>
  </si>
  <si>
    <t xml:space="preserve">Os objetivos da presente proposta de candidatura pretendem melhorar os custos de contexto, que são um estrangulamento para a competitividade da empresa, especialmente importante quando a atividade que desenvolvemos se insere nas atividades de interesse geral. 
Urge otimizar a sua operação no sentido de prestar de forma mais eficiente e eficaz a sua atividade a cidadão e empresas, para que estes tenham melhor e maior qualidade de vida e maior competitividade respetivamente. </t>
  </si>
  <si>
    <t>Este projeto pretende uma ampliação/capacitação da plataforma SIG, que atualmente é bastante limitada. Promoverá ganhos ao nível organizacional e melhorará o serviço oferecido aos munícipes. Decorrente deste investimento torna-se indispensável a expansão do Data Center existente, assim como a realização de um backup dos dados, de modo a tornar todo o investimento sustentável.</t>
  </si>
  <si>
    <t>Município de Lagoa</t>
  </si>
  <si>
    <t>Freguesia de Algoz e Tunes</t>
  </si>
  <si>
    <t xml:space="preserve">Freguesia de Quelfes </t>
  </si>
  <si>
    <t xml:space="preserve">Monumentos Magalíticos de Alcalar: Reabilitação do Monumento Alcalar 9 e Área Envolvente </t>
  </si>
  <si>
    <t>Conservação, restauro e requalificação das estruturas e do recinto cerimonial do monumento pré-histórico Alcalar 9 e preparação e edição da memória da intervenção sob a forma de livro.</t>
  </si>
  <si>
    <t>O "Programa de Conservação e Requalificação das Ruínas Romanas de Milreu" tem 5 ações: conservação e manutenção dos mosaicos romanos; empreitada de reabilitação e manutenção da casa rural; restauro e requalificação do Templo de Milreu; requalificação do espaço exterior do Monumento de Milreu; ações de divulgação e promoção.</t>
  </si>
  <si>
    <t>Conservação e restauro da Torre Albarrã do Castelo de Paderne, saneando um conjunto de patologias que colocam em risco a continuidade deste património histórico, utilizando  materiais e processos construtivos compatíveis com o edifício histórico classificado como Imóvel de interesse Público, mantendo a autenticidade e a identidade da torre e muralha respeitando os acréscimos de todas as épocas. A operação inclui também a assistência à obra, a fiscalização, trabalhos arqueológicos e uma monografia.</t>
  </si>
  <si>
    <t>Recuperação e reabilitação do Portal Principal da Sé de Silves, através da realização das ações propostas no Estudo-Diagnóstico e da caracterização  dos sais presentes no Portal Principal.</t>
  </si>
  <si>
    <t>Colocação de guardas de proteção em toda a extensão de muralhas e escadarias acessíveis, no Castelo de Tavira,  evitando quedas em altura ou outro tipo de acidentes relacionados com a sua utilização, conferindo assim maior segurança aos seus visitantes.
As guardas em cabo de aço, terão uma imagem simples, de reduzido impacto visual, e a sua colocação será o menos intrusiva possível evitando danos irreversíveis nas muralhas.</t>
  </si>
  <si>
    <t xml:space="preserve">Elaboração de 4 projetos de intervenção nas muralhas e torreões da cidade de Lagos ("Estudo do cadastro das muralhas e torreões e terrenos confinantes", "Sinalética das muralhas e torreões", "Reabilitação das muralhas e torreões", "Iluminação das muralhas e torreões"), e aplicar três ações na Igreja de St. António - material de divulgação e promoção ("Conceção de imagens gráficas de material de divulgação e promoção",  "Impressão de paineis, merchandising e monografia" e  "Tradução para Inglês de textos para merchandising e monografia").  </t>
  </si>
  <si>
    <t>ALG-07-5673-FEDER-000002</t>
  </si>
  <si>
    <t>TAXA DE COFINANCIA_MENTO</t>
  </si>
  <si>
    <t>DATA DE INÍCIO</t>
  </si>
  <si>
    <t>Cryocube</t>
  </si>
  <si>
    <t>ALG-01-0247-FEDER-017653</t>
  </si>
  <si>
    <t>LNW - Lusiadagás New Way</t>
  </si>
  <si>
    <t>ALG-02-0853-FEDER-018787</t>
  </si>
  <si>
    <t>ALG-14-2016-09</t>
  </si>
  <si>
    <t>ALG-04-2114-FEDER-000012</t>
  </si>
  <si>
    <t>ALG-04-2114-FEDER-000014</t>
  </si>
  <si>
    <t>ALG-04-2114-FEDER-000015</t>
  </si>
  <si>
    <t>ALG-04-2114-FEDER-000017</t>
  </si>
  <si>
    <t>ALG-04-2114-FEDER-000018</t>
  </si>
  <si>
    <t>ALG-04-2114-FEDER-000020</t>
  </si>
  <si>
    <t>Implementação e Homologação de Percursos Pedestres e BTT no Concelho de Albufeira</t>
  </si>
  <si>
    <t>Valorização do Património Natural de Tavira - Turismo Natureza</t>
  </si>
  <si>
    <t>Requalificação  e Valorização da rede hidrográfica adjacente ao sistema lagunar da Ria Formosa  - Ribeiras de Cacela e Bela-Mandil</t>
  </si>
  <si>
    <t>Estruturas de apoio a atividades de descoberta da natureza – Interpretação do Pontal da Carrapateira</t>
  </si>
  <si>
    <t>Construção da Praia Fluvial da Albufeira de Odeleite</t>
  </si>
  <si>
    <t>ALG-04-2114-FEDER-000013</t>
  </si>
  <si>
    <t>ALG-04-2114-FEDER-000002</t>
  </si>
  <si>
    <t>ALG-04-2114-FEDER-000007</t>
  </si>
  <si>
    <t>ALG-04-2114-FEDER-000008</t>
  </si>
  <si>
    <t>ALG-14-2016-10</t>
  </si>
  <si>
    <t>Qualificação e promoção turística e cultural de Tavira todo o ano</t>
  </si>
  <si>
    <t>Tavira todo o ano com a Dieta Mediterrânica</t>
  </si>
  <si>
    <t>Música &amp; Património</t>
  </si>
  <si>
    <t>ALG-04-2114-FEDER-000021</t>
  </si>
  <si>
    <t>Reabilitação Ermidas de São Sebastião e Santa Ana</t>
  </si>
  <si>
    <t>Museu Zer0 / Centro de Arte Digital</t>
  </si>
  <si>
    <t>Animação Urbana</t>
  </si>
  <si>
    <t>ALG-04-2316-FEDER-000009</t>
  </si>
  <si>
    <t>ALG-04-2316-FEDER-000010</t>
  </si>
  <si>
    <t>Recuperação da Olaria do Xavier</t>
  </si>
  <si>
    <t xml:space="preserve">A operação consiste na intervenção nas Ermidas Santa Ana e São Sebastião que sendo imóveis classificados como Valor Concelhio constituem-se como importantes templos propriedade do Município de Tavira vocacionados para a cultura e realização de eventos. 
A intervenção destina-se a colmatar as diversas patologias no estado de conservação de ambas as Ermidas, nomeadamente ao nível das paredes interiores bem como no exterior.
</t>
  </si>
  <si>
    <t>recuperação, consolidação, ampliação, e criação de espaços distintos para as suas principais funcionalidades, desde as de gestão e direção artística, até à formação e criação de públicos, passando naturalmente pelas apresentações de iniciativas e projetos culturais, mediante a concretização ( ou não ) de residências artísticas, que aqui se venham a desenvolver.</t>
  </si>
  <si>
    <t>O projeto pretende valorizar o património natural de Paderne através da implementação e homologação de três percursos pedestres. Contempla a colocação de material sinalético e informativo, a criação de uma aplicação para dispositivos móveis e a aquisição de equipamento para turismo adaptado. 
Visa fomentar o contacto dos visitantes com os valores naturais, históricos e culturais da região, promovendo a sensibilização ambiental.</t>
  </si>
  <si>
    <t>O Municipio de Tavira pretende dar complementaridade à estratégia iniciada com reabilitação do património cultural para tornar o concelho mais atrativo a outros segmentos de turismo, natural e cultural, em consonância com a estratégia nacional/regional para a redução do fator sazonalidade muito presente na região algarvia sendo possível criar uma maior sustentabilidade quer económica, quer ambiental, concorrendo para uma maior ocupação anual.</t>
  </si>
  <si>
    <t>A Operação “ENTRE A SERRA E O MAR” consiste na melhoria, expansão e promoção internacional da oferta de percursos pedestres na Costa Vicentina que percorre áreas inseridas no Parque Natural Sudoeste Alentejano e Costa Vicentina criando condições para um maior e mais abrangente usufruto do património natural da Costa Vicentina enquanto instrumento de sustentabilidade do território através da sua valorização turística.</t>
  </si>
  <si>
    <t>Aljezur, Lagos e Vila do Bispo</t>
  </si>
  <si>
    <t>Albufeira, Alcoutim, Aljezur, Castro Marim, Faro, Lagoa, Lagos, Loulé, Monchique, Olhão, Portimão, São Brás de Alportel, Silves, Tavira, Vila do Bispo e Vila Real de Santo António</t>
  </si>
  <si>
    <t>Conforme descrito anteriormente e na Memória Descritiva da candidatura, essêncialmente no seu ponto 3, visa-se intervir na requalificação e valorização da Ribeira de Cacela (incluindo a Ponte Pedonal sobre a Ribeira) e na Ribeira de Bela Mandil.</t>
  </si>
  <si>
    <t>Este Projeto, conforme detalhado na Memória descritiva, tem por objetivo a dotação do Pontal da Carrapateira com estruturas de interpretação e sensibilização ambiental que contribuam para a promoção dos recursos endógenos através da valorização do património natural, histórico e cultural, aumentando a atratividade dos recursos presentes e reforçando a afirmação do Algarve como destino turístico de excelência.</t>
  </si>
  <si>
    <t xml:space="preserve">A proposta para a criação da Praia Fluvial da Albufeira de Odeleite consiste principalmente na requalificação dos acessos existentes e na criação de uma área recreio próximo da massa de água da albufeira, onde se pretendem criar as melhores condições de fruição deste espaço. 
A área destinada à praia fluvial será vedada pelo limite do complexo náutico/praia fluvial de Odeleite e terá acesso único a partir da via principal.
</t>
  </si>
  <si>
    <t>O presente projeto assenta e tem como finalidade a promoção de atividades direcionadas para segmentos de Turismo Cultural, Turismo Religioso e Turismo Natural.
Por se tratar de um tipo de turismo diferente do que procura sol e mar, e devido às características das atividades que procura, está mais vocacionado para as chamadas épocas média e baixa, vindo deste modo preencher uma forte lacuna da região que deriva do factor sazonalidade.</t>
  </si>
  <si>
    <t>Com a presente operação pretende-se valorizar e promover os valores culturais e naturais inerentes à DM,  enquanto PCI, que levam à valorização e aumento da competitividade do território, promovendo o aumento do Turismo  Cultural, Religioso e Natural, atendendo à sua transversalidade com  atividades durante todo o ano, diminuindo desta forma a sazonalidade e contribuindo para que Tavira se torne um território turístico por excelência.</t>
  </si>
  <si>
    <t>O projecto “Música e Património” procura aliar o património cultural tangível do Algarve (equipamentos públicos, religiosos, militares, espaço público) ao património intangível do Algarve (música tradicional, artistas regionais), dando a conhecer à comunidade residente e turística, a cultura e tradição da região, em contraponto com algumas figuras emblemáticas do panorama nacional e internacional, como forma de difusão da Marca Algarve Cultural.</t>
  </si>
  <si>
    <t>De modo a obter uma eficiência do aproveitamento dos espaços do Centro Histórico de Portimão prevê-se a criação de programas de animação e divulgação, como uma agenda anual de animação urbana, assim como o acompanhamento das ações e parcerias a desenvolver no âmbito Plano de Ação de Regeneração Urbana.</t>
  </si>
  <si>
    <t>Esta acção é uma mais-valia na estrutura ecológica urbana, pretende-se a recuperação de um edifício devoluto, existindo não só a valorização da qualidade e estética da paisagem, como a preservação do património histórico e cultural. A utilização prevista é associada à memória de uma actividade de grande importância no tecido económico de Loulé – o artesanato.</t>
  </si>
  <si>
    <t>ALG-71-2016-07</t>
  </si>
  <si>
    <t>PI 10.4</t>
  </si>
  <si>
    <t>Ensino Profissional para Jovens</t>
  </si>
  <si>
    <t>Redução do Abandono Escolar</t>
  </si>
  <si>
    <t>Cursos de Especialização Tecnológica (CET)</t>
  </si>
  <si>
    <t>ALG-07-5571-FSE-000001</t>
  </si>
  <si>
    <t>ALG-07-5571-FSE-000002</t>
  </si>
  <si>
    <t>Os Cursos de Especialização Tecnológica (CET), são cursos pós-secundários, não superiores, que conferem uma qualificação profissional de nível 5 do quadro nacional de qualificações, e são regulados pelo Decreto-Lei n.º 88/2006, de 23 de maio</t>
  </si>
  <si>
    <t>ALG-06-4233-FSE-000001</t>
  </si>
  <si>
    <t>ALG-33-2017-02</t>
  </si>
  <si>
    <t>Programa Escolhas</t>
  </si>
  <si>
    <t>A RCM nº 68/2012 de 9 de agosto que renovou o Programa Escolhas (PE) para o período de 2013/2015, bem como a RCM nº 101/2015 de 23 de dezembro, definem que o PE visa promover a inclusão social de crianças e jovens provenientes de contextos socioeconómicos mais vulneráveis, particularmente dos descendentes de migrantes e de grupos étnicos, tendo em vista a igualdade de oportunidades e o reforço da coesão social. 
Para o efeito, a presente operação propõe apoiar: 3 projetos individuais da 5ª geração do Programa Escolhas, 4 projetos individuais da 6ª geração do Programa Escolhas, 3 Projetos da 6ª geração do Programa Escolhas de cariz experimental e Inovador, os mediadores socioculturais com intervenção do PE da 6ª geração e as atividades relacionadas com a coordenação, gestão e funcionamento do Programa Escolhas, da 5.ª e da 6.ª geração.</t>
  </si>
  <si>
    <t>ALG-01-0145-FEDER-016432</t>
  </si>
  <si>
    <t>ALG-01-0145-FEDER-016437</t>
  </si>
  <si>
    <t>EMBRC.PT .: Centro Europeu de Recursos Biológicos Marinhos Portugal</t>
  </si>
  <si>
    <t>PPBI .: Plataforma Portuguesa de BioImagem</t>
  </si>
  <si>
    <t>EMSO-PT .: Obervatório Europeu Multidisciplinar do Fundo do Mar e Coluna de Água - Portugal</t>
  </si>
  <si>
    <t>GenomePT .: Laboratório Nacional de Sequenciação e análise de genomas</t>
  </si>
  <si>
    <t>Biodata.pt .: BioData.pt - Infraestructura Portuguesa de Dados Biológicos</t>
  </si>
  <si>
    <t>ALG-01-0145-FEDER-022121</t>
  </si>
  <si>
    <t>ALG-01-0145-FEDER-022122</t>
  </si>
  <si>
    <t>ALG-01-0145-FEDER-022157</t>
  </si>
  <si>
    <t>ALG-01-0145-FEDER-022184</t>
  </si>
  <si>
    <t>ALG-01-0145-FEDER-022231</t>
  </si>
  <si>
    <t>Investigação científica e tecnológica</t>
  </si>
  <si>
    <t>Nomad Glamour - Parque do Rio - Instalação de ASA</t>
  </si>
  <si>
    <t>ALG-02-0651-FEDER-023827</t>
  </si>
  <si>
    <t>ALG-02-0752-FEDER-018244</t>
  </si>
  <si>
    <t>Projeto de Internacionalização da GRAVIDADE</t>
  </si>
  <si>
    <t>ALG-02-0752-FEDER-020444</t>
  </si>
  <si>
    <t>Alcoutim</t>
  </si>
  <si>
    <t>International Emotions</t>
  </si>
  <si>
    <t>ALG-02-0752-FEDER-021769</t>
  </si>
  <si>
    <t>ALG-05-3560-FSE-020444</t>
  </si>
  <si>
    <t>SMonitor Technologies Branding</t>
  </si>
  <si>
    <t>ALG-02-0651-FEDER-026364</t>
  </si>
  <si>
    <t>Internacionalização da Activbookings - Unic experiences all over the world</t>
  </si>
  <si>
    <t>Dengun Export</t>
  </si>
  <si>
    <t>On Travel Solutions - Internacioanalização</t>
  </si>
  <si>
    <t>SPIC - Beyond Borders</t>
  </si>
  <si>
    <t>Diversificação da Oferta Turistica da Vila Verde</t>
  </si>
  <si>
    <t>LLW@WorldWide ? Upgrade into the Global Health &amp; Wellbeing Market</t>
  </si>
  <si>
    <t>Internacionalização da Absolute Bliss</t>
  </si>
  <si>
    <t>O projeto visa o aumento da orientação da DENGUN para o mercado externo, reforçando a sua capacidade de captar novos clientes e obter ganhos rápidos através de um crescimento exponencial da procura das suas soluções a nivel internacional.</t>
  </si>
  <si>
    <t>O presente projeto tem como objetivo capacitar a On Pro Travel Solutions para a internacionalização, através de fatores dinâmicos de competitividade, que permitirá aumentar as exportações, a notoriedade e visibilidade internacional da empresa e de Portugal, enquanto destino turístico de eleição.</t>
  </si>
  <si>
    <t>Beyond Borders é o projeto de internacionalização, para os mercados europeus, de produtos interativos e soluções tecnológicas da SPIC.</t>
  </si>
  <si>
    <t>Este projeto visa a apresentação de novos e inovadores pacotes de férias nos mercados internacionais, os quais contribuem para a dinamização da ?época baixa? no setor hoteleiro, na região do Algarve.</t>
  </si>
  <si>
    <t>A Longevity é a marca de referência nacional de Medical&amp;Wellbeing SPAs, detida pela empresa Longevity Wellness Worldwide (LWW), que pretende, através deste projeto, implementar uma estratégia de promoção da marca e dos seus serviços, de forma a potenciar o seu crescimento no mercado internacional.</t>
  </si>
  <si>
    <t>A Absolute Bliss, com uma oferta turística de saúde e bem-estar, visa proceder à sua internacionalização, divulgando um vasto leque de produtos e serviços inovadores, personalizados e complementares, de forma a adquirir notoriedade nos mercados externos, atraindo clientes de várias geografias.</t>
  </si>
  <si>
    <t>ALG-02-0752-FEDER-024633</t>
  </si>
  <si>
    <t>ALG-02-0752-FEDER-024670</t>
  </si>
  <si>
    <t>ALG-02-0752-FEDER-024705</t>
  </si>
  <si>
    <t>ALG-02-0752-FEDER-024768</t>
  </si>
  <si>
    <t>ALG-02-0752-FEDER-024972</t>
  </si>
  <si>
    <t>ALG-02-0752-FEDER-025180</t>
  </si>
  <si>
    <t>ALG-02-0752-FEDER-025606</t>
  </si>
  <si>
    <t>ALG-02-0752-FEDER-025700</t>
  </si>
  <si>
    <t>ALG-02-0752-FEDER-025747</t>
  </si>
  <si>
    <t>ALG-02-0752-FEDER-025763</t>
  </si>
  <si>
    <t>ALG-02-0752-FEDER-025856</t>
  </si>
  <si>
    <t>ALG-02-0752-FEDER-025904</t>
  </si>
  <si>
    <t>ALG-02-0752-FEDER-025965</t>
  </si>
  <si>
    <t>ALG-02-0853-FEDER-023364</t>
  </si>
  <si>
    <t>Jupiter Albufeira Hotel</t>
  </si>
  <si>
    <t>A candidatura tem como objetivo a requalificação do ainda existente Hotel Montechoro 4*, Albufeira, alterando a sua designação para Jupiter Albufeira Hotel e reclassificando-o em 5 estrelas. O projeto incrementa mais unidades de alojamento, serviços complementares e soluções eco sustentáveis.</t>
  </si>
  <si>
    <t>ALG-05-3560-FSE-025965</t>
  </si>
  <si>
    <t>Instalação de laboratório inovador e exportador com oferta completa, numa solução integrada, na indústria das próteses dentárias e de ortodontia tradicional e digital</t>
  </si>
  <si>
    <t>ALG-02-0651-FEDER-023719</t>
  </si>
  <si>
    <t>Ampliação dos Apartamentos Turísticos VilaRosa</t>
  </si>
  <si>
    <t>ALG-02-0853-FEDER-018151</t>
  </si>
  <si>
    <t>ALG-04-2114-FEDER-000023</t>
  </si>
  <si>
    <t>ALG-04-2114-FEDER-000026</t>
  </si>
  <si>
    <t>ALG-04-2114-FEDER-000027</t>
  </si>
  <si>
    <t>ALG-04-2114-FEDER-000029</t>
  </si>
  <si>
    <t>ALG-04-2114-FEDER-000032</t>
  </si>
  <si>
    <t>ALG-04-2114-FEDER-000033</t>
  </si>
  <si>
    <t>ALG-04-2114-FEDER-000034</t>
  </si>
  <si>
    <t>ALG-04-2114-FEDER-000037</t>
  </si>
  <si>
    <t>ALG-04-2114-FEDER-000038</t>
  </si>
  <si>
    <t>ALG-04-2114-FEDER-000039</t>
  </si>
  <si>
    <t>Projeto Museu da Paisagem / Vila do Bispo Go</t>
  </si>
  <si>
    <t>PROMOTURIS - Plano de Promoção Turística e Cultural</t>
  </si>
  <si>
    <t>FOMe- Festival de Objetivos e Marionetas &amp; Outros Comeres</t>
  </si>
  <si>
    <t>ALGARVE NATURAL - Promoção e Valorização do Património Natural da Região do Algarve</t>
  </si>
  <si>
    <t>Vídeo Mapping no Castelo de Castro Marim</t>
  </si>
  <si>
    <t>ALGARVE COOKING VACATIONS | Projeto de criação e promoção de novas rotas turísticas centradas na gastronomia e vinhos da região</t>
  </si>
  <si>
    <t>Lugares de Globalização - Semana Cultural</t>
  </si>
  <si>
    <t>Lagos na Rota da Cultura</t>
  </si>
  <si>
    <t>Festival de Lucia</t>
  </si>
  <si>
    <t>A intervenção digital proposta para o “Museu da Paisagem” consiste na criação de um jogo que potencie todos os objectivos listados. Inspirado no conceito tão “na moda” do Pokemon Go, o que aqui se propõe de novo é o desenvolvimento de um Jogo/Aplicação Turística Interativa de aprofundamento do conhecimento sobre o território, à qual se deu para já o nome de “Vila do Bispo Go”.</t>
  </si>
  <si>
    <t>O PROMOTURIS visa a conservação e melhoria das condições da região para a prática de um Turismo de Natureza sustentável, numa ótica relacional com a dinamização do património cultural. Através desse upgrade qualitativo, e da consequente promoção da região e dos seus equipamentos nos canais adequados, é expectável um aumento substancial do fluxo turístico no Baixo Guadiana, desenvolvendo a economia local e combatendo efetivamente a sazonalidade.</t>
  </si>
  <si>
    <t>Alcoutim, Castro Marim e Vila Real de Santo António</t>
  </si>
  <si>
    <t>A candidatura pretende valorizar os valores culturais e naturais da região, encarando-os como uma oportunidade para o desenvolvimento das atividades com relevância sociocultural e económica, e como forma de acrescentar valor à experiência turística revelando os costumes e tradições sob uma forma animada (marionetas),contribuindo para aumentar a qualidade e diversificação da oferta de eventos a realizar no Algarve.</t>
  </si>
  <si>
    <t>A presente operação contempla as seguintes ações: Algarve Nature Week; Campanha de sensibilização destinada à população local, empresas do setor e turistas, com enfoque na preservação e correta fruição do património natural da região; Ação de sensibilização destinada à população estudantil/ escolas, com visitas educacionais a locais de património natural, e Materiais de comunicação no âmbito do turismo de natureza.</t>
  </si>
  <si>
    <t>O espetáculo associado ao vídeo mapping será 1 grandioso espetáculo de luz, som e imagem, que valoriza o património histórico e cultural do Algarve e simultânea/ contribui para o enriquecimento da oferta cultural, reforçando-o como destino turístico de excelência. Baseando-se em temas comuns da história, este espetáculo retratará episódios da conquista, da construção do castelo e da instalação da 1ª sede da Ordem de Cristo na vila deCastro Marim.</t>
  </si>
  <si>
    <t>Albufeira, Faro, Loulé, Olhão, São Brás de Alportel e Tavira</t>
  </si>
  <si>
    <t>Projeto de criação e promoção de novas rotas turísticas centradas na gastronomia e vinhos da região</t>
  </si>
  <si>
    <t>Lavrar o Mar é um projecto cultural que pretende através do mecanismo das artes desenvolver o território do ponto de vista económico, social e turístico, combatendo a sazonalidade. Através de uma estratégia de trabalho que se prolonga no tempo entre artistas e populações locais, chamaremos à região um grande número de visitantes com base no dispositivo da festa/espectáculo e de um grande festival internacional aglutinador dos três municípios.</t>
  </si>
  <si>
    <t>Aljezur e Monchique</t>
  </si>
  <si>
    <t>Semana Cultural de 10 dias em torno dos “Lugares de Globalização”. Estende-se pelo Barlavento do Algarve, cuja biografia/história se inscreve nos “Lugares de Globalização”. Integra seminário, jornadas técnicas, 6 espetáculos de teatro, 3 videomaping em monumentos , visitas guiadas, exposição e residência artística. Visa afirmar o Algarve como destino turístico de excelência, e a sua cultura material e imaterial como produto de turismo cultural.</t>
  </si>
  <si>
    <t>O Município reconhece que o esforço de valorização e promoção dos valores, culturais e naturais deve ser encarado como uma oportunidade para o desenvolvimento de atividades com relevância socioeconómica e como forma de valorizar a oferta da região, contribuindo para a afirmação do turismo cultural e de natureza e para o combate à sazonalidade.</t>
  </si>
  <si>
    <t>Festival de música e arte, que pretende cimentar junto do grande público nacional e internacional a ligação umbilical do génio do flamenco Paco de Lucia ao Algarve, nomeadamente Castro Marim. Esta iniciativa será uma mais valia para a valorização do património cultural deste território, contribuindo para atrair visitantes e diversificar a oferta.</t>
  </si>
  <si>
    <t>ALG-50-2016-15</t>
  </si>
  <si>
    <t>Reengenharia Tecnológica da Universidade do Algarve</t>
  </si>
  <si>
    <t>RIS Algarve - Reengenharia, Inovação e Simplificação - CCDR Algarve</t>
  </si>
  <si>
    <t>Modernização e Capacitação Administrativa: Junta de Freguesia de Vila do Bispo e Raposeira mais próxima do cidadão</t>
  </si>
  <si>
    <t>Desmaterialização dos Processos de Atendimento ao Munícipe</t>
  </si>
  <si>
    <t>Serviços em rede - Tôr, Benafim e Querença</t>
  </si>
  <si>
    <t>ALG-08-0550-FEDER-000021</t>
  </si>
  <si>
    <t>ALG-08-0550-FEDER-000022</t>
  </si>
  <si>
    <t>ALG-08-0550-FEDER-000025</t>
  </si>
  <si>
    <t>A reengenharia tecnológica destina-se atualizar a infraestrutura tecnológica que hoje existe na UALG que já se encontra obsolenta, com o objetivo de  melhor servir a comunidade académica e a região em particular. Trata-se da adaptação de novos conceitos tecnológicos que possibilita a modernização do ensino, da investigação e da transferência tecnológica, bem como ganhos de eficiência e a desmaterialização de processos.</t>
  </si>
  <si>
    <t>Contribuir para maior racionalização na org. e func., proporcionando melhorias significativas na eficiência e na qual. e dos serv. ao cidadão através da: reengenharia e simplificação de processos, interoperabilidade entre SI de diferentes organ., otimização do SGD, implementação de um sist. de gestão de arquivo eficaz, participação na rede de videoconf., moderniz. das ferramentas online para a acessib. e interação com os cidadãos e empresas</t>
  </si>
  <si>
    <t>ALG-08-0550-FEDER-000026</t>
  </si>
  <si>
    <t>ALG-08-0550-FEDER-000027</t>
  </si>
  <si>
    <t>Com a concretização desta candidatura, serão implementadas soluções que visam não só a modernização administrativa da Junta de Freguesia mas, também, a simplificação da execução de tarefas como o tratamento de requerimentos entregues pelos cidadãos implicando, assim, a desmaterialização de processos e respetiva reengenharia.</t>
  </si>
  <si>
    <t>A reengenharia de processos e desmaterialização de serviços do Município, permitirá disponibilizar um serviço público descentralizado em Serviços Online com autenticação eletrónica, criando novos Postos de Atendimento e horários de atendimento alargados, bem como uma nova solução de atendimento telefónico inteligente e disponível aos Munícipes, implica a introdução de infraestrutura de fibra para interligação de Edifícios Municipais.</t>
  </si>
  <si>
    <t>Este projecto visa a uniformização e reengenharia dos processos internos da União de Freguesias, com o suporte de aplicações desenvolvidas á medida da UF e com base nos processos internos da mesma.</t>
  </si>
  <si>
    <t>ALG-77-2016-17</t>
  </si>
  <si>
    <t>ALG-09-6177-FEDER-000006</t>
  </si>
  <si>
    <t>ALG-09-6177-FEDER-000008</t>
  </si>
  <si>
    <t>“Assistência Técnica – AMAL – PO CRESC  Algarve 2016 – 2020”</t>
  </si>
  <si>
    <t>FCT - Assistência Técnica -2016-2017</t>
  </si>
  <si>
    <t>A operação pretende assegurar o exercício das competências de apoio, monotorização, gestão, acompanhamento, certificação, auditoria e controlo de projectos, no âmbito do PO CRESC ALGARVE 2020 dando cumprimento ao contrato de delegação de competências, celebrado entre a AMAL e a Autoridade de Gestão do PO CRESC Algarve 2014-2020, para o período decorrente de Abril de 2016 a Dezembro de 2017.</t>
  </si>
  <si>
    <t>As atividades a desenvolver encontram-se descritas no ponto "Descrição da Operação" e no ponto 1 da "Memória descritiva", que se constitui como anexo à presente candidatura.</t>
  </si>
  <si>
    <t>ALG-24-2017-01</t>
  </si>
  <si>
    <t>ALG-05-3524-FSE-000007</t>
  </si>
  <si>
    <t>ALG-05-3524-FSE-000020</t>
  </si>
  <si>
    <t>ALG-05-3524-FSE-000041</t>
  </si>
  <si>
    <t>ALG-05-3524-FSE-000043</t>
  </si>
  <si>
    <t>ALG-05-3524-FSE-000058</t>
  </si>
  <si>
    <t>ALG-05-3524-FSE-000087</t>
  </si>
  <si>
    <t>Formações modulares certificadas, nomeadamente, para trabalhadores de micro e pequenas empresas</t>
  </si>
  <si>
    <t>ALG-02-0752-FEDER-024639</t>
  </si>
  <si>
    <t>ALG-02-0853-FEDER-022599</t>
  </si>
  <si>
    <t>Instalação de novo hotel de 4 estrelas em Lagos</t>
  </si>
  <si>
    <t>Novos programas integrados de Turismo de Natureza na Serra do Algarve</t>
  </si>
  <si>
    <t>ALG-02-0853-FEDER-023292</t>
  </si>
  <si>
    <t>ALG-04-2316-FEDER-000002</t>
  </si>
  <si>
    <t>Requalificação Urbana do Largo das Portas e Rua Dr. Alves Moreira</t>
  </si>
  <si>
    <t>ALG-04-2316-FEDER-000017</t>
  </si>
  <si>
    <t>Requalificação da Rua Coronel Figueiredo, Praça da República, Rua Dr. Manuel de Arriaga, Largo Alves Roçadas</t>
  </si>
  <si>
    <t>Promoção Turística e Eventos Culturais – Algarve Central</t>
  </si>
  <si>
    <t>ALG-04-2114-FEDER-000024</t>
  </si>
  <si>
    <t>A candidatura promovida pelos Municípios do Algarve Central tem por objetivo apresentar um novo programa de oferta cultural destinado à comunidade residente, aos turistas nacionais e estrangeiros que afluem à região, assim como, promover a dinamização cultural assente no património em simbiose com o potencial humano criativo para a afirmação da região do Algarve como destino turístico de excelência.</t>
  </si>
  <si>
    <t>Albufeira, Faro, Loulé, Olhão e Tavira</t>
  </si>
  <si>
    <t>ALG-04-2114-FEDER-000042</t>
  </si>
  <si>
    <t>ALG-04-2114-FEDER-000047</t>
  </si>
  <si>
    <t>Recuperação do Solar Gama Lobo</t>
  </si>
  <si>
    <t>Reabilitação do Cine Teatro António Pinheiro</t>
  </si>
  <si>
    <t>Trata-se de uma intervenção que pretende a recuperação e revitalização de um edifício classificado como Imóvel de Interesse Municipal. Recuperação porque a intervenção será de respeito pela sua identidade e valor e de revitalização atendendo ao programa cultural que se pretende dinamizar. O Solar Gama Lobo será a “casa-mãe” do projeto Loulé Criativo - ECOA – Espaço de Criatividade, Ofícios e Artesanato.</t>
  </si>
  <si>
    <t>Apresenta-se nesta candidatura a reabilitação do Cine Teatro António Pinheiro. O edifício encontra-se obsoleto sem meios de conforto e segurança, que permitam qualquer exibição de espetáculos. Esta reabilitação vai permitir a afirmação de TVR como um destino cultural turístico durante todo o ano, pois permitirá a elaboração de um programa cultural diversificado, que atrairá visitantes durante todo o ano, contribuindo para combater a sazonalidade.</t>
  </si>
  <si>
    <t>A presente operação consiste na requalificação de uma das principais vias de acesso ao centro de Castro Marim e seu espaço público circundante. A intervenção incide na repavimentação da Rua Dr. José Alves Moreira, e ainda parcialmente das ruas dos Combatentes da Grande Guerra e 25 de Abril, bem como na requalificação do Largo das Portas. Permitirá uma melhor acessibilidade para automobilistas e peões, com mais segurança e conforto.</t>
  </si>
  <si>
    <t>O conceito de intervenção nas ruas Coronel Figueiredo, Praça da Republica, rua Dr. Manuel de Arriaga e do Largo Alves Roçadas, é a criação de uma plataforma única versátil e polivalente, que permitirá criar espaços de circulação pedonal, ordenar o estacionamento e permitir a circulação automóvel em faixa única em sentido ascendente</t>
  </si>
  <si>
    <t>ALG-04-2316-FEDER-000011</t>
  </si>
  <si>
    <t>ALG-04-2316-FEDER-000013</t>
  </si>
  <si>
    <t>ALG-04-2316-FEDER-000014</t>
  </si>
  <si>
    <t>Requalificação da Rua 9 de abril</t>
  </si>
  <si>
    <t>Reabilitação de edifício na Rua Teófilo de Braga para criação de Espaço Memória</t>
  </si>
  <si>
    <t>Requalificação do Jardim 1º de Dezembro</t>
  </si>
  <si>
    <t>Com a intervenção proposta pretende-se requalificar um espaço público, "Requalificação da Rua 9 de Abril"  dotando o espaço de melhores condições  de circulação e de estacionamento rodoviário, através da repavimentação e reorganização do seu traçado e perfis transversais e longitudinal.</t>
  </si>
  <si>
    <t>A intervenção inclui 2 componentes, construção e equipamento relativas ao espaço memória. O Centro Interpretativo da História de São Brás de Alportel englobará também a função de arquivo municipal. A intervenção está prevista no PARU, ponto base para a concretização da mesma.</t>
  </si>
  <si>
    <t>A presente ação prevê a requalificação do Jardim 1º de Dezembro. Em termos operacionais, visa-se a requalificação da iluminação pública, do quiosque e esplanada existente no Jardim, bem como o seu arranjo paisagístico. Prevê-se ainda a criação da Loja da Reabilitação Urbana (antigo posto de socorros). Área de intervenção: 1860 m2.</t>
  </si>
  <si>
    <t>Monitorização da qualidade do ar</t>
  </si>
  <si>
    <t>ALG-G2-2017-06</t>
  </si>
  <si>
    <t>Esta operação pretende dotar a região de sistemas de monitorização que deem cumprimento ao normativo legal definido pela comissão europeia, bem como melhorar os sistemas de informação e de divulgação ao público, permitindo aproximar a sociedade civil do trabalho realizado pela administração pública.</t>
  </si>
  <si>
    <t>Melhorar o ambiente, avaliar a qualidade do ar da região do Algarve</t>
  </si>
  <si>
    <t>Albufeira, Alcoutim, Faro e Portimão</t>
  </si>
  <si>
    <t>ALG-04-23G2-FEDER-000001</t>
  </si>
  <si>
    <t xml:space="preserve">O Projeto denomina-se Terra e Mar e tem por lema: Aprender, Progredir e Qualificar. Num período de 18 meses, serão desenvolvidas Unidades de Formação de Curta Duração, recorrendo a técnicas inovadoras, com a finalidade de dotar os/as ativos/as empregados/as em risco de desemprego, e/ou desempregados/as, de competências necessárias ao desenvolvimento de percursos profissionais específicos e adaptadas ao mercado de trabalho. </t>
  </si>
  <si>
    <t>Este projeto surge como um instrumento indispensável para os ativos empregados, procurando colmatar as suas lacunas técnicas e profissionais, permitindo-lhes a aquisição de conhecimentos e competências relevantes e necessárias para a sua permanência no mercado de trabalho. A ANEL, enquanto entidade beneficiária encontra-se numa posição privilegiada para o fazer, dado o perfil da entidade e atividade que desenvolve.</t>
  </si>
  <si>
    <t>O ISQ, entidade técnico-científica, alia-se à estratégia do Algarve e propõe um plano de formação direcionado às pequenas empresas. Apostamos na melhoria e otimização de processos na indústria/serviços.Suportamos a atividade formativa em 50 anos de experiência no terreno em áreas de inspeção e consultoria técnica que permite o desenvolvimento e atualização de competências no domínio da inovação e tecnologia como garantia de maior empregabilidade.</t>
  </si>
  <si>
    <t>A Associação dos Empresários de Quarteira e Vilamoura (AEQV) apresenta este projeto de qualificação dos seus associados assente em análises específicas realizadas com as empresas, contribuindo com respostas formativas adequadas à sua estrutura organizacional, com respostas às necessidades de qualificações dos ativos empregados e contribuindo para o desenvolvimento do tecido económico empresarial.</t>
  </si>
  <si>
    <t>Assente numa lógica de articulação efetiva, este projeto pretende potenciar a empregabilidade da população ativa, procurando responder a necessidades de qualificação existentes, contribuindo para o nível de emprego, através da participação em percursos formativos ajustados às necessidades diagnosticadas.</t>
  </si>
  <si>
    <t>O reforço de competências de ativos empregados (incluindo os em risco de perda de emprego) e desempregados com habilitações iguais ou superiores ao nível secundário, incluindo os DLD, proporcionando oportunidades de qualificação, habilita-os a acompanharem a evolução das exigências dos mercados e organizações de modo a potenciarem a empregabilidade. São desenvolvidas 2050 horas e 4 áreas de formação alinhadas estrategicamente com o RIS3 Algarve.</t>
  </si>
  <si>
    <t>ALG-05-3524-FSE-000097</t>
  </si>
  <si>
    <t>O projeto visa contribuir para capacitar as estruturas empresariais, nomeadamente micro e pequenas empresas, preparando-as para contextos de mudança organizacional e processos de restruturação, face às novas necessidades na área do Turismo de Natureza e Aventura, apostando no aumento dos níveis de qualificação dos ativos da região do Algarve, nomeadamente os técnicos na área da geologia.</t>
  </si>
  <si>
    <t>ALG-05-3524-FSE-000019</t>
  </si>
  <si>
    <t>ALG-05-3524-FSE-000042</t>
  </si>
  <si>
    <t>A CCILA é uma associação de empresas (1036 sócios), sem fins lucrativos e de utilidade pública. Tendo como fundamento os objetivos da sua atividade e um diagnóstico de necessidades propõe um plano de FM para empregados e desempregados com 116 ações de formação que se baseiam em 111 UFCDs de 14 perfis profissionais, num total de 3 625h de formação e que contarão com a participação de 2 668 formandos, com um custo financeiro total de 293 480,00€.</t>
  </si>
  <si>
    <t>ALG-05-3524-FSE-000118</t>
  </si>
  <si>
    <t>Embora numa evolução positiva,os níveis de qualificação em Portugal encontram-se ainda bastante atrasados,apesar dos esforços, face ao padrão europeu e às economias mais desenvolvidas.Para garantir uma base económica mais competitiva as qualificações dos RH são fundamentais.Este projeto operacionaliza esses esforços visando colmatar as necessidades de qualificação dos ativos em articulação com os setores de atividade estratégicos da região.</t>
  </si>
  <si>
    <t>ALG-05-3524-FSE-000022</t>
  </si>
  <si>
    <t>Este Projeto teve por base um diagnóstico de necessidades efetuado cujo objectivo principal foi o de permitir a adequação de respostas às necessidades sentidas na região do Algarve, quer pela população ativa (empregada e desempregada) quer pelas entidades empregadoras, permitindo o reforço das qualificações em áreas consideradas estratégicas para a região, tendo sempre em consideração a Estratégia Regional de Especialização Inteligente (RIS3).</t>
  </si>
  <si>
    <t>ALG-05-3524-FSE-000021</t>
  </si>
  <si>
    <t>O presente projeto tem como objetivo contribuir para potenciar a empregabilidade da população ativa, designadamente dos/as desempregados/as, dos/as empregados/as em risco de desemprego, através do aumento da sua adaptabilidade por via do desenvolvimento das competências requeridas pelo mercado de trabalho na Região do Algarve, estando em perfeita sintonia com a RIS 3 do Algarve e com o Programa Nacional de Reformas.</t>
  </si>
  <si>
    <t>Instituto Lusíada de Cultura</t>
  </si>
  <si>
    <t>Município de Castro Marim</t>
  </si>
  <si>
    <t>Município de Alcoutim</t>
  </si>
  <si>
    <t>Rota Vicentina - Associação para a Promoção do Turismo de natureza na Costa Alentejana e Vicentina</t>
  </si>
  <si>
    <t>“ENTRE A SERRA E O MAR - A Rota Vicentina como Caminho para a Proteção, Visitação, Valorização e Promoção Natural da Costa Vicentina”</t>
  </si>
  <si>
    <t>Polis Litoral Sudoeste - Sociedade para a Requalificação e Valorização do Sudoeste Alentejano e Costa Vicentina, S.A.</t>
  </si>
  <si>
    <t>Academia de Música deLlagos</t>
  </si>
  <si>
    <t>Município de Vila do Bispo</t>
  </si>
  <si>
    <t>Tertúlia Algarvia Centro de Conhecimento em Cultura e Alimentação Tradicional do Algarve</t>
  </si>
  <si>
    <t>Cosa Nostra Cooperativa Cultural, CRL</t>
  </si>
  <si>
    <t>Estrutura de Gestão do IFRRU 2020 Istrumento Financeiro para a Reabilitação e Revitalização Urbanas</t>
  </si>
  <si>
    <t>Associação Nacional de Empresas Lutuosas (ANEL)</t>
  </si>
  <si>
    <t>Instituto de Soldadura e Qualidade</t>
  </si>
  <si>
    <t>Associação dos Empresários de Quarteira e Vilamoura - AEQV</t>
  </si>
  <si>
    <t>CEDA - Clube de Empresários do Algarve</t>
  </si>
  <si>
    <t>Associação Portuguesa de Geólogos</t>
  </si>
  <si>
    <t>CEAL - Confederação dos Empresários do Algarve</t>
  </si>
  <si>
    <t>Câmara de Comércio e Indústria Luso Alemã</t>
  </si>
  <si>
    <t>Konkrets, Lda.</t>
  </si>
  <si>
    <t>NERA - Associação Empresarial da Região do Algarve</t>
  </si>
  <si>
    <t>Sociedade da Água de Monchique, S.A.</t>
  </si>
  <si>
    <t>Apolónia Supermercados, S.A.</t>
  </si>
  <si>
    <t>Gravidade International, Lda.</t>
  </si>
  <si>
    <t>Recentes e Autênticos - Hotelaria, Lda.</t>
  </si>
  <si>
    <t>ACM, I.P. - Gestor do Programa Escolhas</t>
  </si>
  <si>
    <t>Agrupamento Vertical de Escolas Engº Nuno Mergulhão</t>
  </si>
  <si>
    <t>Agrupamento de Escolas de Almancil</t>
  </si>
  <si>
    <t>Agrupamento de Escolas Professor Paula Nogueira, Olhão</t>
  </si>
  <si>
    <t>Agrupamento de Escolas Júlio Dantas, Lagos</t>
  </si>
  <si>
    <t>Agrupamento de Escolas Dr. Alberto Iría, Olhão</t>
  </si>
  <si>
    <t>Agrupamento Vertical da EB2,3 João da Rosa</t>
  </si>
  <si>
    <t>Agrupamento de Escolas Dr. Francisco Fernandes Lopes, Olhão</t>
  </si>
  <si>
    <t>Agrupamento de Escolas D.José I</t>
  </si>
  <si>
    <t>Agrupamento de Escolas Padre João Coelho Cabanita</t>
  </si>
  <si>
    <t>Agrupamento de Escolas Rio Arade, Lagoa</t>
  </si>
  <si>
    <t>Instituto do Emprego e Formação Profissional, I.P.</t>
  </si>
  <si>
    <t>Turismo de Portugal, I.P.</t>
  </si>
  <si>
    <t>Freguesia de Vila do Bispo e Raposeira</t>
  </si>
  <si>
    <t>Freguesia de Querença, Tôr e Benafim</t>
  </si>
  <si>
    <t>CI - AMAL - Comunidade Intermunicipal do Algarve</t>
  </si>
  <si>
    <t>Fundação para a Ciência e Tecnologia</t>
  </si>
  <si>
    <t>Instituto de Telecomunicações</t>
  </si>
  <si>
    <t>Centro de Estudos Sociais</t>
  </si>
  <si>
    <t>Centro de Ciências do Mar do Algarve</t>
  </si>
  <si>
    <t>Instituto de Biologia Molecular e Celular - IBMC</t>
  </si>
  <si>
    <t>Instituto Português do Mar e da Atmosfera, I.P.</t>
  </si>
  <si>
    <t>Universidade de Aveiro</t>
  </si>
  <si>
    <t>Fundação Calouste Gulbenkian</t>
  </si>
  <si>
    <t>Sparos, Lda.</t>
  </si>
  <si>
    <t>Voltarion Unipessoal, Lda.</t>
  </si>
  <si>
    <t>CACIAL - Cooperativa Agrícola de Citricultores do Algarve, CRL</t>
  </si>
  <si>
    <t>Key Zen Arquitectura, Lda.</t>
  </si>
  <si>
    <t>Certiterm, Lda.</t>
  </si>
  <si>
    <t>Insonso, Sal Marim, Lda.</t>
  </si>
  <si>
    <t>Sociedade Agroindustrial Medronhito do Caldeirão, Lda.</t>
  </si>
  <si>
    <t>Filipe Martins, Pastelaria e Panificação, Unipessoal, Lda.</t>
  </si>
  <si>
    <t>Vila Adentro, Unipessoal, Lda.</t>
  </si>
  <si>
    <t>Q. B. Concept, Lda.</t>
  </si>
  <si>
    <t>Smartfreez, Lda.</t>
  </si>
  <si>
    <t>Agro-On, Unipessoal, Lda.</t>
  </si>
  <si>
    <t>Depsiextracta - Tecnologias Biológicas, Lda.</t>
  </si>
  <si>
    <t>Herdade da Malhadinha Nova - Sociedade Agrícola e Turística, S.A.</t>
  </si>
  <si>
    <t>Aqualgar, Lda.</t>
  </si>
  <si>
    <t>Inoformat, Soluções para a Gestão, Lda.</t>
  </si>
  <si>
    <t>Parafrutas  Produção e Comércio de Frutas, Lda.</t>
  </si>
  <si>
    <t>Alexandre Duro Lopes Gomes Madeira</t>
  </si>
  <si>
    <t>Ana Brito Sousa - Actividades de Praia, Unipessoal, Lda.</t>
  </si>
  <si>
    <t>Ana Silva &amp; Alexandra Correia, Lda.</t>
  </si>
  <si>
    <t>Agro FF, Unipessoal, Lda.</t>
  </si>
  <si>
    <t>Danini Alimentação, Lda.</t>
  </si>
  <si>
    <t>Summer Frendly  - Atividades Marítimo - Turísticas, Lda.</t>
  </si>
  <si>
    <t>Susana Guerreiro Bota, Unipessoal, Lda.</t>
  </si>
  <si>
    <t>J Rodeia Consulting, Unipessoal, Lda.</t>
  </si>
  <si>
    <t>Vida na Quinta, Unipessoal, Lda.</t>
  </si>
  <si>
    <t>Feel Food Chefs, Lda.</t>
  </si>
  <si>
    <t>Digital Dreams, Lda.</t>
  </si>
  <si>
    <t>Angela Cristina Moreira Martins, Consultoria e Gestão de Negócios, Unipessoal, Lda.</t>
  </si>
  <si>
    <t>Ana Catarina de Campos Caldeirinha</t>
  </si>
  <si>
    <t>Roaz de Bandeira, Lda.</t>
  </si>
  <si>
    <t>SK8 - Extreme Sports Equipment, Lda.</t>
  </si>
  <si>
    <t>Deusesrebeldes - Unipessoal, Lda.</t>
  </si>
  <si>
    <t>Beautiful Mubble, Lda.</t>
  </si>
  <si>
    <t>Xpto Xpert Energy, Lda.</t>
  </si>
  <si>
    <t>11 Tapas, Lda.</t>
  </si>
  <si>
    <t>Nascimento &amp; Saleiro, Lda.</t>
  </si>
  <si>
    <t>Controlcopy, Lda.</t>
  </si>
  <si>
    <t>Nf Cork, Lda.</t>
  </si>
  <si>
    <t>Incredible Miracle, Lda.</t>
  </si>
  <si>
    <t>Rebelambition, Lda.</t>
  </si>
  <si>
    <t>Letras Generosas, Lda.</t>
  </si>
  <si>
    <t>Agrosimbiose, Unipessoal, Lda.</t>
  </si>
  <si>
    <t>Pentágono Talentoso - Unipessoal, Lda.</t>
  </si>
  <si>
    <t>IFD - Instituição Financeira de Desenvolvimento, S.A.</t>
  </si>
  <si>
    <t>Rp Paradise, Lda.</t>
  </si>
  <si>
    <t>Associação do Comércio e Serviços da Região do Algarve - ACRAL</t>
  </si>
  <si>
    <t>Lufinha, Unipessoal, Lda.</t>
  </si>
  <si>
    <t>Brião Actividades Turísticas, Lda.</t>
  </si>
  <si>
    <t>Lab Dpd, Lda.</t>
  </si>
  <si>
    <t>Nomadglamour, Lda.</t>
  </si>
  <si>
    <t>Smonitor Technologies, Lda.</t>
  </si>
  <si>
    <t>Livtc Portugal, Lda.</t>
  </si>
  <si>
    <t>Dfexclusive Consultoria, Lda.</t>
  </si>
  <si>
    <t>Colégio Luz São Gonçalo, Lda.</t>
  </si>
  <si>
    <t>Rocha da Gralheira - Exploração de Restaurantes, Unipessoal, Lda.</t>
  </si>
  <si>
    <t>Golf Checkin, Lda.</t>
  </si>
  <si>
    <t>Atlantikapoteose, Unipessoal, Lda.</t>
  </si>
  <si>
    <t>Valdemar Marçalo Santos - Mediação Imobiliária, Unipessoal, Lda.</t>
  </si>
  <si>
    <t>Crus dos Caliços - Alimentação e Bebidas, Lda.</t>
  </si>
  <si>
    <t>Casa M. Lagos, Unipessoal, Lda.</t>
  </si>
  <si>
    <t>A Taste Of It, Lda.</t>
  </si>
  <si>
    <t>Luxury On Two Wheels, Unipessoal, Lda.</t>
  </si>
  <si>
    <t>Four Gold Winds Resorts - Empreendimentos Turísticos, S.A.</t>
  </si>
  <si>
    <t>Vila Joya II Investments, S.A.</t>
  </si>
  <si>
    <t>Peça21, Lda.</t>
  </si>
  <si>
    <t>Lord Berry, Unipessoal, Lda.</t>
  </si>
  <si>
    <t>Pricial e Predileto Restauração, Lda.</t>
  </si>
  <si>
    <t>Quinta dos Tios, Unipessoal, Lda.</t>
  </si>
  <si>
    <t>JPW, Engenharia, Lda.</t>
  </si>
  <si>
    <t>Janela Algarvia - Mediação Imobiliária, Unipessoal, Lda.</t>
  </si>
  <si>
    <t>António J. M. Marcela - Sociedade de Mediação Imobiliária, Lda.</t>
  </si>
  <si>
    <t>Bikesul, Unipessoal, Lda.</t>
  </si>
  <si>
    <t>Solutions 4 You, Lda.</t>
  </si>
  <si>
    <t>Joaquim &amp; Fernandes - Electricidade e Telecomunicações, Lda.</t>
  </si>
  <si>
    <t>Pereira &amp; Filhas, Lda.</t>
  </si>
  <si>
    <t>João Carlos Antunes, Unipessoal, Lda.</t>
  </si>
  <si>
    <t>Mário Rui da Encarnação Lamy</t>
  </si>
  <si>
    <t>Yuccie, Lda.</t>
  </si>
  <si>
    <t>Luís Filipe Neves, Unipessoal, Lda.</t>
  </si>
  <si>
    <t>Varandas Mouras - Mediação Imobiliária, Lda.</t>
  </si>
  <si>
    <t>Martins &amp; Muge - Arquitectura e Engenharia Civil, Lda.</t>
  </si>
  <si>
    <t>Vanguard Bubble Impressão, Marketing e Publicidade, Lda.</t>
  </si>
  <si>
    <t>Teknalize, Lda.</t>
  </si>
  <si>
    <t>3º Quadrante, Lda.</t>
  </si>
  <si>
    <t>Adepto das Letras - Contabilidade e Gestão de Empresas, Lda.</t>
  </si>
  <si>
    <t>Duas Siglas - Formação e Investigação, Lda.</t>
  </si>
  <si>
    <t>Tavares &amp; Guerreiro, Lda.</t>
  </si>
  <si>
    <t>Napierre &amp; Bandarra, Lda.</t>
  </si>
  <si>
    <t>Associação de Produtores Florestais da Serra do Caldeirão</t>
  </si>
  <si>
    <t>Domitur - Viagens e Turismo, Lda.</t>
  </si>
  <si>
    <t>Parkalgar, Parques Tecnológicos e Desportivos, S.A.</t>
  </si>
  <si>
    <t>Animaris - Animação turística, Lda.</t>
  </si>
  <si>
    <t>Conceptek  - Sistemas de Informação, S.A.</t>
  </si>
  <si>
    <t>Portiate Charter - Actividades Náuticas, Lda.</t>
  </si>
  <si>
    <t>Sun Concept, Lda.</t>
  </si>
  <si>
    <t>Citrusplants, Lda.</t>
  </si>
  <si>
    <t>Details - Hotels &amp; Resorts, S.A.</t>
  </si>
  <si>
    <t>Sun House Management, S.A.</t>
  </si>
  <si>
    <t>Navotel - Empreendimentos Imobiliários e Turísticos, S.A.</t>
  </si>
  <si>
    <t>Incoming Emotions, Lda.</t>
  </si>
  <si>
    <t>Sonel Algarve - Actividades Turísticas, S.A.</t>
  </si>
  <si>
    <t>ALG-05-3524-FSE-000008</t>
  </si>
  <si>
    <t>ALG-05-3524-FSE-000067</t>
  </si>
  <si>
    <t>ALG-05-3524-FSE-000071</t>
  </si>
  <si>
    <t>ALG-05-3524-FSE-000075</t>
  </si>
  <si>
    <t>ALG-04-2114-FEDER-000060</t>
  </si>
  <si>
    <t>Recuperação do Palácio Abreu (antigo edifício da Junta de Freguesia de Alvor)</t>
  </si>
  <si>
    <t>PI 9.10</t>
  </si>
  <si>
    <t>Desenvolvimento socioeconómico de base local</t>
  </si>
  <si>
    <t>ALG-06-5141-FEDER-000016</t>
  </si>
  <si>
    <t>ALG-06-5141-FEDER-000017</t>
  </si>
  <si>
    <t>ALG-06-5141-FEDER-000018</t>
  </si>
  <si>
    <t>ALG-06-5141-FEDER-000019</t>
  </si>
  <si>
    <t>Fundação Irene Rolo</t>
  </si>
  <si>
    <t>Fundação António Silva Leal</t>
  </si>
  <si>
    <t>Dinamização da EDL do DLBC Urbano Tavira 2020</t>
  </si>
  <si>
    <t>Assistência Técnica DLBC Urbana - Faro 2020 Dinâmico e Social</t>
  </si>
  <si>
    <t>Lagos Cidade 2020 - Funcionamento e Animação</t>
  </si>
  <si>
    <t>Silves Cidade 2020 - Funcionamento e Animação</t>
  </si>
  <si>
    <t>Com a requalificação do antigo edifício da Junta de Freguesia de Alvor, o Município de Portimão pretende valorizar, divulgar e promover, com recurso a eventos em colaboração e parceria com a comunidade local e escolar, o seu património único sedimentando uma nova oferta cultural alternativa e diferenciadora na região para público externo.</t>
  </si>
  <si>
    <t>Criar as condições para o exercício das funções e cumprimento das obrigações que decorrem do protocolo de articulação funcional celebrado entre o GAL Urbano Tavira 2020 e a Autoridade de Gestão, no que se refere aos custos operacionais e de animação necessários à implementação da EDL no território de intervenção.</t>
  </si>
  <si>
    <t>A presente candidatura visa garantir a execução dos objetivos assumidos na DLBC Faro 2020, pela promoção de iniciativas de inclusão social, combate à pobreza, à exclusão social e ao abandono escolar por via da promoção do emprego sustentável e de qualidade na cidade de Faro.</t>
  </si>
  <si>
    <t>A operação cria condições para a implementação da EDL urbana Lagos Cidade 2020. Vai permitir à entidade gestora a sustentabilidade da actividade da equipa técnica local, assim como a operacionalização da gestão da execução da EDL e o desenvolvimento de actividades de animação territorial, informação, divulgação e avaliação conducentes à execução da estratégia e assim, ao apoio aos beneficiários finais do mesmo.</t>
  </si>
  <si>
    <t>A operação cria condições para a implementação da EDL urbana Silves Cidade 2020. Vai permitir à entidade gestora a sustentabilidade da actividade da equipa técnica local, assim como a operacionalização da gestão da execução da EDL e o desenvolvimento de actividades de animação territorial, informação, divulgação e avaliação conducentes à execução da estratégia e assim, ao apoio aos beneficiários finais do mesmo.</t>
  </si>
  <si>
    <t>Projeto de formação modular certificada em áreas estratégicas do tecido socioeconómico da região Algarve, dirigida a ativos empregados. Um projeto focado na qualificação profissional dos ativos empregados, na potenciação da sua empregabilidade, na manutenção do seu nível de emprego, através do aumento da sua adaptabilidade, via desenvolvimento e reforço das competências técnicas, relacionais e sociais requeridas pelo mercado de trabalho.</t>
  </si>
  <si>
    <t>A operação envolve 8 áreas de formação, um volume de formação de 32.212 horas e 960 formandos.As áreas de formação são as seguintes:481 - Ciências informáticas;213 - Audio-visuais e produção dos media;341 – Comércio;541 - Indústrias alimentares;811 - Hotelaria e restauração;346 - Secretariado e trabalho administrativo;522 - Electricidade e energia;761 - Serviços de apoio a crianças e jovens.</t>
  </si>
  <si>
    <t>AHETA foi criada 27 de Junho de 1995 por escritura pública registada no 1º Cartório Notarial de Faro com o nº. 4965, podendo dela fazer parte, como sócios, empresas que exerçam atividade no Algarve - sector do turismo (Hotéis, Hotéis Apartamentos, Aldeamentos/Apartamentos Turísticos, Alojamento Turístico Reg., Estalagens, Pousadas, Promotores de Urb. p/ Fins Turísticos e Emp. Proprietárias e/ou Exploradoras Empreendimentos de Anim. Turística).</t>
  </si>
  <si>
    <t>A Operação potencia a empregabilidade da população ativa e desempregada realizando um conjunto focalizado de ações formativas certificadas em áreas prioritárias. É uma oportunidade de educação e qualificação de adultos concebida em torno de ideais de empregabilidade, adaptabilidade, inovação e progressão profissional/salarial, com vista ao incremento de competências e qualificações de 1 980 adultos, potenciando o nível de emprego na Região.</t>
  </si>
  <si>
    <t>No âmbito da presente operação, o projeto formativo apresentado pela INETESE encontra-se organizado em 31 percursos formativos, compostos cada um deles por quatro UFCD´S, de nível 2 ou 4 do QNQ, com a duração de 25 horas, realizadas de acordo com os referenciais previstos no CNQ. Com este projeto, a INETESE propõe-se a desenvolver 124 Ações de FMC’s, para um total de 2.232 formandos/as, realizando um volume de formação de 55.800 horas.</t>
  </si>
  <si>
    <t>ALG-67-2017-03</t>
  </si>
  <si>
    <t>Direção-Geral da Educação</t>
  </si>
  <si>
    <t>Intervenções específicas e inovadoras dirigidas à melhoria da qualidade e eficiência do sistema de educação/formação de âmbito regional</t>
  </si>
  <si>
    <t>ALG-07-5267-FSE-000001</t>
  </si>
  <si>
    <t>OT 10</t>
  </si>
  <si>
    <t>O Programa Nacional de Promoção do Sucesso Escolar tem por objetivo promover um ensino de qualidade num quadro de valorização da igualdade de oportunidades e aumento da eficiência e qualidade das UO, assentando em 3 princípios: Territorialização de políticas educativas e multirregulação escolar; Promoção do sucesso escolar de todos como condição natural da escola; Parcerias de convergência escolar com um compromisso social e educacional alargado.</t>
  </si>
  <si>
    <t>TEC4SEA .: Plataforma Modular para Investigação, Teste e Validação de Tecnologias de suporte à Economia do Mar Sustentável Modular Platform for Research, Test and Validation of Technologies supporting a Sustainable Blue Economy</t>
  </si>
  <si>
    <t>ALG-01-0145-FEDER-022097</t>
  </si>
  <si>
    <t>ACCES4ALL .: Acessibilidade para Todos no Turismo</t>
  </si>
  <si>
    <t>ALG-01-0145-FEDER-023700</t>
  </si>
  <si>
    <t>Observatório da Sustentabilidade da Região do Algarve para o Turismo</t>
  </si>
  <si>
    <t>ALG-01-0246-FEDER-027503</t>
  </si>
  <si>
    <t>EETur - Eficiência Energética em empreendimentos turísticos da região do Algarve para uma maior competitividade e sustentabilidade do setor</t>
  </si>
  <si>
    <t>AQUATRANSFER</t>
  </si>
  <si>
    <t>ALG-01-0246-FEDER-027504</t>
  </si>
  <si>
    <t>ALG-01-0246-FEDER-027506</t>
  </si>
  <si>
    <t>VALORMAR .: VALORIZAÇÃO INTEGRAL DOS RECURSOS MARINHOS: POTENCIAL, INOVAÇÃO TECNOLÓGICA E NOVAS APLICAÇÕES</t>
  </si>
  <si>
    <t>ALG-01-0247-FEDER-024517</t>
  </si>
  <si>
    <t>ALG-02-0752-FEDER-024686</t>
  </si>
  <si>
    <t>ALG-02-0752-FEDER-025743</t>
  </si>
  <si>
    <t>Algarve Wedding Planners - Internacionalização</t>
  </si>
  <si>
    <t>Algarve is Our Campus - Study and Research in Algarve</t>
  </si>
  <si>
    <t>ALG-02-0752-FEDER-026206</t>
  </si>
  <si>
    <t>Portugal Fresh 2017-2018</t>
  </si>
  <si>
    <t>ALG-02-0752-FEDER-026392</t>
  </si>
  <si>
    <t>ALG-02-0752-FEDER-026531</t>
  </si>
  <si>
    <t>ALG-02-0752-FEDER-026537</t>
  </si>
  <si>
    <t>Projecto Conjunto de Internacionalização das PME 17/18</t>
  </si>
  <si>
    <t>Clube Portugal Exportador</t>
  </si>
  <si>
    <t>Requalificação global do hotel Carvoeiro Sol para reposicionamento no mercado internacional</t>
  </si>
  <si>
    <t>ALG-02-0853-FEDER-022697</t>
  </si>
  <si>
    <t>Novas diversões para as crianças</t>
  </si>
  <si>
    <t>ALG-02-0853-FEDER-024014</t>
  </si>
  <si>
    <t>A Internacionalização da Rolear</t>
  </si>
  <si>
    <t>ALG-02-0853-FEDER-024764</t>
  </si>
  <si>
    <t>ALG-02-0853-FEDER-026971</t>
  </si>
  <si>
    <t>algarve REVIT+  - Revitalização das Áreas Empresariais do Algarve</t>
  </si>
  <si>
    <t>ALG-05-3560-FSE-025743</t>
  </si>
  <si>
    <t>ALG-05-3524-FSE-000081</t>
  </si>
  <si>
    <t>MEDIÁTICA, TECNOLOGIAS PARA A EDUCAÇÃO, LDA</t>
  </si>
  <si>
    <t>Loulé e Faro</t>
  </si>
  <si>
    <t>Ocean Quest, Lda.</t>
  </si>
  <si>
    <t>O Projeto CRIA START+ promovido pela UAlg e NERA, tem o objetivo estratégico de apoiar o desenvolvimento de ideias de negócio inovadoras, iniciativas empresariais e a criação de novas empresas no âmbito dos Domínios de Especialização da RIS3 Algarve.</t>
  </si>
  <si>
    <t>O projeto ALGARVE + EMPREENDEDOR visa incrementar/fomentar o empreendedorismo qualificado de maneira a promover a inovação/diversificação da base produtiva da Região, através duma estratégia de capacitação, cooperação, inovação, e de empreendedorismo</t>
  </si>
  <si>
    <t>O objetivo central do Projeto TT 2.0. é 'dinamizar o ecossistema regional de inovação e estimular a transferência de tecnologia e de conhecimento com origem na Universidade do Algarve para o setor empresarial regional, nacional e internacional'.</t>
  </si>
  <si>
    <t>O OBSERVE é um instrumento de monitorização e avaliação da sustentabilidade. O principal objetivo é fornecer indicadores de desempenho ambiental, económico, social e institucional que suportem a tomada de decisão para um crescimento sustentável do Algarve enquanto região turística.</t>
  </si>
  <si>
    <t>O projeto EETur - Eficiência Energética em Empreendimentos Turísticos do Algarve para a Competitividade e Sustentabilidade, visa promover a transferência de conhecimento na área da Eficiência Energética e Energias Renováveis, quanto às melhores metodologias, tecnologias e modelos de negócio.</t>
  </si>
  <si>
    <t>Pretende-se dotar as empresas do setor da aquacultura de maior capacidade tecnológica, inovação e diversificação dos seus produtos e serviços, tornando-as mais competitivas. Paralelamente, pretendemos divulgar o processo produtivo e a qualidade dos produtos de aquacultura, para o público em geral.</t>
  </si>
  <si>
    <t>Laboratório inovador no produto, processo, marketing e organização, assente numa oferta completa e num serviço complementar integrado, alavancado pela média-alta tecnologia de saúde e TIC, competitivo internacionalmente, fazendo uso da grande transacionabilidade dos seus produtos para a exportação.</t>
  </si>
  <si>
    <t>Instalação de Área de Serviço de Autocaravanas em Silves com vista a constituir-se como a melhor oferta da região algarvia. Insere-se em setor com cresimento constante de 15%, onde 90% das dormidas são ilegais, situação sem paralelo na realidade económica nacional.</t>
  </si>
  <si>
    <t>Projeto de desenvolvimento de imagem corporativa, ferramentas de marketing e assessoria juridica, nomeadamente ao nível da Propriedade Industrial no âmbito do licenciamento nacional e internacional, do software SCADA S-Monitor</t>
  </si>
  <si>
    <t>Consultoria para o desenvolvimento de estratégia de internacionalização</t>
  </si>
  <si>
    <t xml:space="preserve">Desenvolvimento de estratégia de internacionalização </t>
  </si>
  <si>
    <t>Estratégia de internacionalização ensino e turismo criativo</t>
  </si>
  <si>
    <t>Internacionalização do destino turístico Algarve em Espanha através da implementação de ações de promoção, com incidência nos principais produtos turísticos identificados no Plano de Marketing Estratégico para o Turismo do Algarve.</t>
  </si>
  <si>
    <t>Tendo em conta os desafios do enquadramento Nacional e Europeu, a ACRAL, assimilou as orientações aí consagradas e desenvolveu uma estratégia de abordagem aos mercados internacionais, assente na Economia Digital, num modelo de negócio B2B e B2C.</t>
  </si>
  <si>
    <t>Original Lanyards, Lda.</t>
  </si>
  <si>
    <t>Internacionalização da casa mãe? boutique hotel</t>
  </si>
  <si>
    <t>Potenciar o tecido empresarial nos mercados internacionais com vista a uma estratégia de qualificação, valorização e promoção dos bens e serviços existentes, ampliando o conhecimento sobre os mercados e fomentando a cooperação interempresarial.</t>
  </si>
  <si>
    <t>O projeto INTERNACIONALIZAR+ ALGARVE potencia a internacionalização das PMEs dos TBD do Algarve, nos setores do Turismo e Lazer, Mar e Agroalimentar, através do conhecimento sobre mercados e estímulo a iniciativas de cooperação empresarial.</t>
  </si>
  <si>
    <t>Albufeira e Vila Real de Santo António</t>
  </si>
  <si>
    <t>W4M no mercado internacional</t>
  </si>
  <si>
    <t>O projeto visa o aumento da orientação da Wifi4Media para o mercado externo, reforçando a sua capacidade de captar novos clientes e obter ganhos rápidos através de um crescimento exponencial da procura das suas soluções a nivel internacional.</t>
  </si>
  <si>
    <t>Loulé e Lagoa</t>
  </si>
  <si>
    <t>O objetivo central do projeto Algarve is Our Campus é promover e reforçar a notoriedade e atratividade da Universidade do Algarve e da Região através da implementação de ações que visam a internacionalização e o consequente aumento do número de estudantes, docentes e investigadores internacionais.</t>
  </si>
  <si>
    <t>A Portugal Fresh pretende, com este projeto, fortalecer a presença dos seus associados e das frutas, hortícolas e flores nacionais nos mercados externos, reforçando os laços comerciais das empresas com os seus clientes. O projeto assenta maioritariamente na presença em feiras internacionais.</t>
  </si>
  <si>
    <t>Este projeto conjunto prevê a realização de ações de promoção internacional com o intuito aumentar o valor das exportações no volume de negócios das empresas e, consequentemente, o volume de negócios total das empresas envolvidas sobretudo nos mercados da China Continental, Macau e Hong Kong.</t>
  </si>
  <si>
    <t>O projeto promove ações que interliguem os setores do turismo e agroalimentar do território do Baixo Guadiana de baixa densidade tendo em vista a divulgação de produtos regionais em novos mercados, atuando na cadeia de valor do setor agroalimentar.</t>
  </si>
  <si>
    <t>O projeto AGROTUR 2017 pretende contribuir para o reforço da competitividade das empresas agroalimentares dos TBD do Algarve, fomentando a sua relação com o setor do turismo para potenciar o consumo interno de bens e serviços produzidos localmente.</t>
  </si>
  <si>
    <t>O objetivo central do Projeto é capacitar as PME nos Domínios da RIS3 Algarve, para o desenvolvimento de processos de inovação e reforçar a ligação às Associações Empresariais, Municípios e Universidades, no desenvolvimento de atividades inovadoras.</t>
  </si>
  <si>
    <t>Estudos sobre o grau de desenvolvimento tecnológico de todos os 105 hotéis do Algarve, com o objetivo de desenvolver ações de sensibilização para a necessidade de intensificação de atividades inovadoras no âmbito das TIC para o setor do Turismo.</t>
  </si>
  <si>
    <t>O projeto da Dream Cruises, Lda, visa a realização de passeios em Iate de luxo à vela a partir da Marina de Albufeira. Para o efeito irá adquirir um Catamaran à Vela Hélia 44 évolutionCAT18, da marca Fontaine Pajot, com capacidade para 18 pessoas + tripulação, a operar a partir do Verão de 2017.</t>
  </si>
  <si>
    <t>Requalificação de edifício devoluto no centro de Lagos para instalação de uma nova unidade hoteleira de 4 estrelas, que integra restaurante, bar e piscina panorâmica. Situado no coração de Lagos, este hotel de cidade irá operar todo o ano, procurando cativar novos segmentos de mercado.</t>
  </si>
  <si>
    <t>O projeto visa a remodelação do Hotel Navegadores, a melhoria das suas condições (lazer, saúde, segurança, conforto e higiene) e a criação do espaço Wellness, permitindo aliar o turismo de praia ao turismo Sénior, de Saúde e de Desporto, bem como requalificar o empreendimento de 3 para 4 estrelas.</t>
  </si>
  <si>
    <t>O projeto "Criação de novas diversões para as crianças" tem como objetivo diversificar a oferta do Zoomarine com diversões aquáticas destinadas às crianças dos 3 aos 10 anos. Estas novas diversões terão a particularidade de serem abastecidas com água do mar tornando a experiência única em Portugal.</t>
  </si>
  <si>
    <t>O projeto da Rolear alia a qualificação interna e a expansão da empresa, com o planeamento da implementação de novos métodos organizacionais, aliados de uma estratégia de modernização. Paralelamente, a empresa realiza uma diversidade de ações de marketing com vista à projeção para os mercados.</t>
  </si>
  <si>
    <t>O Algarve Revit+, desenvolvidos em parceria pelo o NERA, AMAL e CCDR Algarve, tem o objetivo de revitalizar as áreas empresariais do Algarve, através da execução de 17 atividades, com um investimento total de ? 707.881,54?, um co-financiamento FEDER de ?495.517,08 ecomparticipação ? 212.364,46.</t>
  </si>
  <si>
    <t xml:space="preserve">O presente projeto - respeitando a identidade do lugar e tendo em consideração a necessidade de transmitir este legado material e imaterial às gerações vindouras – visa a sua valorização através da instalação de um Centro Expositivo, bem como a realização de ações de animação do património permitindo a sua divulgação e fruição.
</t>
  </si>
  <si>
    <t>Este projeto está alinhado com o plano estratégico da empresa, direcionado para as áreas críticas de competitividade, com vista a expandir a presença internacional da WHITE IMPACT e da projeção da sua marca - ALGARVE WEDDING PLANNERS. m investimentos em inovação de Marketing e or</t>
  </si>
  <si>
    <t xml:space="preserve">Administração Regional de Saúde </t>
  </si>
  <si>
    <t>RCTS100 .: Rede Ciência, Tecnologia e Sociedade a 100 Gbit/s</t>
  </si>
  <si>
    <t>ALG-01-0145-FEDER-027020</t>
  </si>
  <si>
    <t>ALG-02-0752-FEDER-017075</t>
  </si>
  <si>
    <t>ALG-02-0752-FEDER-017160</t>
  </si>
  <si>
    <t>ALG-02-0853-FEDER-017155</t>
  </si>
  <si>
    <t>Requalificação da Ponta da Piedade (Lagos)</t>
  </si>
  <si>
    <t>ALG-04-2114-FEDER-000022</t>
  </si>
  <si>
    <t xml:space="preserve">A operação visa a intervenção de requalificação da Ponta da Piedade em Lagos, uma área de grande beleza e sensibilidade paisagística, atração turística e de grande importância para a avifauna. Trata-se de uma intervenção dirigida a qualificar o espaço, em particular os percursos de circulação e as áreas de contemplação e observação da paisagem, a segurança, a orientação e conforto dos inúmeros utilizadores deste território natural.
</t>
  </si>
  <si>
    <t>Fundação Manuel Viegas Guerreiro</t>
  </si>
  <si>
    <t>TerraSeixe – Gestão Ambiental Partilhada no Sudoeste de Portugal</t>
  </si>
  <si>
    <t>Percurso Eco-Botânico Manuel Gomes Guerreiro: património, investigação e desenvolvimento</t>
  </si>
  <si>
    <t>Paúl de Lagos</t>
  </si>
  <si>
    <t>ALG-04-2114-FEDER-000049</t>
  </si>
  <si>
    <t>ALG-04-2114-FEDER-000051</t>
  </si>
  <si>
    <t>ALG-04-2114-FEDER-000053</t>
  </si>
  <si>
    <t>As infraestruturas verdes (IV) são fundamentais para o desenvolvimento territorial. A BHRS com características biogeográficas de refúgio microclimático abriga fauna e flora reconhecidas com estatuto de proteção. Pretende-se definir uma IV e boas práticas de gestão, fundamentais para a restauração e conectividade ecológicas, a conservação da biodiversidade e a promoção do turismo de natureza, tendo por base a adaptação às alterações climáticas</t>
  </si>
  <si>
    <t>O PEBMGG é um jardim botânico in situ em Querença, instrumento de educação ambiental e uma mais-valia turístico-cultural, que concilia património e tecnologia. Sob o signo de MGG, mestre da ecologia, é ponto de partida para explorar a trama de percursos pedestres desenhados na região, apresentando uma narrativa organizada, identificada e catalogada, garante da sustentabilidade dos valores patrimoniais e criativos do interior do Algarve.</t>
  </si>
  <si>
    <t>Com a presente operação pretende-se criar instrumentos de gestão e de promoção e divulgação para o Paul de Lagos, um monumento natural turístico único e de excelência, assegurando a sua conservação e valorização, garantindo igualmente a melhoria das condições de acesso, conforto e segurança dos turistas e visitantes.</t>
  </si>
  <si>
    <t>Reestruturação e requalificação da Ilha da Culatra - Núcleo da Culatra</t>
  </si>
  <si>
    <t>ALG-04-2114-FEDER-000072</t>
  </si>
  <si>
    <t>A candidatura "Reestruturação e requalificação das ilhas barreira – Ilha da Culatra | Núcleo da Culatra" irá contribuir para a manutenção e reposição das condições naturais do ecossistema e minimização das situações de risco para pessoas e bens por via de medidas corretivas de erosão e defesa costeira, promovendo assim o Desenvolvimento do Património Cultural e Natural que a Ria Formosa constitui e promovendo também a atividade turística.</t>
  </si>
  <si>
    <t>ALG-05-3524-FSE-000011</t>
  </si>
  <si>
    <t>O projeto prevê o desenvolvimento de FMC nas áreas Marketing e Publicidade, Hotelaria e Restauração e Serviços de Transporte, que, pelo seu elevado potencial de empregabilidade na região, irá promover a empregabilidade, através do aumento de competências e de qualificação, dos ativos empregados em micro e pequenas empresas, que se encontrem em risco de desemprego, e necessitem de melhorar a sua adaptabilidade ao mercado de trabalho.</t>
  </si>
  <si>
    <t>ALG-02-0853-FEDER-035713</t>
  </si>
  <si>
    <t>Criação de emprego por conta própria e apoio à criação de empresas</t>
  </si>
  <si>
    <t>ALG-M7-2017-18</t>
  </si>
  <si>
    <t>AAC no âmbito do SI2E - AG CRESC ALGARVE2020</t>
  </si>
  <si>
    <t>ALG-05-3321-FSE-000001</t>
  </si>
  <si>
    <t>PI 8.3</t>
  </si>
  <si>
    <t>Inclusão ativa de imigrantes e minorias étnicas</t>
  </si>
  <si>
    <t>ALG-33-2017-19</t>
  </si>
  <si>
    <t>Centros de Apoio à Integração de Migrantes – CNAIM</t>
  </si>
  <si>
    <t>ALG-06-4233-FSE-000002</t>
  </si>
  <si>
    <t>OT 9</t>
  </si>
  <si>
    <t>ALG-M8-2017-09</t>
  </si>
  <si>
    <t>AAC no âmbito do SI2E - DLBC Baixo Guadiana 2020</t>
  </si>
  <si>
    <t>ALG-06-4740-FSE-000003</t>
  </si>
  <si>
    <t>ALG-06-4740-FSE-000007</t>
  </si>
  <si>
    <t>ALG-06-4740-FSE-000009</t>
  </si>
  <si>
    <t>ALG-06-4740-FSE-000011</t>
  </si>
  <si>
    <t>ALG-06-4740-FSE-000012</t>
  </si>
  <si>
    <t>PI 9.6</t>
  </si>
  <si>
    <t>Aquisição de meios para desenvolvimento e promoção de actividade turística no interior Algarvio</t>
  </si>
  <si>
    <t>Abertura de Casa de Tapas e Loja Gourmet "Beira Rio"</t>
  </si>
  <si>
    <t>GUEST House Sabores da Beira</t>
  </si>
  <si>
    <t>Business Intelligence em PME - Yourdata e o Desenvolvimento de uma Economia Inteligente</t>
  </si>
  <si>
    <t>ALG-06-5141-FEDER-000008</t>
  </si>
  <si>
    <t>ALG-06-5141-FEDER-000012</t>
  </si>
  <si>
    <t>ALG-06-5141-FEDER-000014</t>
  </si>
  <si>
    <t>ALG-06-5141-FEDER-000015</t>
  </si>
  <si>
    <t>OSTRAQUAL .: Valorização e promoção da qualidade das ostras de aquacultura na região do Sado e Mira</t>
  </si>
  <si>
    <t>ALG-01-0145-FEDER-023838</t>
  </si>
  <si>
    <t>Ampliação e Requalificação do Hotel Cascade e SPA 5**</t>
  </si>
  <si>
    <t>ALG-02-0853-FEDER-024336</t>
  </si>
  <si>
    <t>Criação de uma Racing School de elevada qualidade.</t>
  </si>
  <si>
    <t>ALG-02-0853-FEDER-018488</t>
  </si>
  <si>
    <t>PI 8.8</t>
  </si>
  <si>
    <t>Criação da Marca e Plataforma de Vendas Walk Lisbon</t>
  </si>
  <si>
    <t>ALG-05-3827-FEDER-000001</t>
  </si>
  <si>
    <t>DLBC (Investimentos no contexto de estratégias de desenvolvimento local de base comunitária)</t>
  </si>
  <si>
    <t>ALG-01-0247-FEDER-024508</t>
  </si>
  <si>
    <t>SI-47-2016-10</t>
  </si>
  <si>
    <t>OceanTech .: OceanTech ? Sistema de Gestão de Operações com base em Veículos Robóticos Inteligentes para a Exploração do Mar Global a partir de Portugal</t>
  </si>
  <si>
    <t>SI-53-2017-12</t>
  </si>
  <si>
    <t>Carob World _ Qualificação</t>
  </si>
  <si>
    <t>ALG-02-0853-FEDER-032696</t>
  </si>
  <si>
    <t>Qualificação da Activbookings 2018-2020</t>
  </si>
  <si>
    <t>ALG-02-0853-FEDER-034359</t>
  </si>
  <si>
    <t>ALG-02-0853-FEDER-034514</t>
  </si>
  <si>
    <t>Gestão, Animação e Divulgação do PARU - Olhão</t>
  </si>
  <si>
    <t>ALG-04-2316-FEDER-000018</t>
  </si>
  <si>
    <t>Plano de Comunicação e Animação - Faro</t>
  </si>
  <si>
    <t>ALG-04-2316-FEDER-000019</t>
  </si>
  <si>
    <t>Esta operação encontra-se prevista no PARU de Olhão e a sua concretização contribuirá para dinamizar parcerias e a iniciativa dos proprietários e investidores privados, bem como de agentes económicos para as intervenções de regeneração urbana preconizadas. A candidatura compreende três componentes principais: 1. Elaboração do PARU; 2. Gabinete de Gestão, Animação e Divulgação do PARU; 3. Animação.</t>
  </si>
  <si>
    <t>A presente candidatura concretiza o disposto no art.º 119º do RE SEUR (publicado pela Portaria 57-B/2015, de 27/02 e republicado pela Portaria 238/2016 de 31/08), na medida em que a sua execução irá contribuir para a melhoria do ambiente urbano através da revitalização da cidade de Faro, em especial do seu centro histórico, por via das iniciativas programadas</t>
  </si>
  <si>
    <t>ALG-28-2016-16</t>
  </si>
  <si>
    <t>Município de Aljezur</t>
  </si>
  <si>
    <t>Jardim Urbano de Aljezur</t>
  </si>
  <si>
    <t>Parque Verde da Ribeira de Aljezur</t>
  </si>
  <si>
    <t>Festival de Observação de Aves em Sagres (2016 - 2019) 7ª à 10ª edição</t>
  </si>
  <si>
    <t>READY - Recursos Endógenos e Desenvolvimento do Turismo Ativo - 1ª fase</t>
  </si>
  <si>
    <t>Revitalização Urbana na Aldeia de Martim Longo</t>
  </si>
  <si>
    <t>Projeto de Requalificação – Tributo a Paco de Lucia</t>
  </si>
  <si>
    <t>ALG-05-3928-FEDER-000002</t>
  </si>
  <si>
    <t>ALG-05-3928-FEDER-000003</t>
  </si>
  <si>
    <t>ALG-05-3928-FEDER-000004</t>
  </si>
  <si>
    <t>ALG-05-3928-FEDER-000005</t>
  </si>
  <si>
    <t>ALG-05-3928-FEDER-000006</t>
  </si>
  <si>
    <t>ALG-05-3928-FEDER-000007</t>
  </si>
  <si>
    <t>Dotar a área urbana com um espaço de ar livre ordenado e equipado, de forma a permitir o desenvolvimento de atividades de lazer, de desporto e culturais, bem como servir de ponto de encontro para os turistas que desenvolvem outras atividades na região, principalmente em época baixa, como as caminhas na rota vicentina, via Algarviana, circuito cultural e ambiental e os cicloturistas.</t>
  </si>
  <si>
    <t>O projeto tem como principal objetivo, colmatar a inexistência de um espaço requalificado, na malha urbana, junto ao comércio local, ao ar livre, que potencie os recursos naturais e culturais da vila aljezurense. Na rua 25 de Abril encontra-se localizado muito do comércio local, pelo que se pretende com este projeto potenciar o emprego e o comércio de produtos endógenos da região.</t>
  </si>
  <si>
    <t>pretende-se valorizar e promover os valores culturais e naturais, como uma oportunidade para o desenvolvimento de atividades com relevância socioeconómica e de forma a valorizar a oferta regional e local, contribuindo para a afirmação do turismo cultural e de natureza e para o combate à sazonalidade, consolidando o Algarve como uma região turística de elevada notoriedade internacional.</t>
  </si>
  <si>
    <t>Com a operação READY pretende-se executar os projetos intermunicipais, de natureza material e imaterial, enquadrados no PADRE. No âmbito do Turismo Ativo, através da valorização económica do património natural e cultural e da consolidação das infraestruturas âncora existentes no Algarve, destinadas à prática da atividade de cicloturismo e pedestrianismo, será possível criar condições de sustentação económica nos territórios de baixa densidade.</t>
  </si>
  <si>
    <t>Renovação urbana da área central de Martim Longo, desenvolvendo-se ao longo das principais ruas, largos e no edifício, o qual é central a toda a intervenção. Nos espaços públicos vamos proceder à substituição da pavimentação existente por calçada à portuguesa. O edifício será reabilitado e no seu 1.º andar será criado um espaço destinado ao acolhimento dos visitantes da aldeia, onde serão promovidos os produtos e recursos endógenos existentes.</t>
  </si>
  <si>
    <t>A operação engloba a requalificação de um espaço público em Monte Franscisco, cujo mote e inspiração artística é a ligação umbilical de Paco de Lucía a Castro Marim. O espaço será um memorial, com uma área pedonal ajardinada, conjugando o desenho espacial com peças artísticas, procurando invocar sensorialmente o artista e a sua arte. Esta ligação é uma “marca” forte para o território, com potencial para atrair milhares de visitantes e seguidores.</t>
  </si>
  <si>
    <t>“a Nova Crepeira”</t>
  </si>
  <si>
    <t>ALG-06-5141-FEDER-000002</t>
  </si>
  <si>
    <t>Adaptação de um veículo, como ponto de venda e promoção dos produtos autóctones da região Algarvia, bem como divulgar, representar e empregar diferentes produtos do Baixo Guadiana, numa iguaria bem conhecida por parte do público em geral “O Crepe”. Contribuição efetiva para a valorização e promoção dos produtos regionais Algarvios, no Baixo Guadiana, em território Algarvio e em diferentes cidades de Portugal.</t>
  </si>
  <si>
    <t>ALG-M8-2017-17</t>
  </si>
  <si>
    <t>ALG-M8-2017-15</t>
  </si>
  <si>
    <t>Loulegest2020 - modernização e criação de serviços inovadores</t>
  </si>
  <si>
    <t>Hostel SFC</t>
  </si>
  <si>
    <t>ALG-06-5141-FEDER-000005</t>
  </si>
  <si>
    <t>ALG-06-5141-FEDER-000007</t>
  </si>
  <si>
    <t>O projeto tem como objetivo desenvolver novas estratégias de atuação, passando pela aquisição de equipamentos e novos recursos humanos, que permitam potenciar o crescimento, a promoção e uma presença mais ativa. Os promotores acreditam que o sucesso da empresa decorrerá essencialmente da criação de novos serviços, de forma a abrir novas oportunidades para explorar e consolidar a sua presença.</t>
  </si>
  <si>
    <t>O hostel terá capacidade para 18 pessoas, divididas por 9 quartos, todos com casa de banho privativa. O conceito será diferenciador dos habituais pois o promotor apostará na criação de parcerias no âmbito histórico, cultural, e de gastronomia regional , para dar resposta aos visitantes turistas e não só, que procuram na cidade de Silves a resposta aos seus objectivos turísticos.</t>
  </si>
  <si>
    <t>Quinta do Moinho – Alojamento Local e Eventos em Loulé (S.Sebastião)</t>
  </si>
  <si>
    <t>ALG-06-5141-FEDER-000013</t>
  </si>
  <si>
    <t>Tendo iniciado atividade em março de 2017, como empresário em nome individual, Cesário Cruz decidiu designar o local sob a denominação de QUINTA DO MOINHO – ALOJAMENTO LOCAL E EVENTOS, inspirado pela existência no local de um antigo moinho de água movido a vendo e que foi restaurado para decoração das áreas publicas, o empreendimento conta com uma área total de aproximadamente 5000m2, dos quais 1666m2 de área coberta.</t>
  </si>
  <si>
    <t>ALG-06-4740-FSE-000001</t>
  </si>
  <si>
    <t>A criação do estabelecimento com a oferta de refeições, bar e loja gourmet, será um marco inovador em relação à oferta existente.A abrangência do público com diversidade de produtos num local de visita turística e a sua localização, será uma forte aposta dos Promotores. O local,decoração, envolvência,música lounge, o leque de refeições ligeiras encerram em si, um conjunto de fatores apelativos para visitar, degustar e adquirir os seus produtos.</t>
  </si>
  <si>
    <t>Com o presente investimento, os promotores pretendem realizar um conjunto de investimentos no edifício onde, desde 2016, desenvolvem a sua atividade de alojamento local e de restauração/bar. Neste estabelecimento já eram desenvolvidas atividades de turismo antes da sua aquisição, pretendendo-se com o presente investimento proceder à sua modernização.</t>
  </si>
  <si>
    <t>Equipa especializada em BI e no controlo de negócios, nas suas diversas vertentes, que informam, reportam, e adicionam conhecimento critico às empresas, transformando dados em decisões. Contribuir para o sucesso de PME, permitindo a sua concentração no negócio, reduzindo a distância geográfica de competências e ferramentas de TIC, distribuindo um Serviço de outsourcing de análises, comparações, preferências, correlações e tendências de dados.</t>
  </si>
  <si>
    <t>ALG-06-4740-FSE-000005</t>
  </si>
  <si>
    <t>ALG-06-4740-FSE-000010</t>
  </si>
  <si>
    <t>ALG-73-2016-01</t>
  </si>
  <si>
    <t>Reabilitação da Escola EB 2,3 Professor José Buísel</t>
  </si>
  <si>
    <t>ALG-07-5673-FEDER-000003</t>
  </si>
  <si>
    <t>A operação consiste na requalificação de todo o edifício escolar e espaços envolventes, de modo a melhorar as condições ambientais, físicas, de ensino e de aprendizagem.</t>
  </si>
  <si>
    <t>ALG-04-2316-FEDER-000016</t>
  </si>
  <si>
    <t>Requalificação do Largo do Grémio</t>
  </si>
  <si>
    <t>Pretende-se implementar um conjunto de intervenções ao nível de pavimentos, mobiliário urbano e de iluminação, aumentando significativamente o conforto através dos seguintes parâmetros: Reestruturação funcional do Largo; Aumento da área pedonal; Diminuição da circulação automóvel e, consequentemente, da redução da poluição e do ruído; Colocação de mobiliário urbano; Reformulação da iluminação pública; Aumento de zonas verdes.</t>
  </si>
  <si>
    <t>Associação Terras do Baixo Guadiana</t>
  </si>
  <si>
    <t xml:space="preserve">Município de Castro Marim </t>
  </si>
  <si>
    <t>ALG-05-3928-FEDER-000009</t>
  </si>
  <si>
    <t>ALG-05-3928-FEDER-000010</t>
  </si>
  <si>
    <t>ALG-05-3928-FEDER-000012</t>
  </si>
  <si>
    <t>Rota dos Cerros</t>
  </si>
  <si>
    <t>Percursos de Pedestrianismo e de BTT</t>
  </si>
  <si>
    <t>BTN - Bienal Turismo Natureza</t>
  </si>
  <si>
    <t>A Rota dos Cerros compreende três percursos pedestres considerados, de acordo com o Regulamento de homologação de percursos pedestres, Pequenas Rotas. O 1º , Percurso Arqueo-ambiental dos Caminhos Romanos e Cerro da Cabeça, tem uma extensão de 12 Km. O 2º percurso, com uma extensão de 21 Km, designa-se de Caminho do Cerro de São Miguel e o 3º apresenta uma extensão de 16 Km e designa-se de Caminho dos Contrabandistas.</t>
  </si>
  <si>
    <t>Os três percursos criados denominam-se "Caminho da Água", com uma extensão de 3 Km; "Pechão e a História", com uma extensão de 9 km e "Caminho Rural", com uma extensão de cerca de 17Km, o maior deste conjunto de circuitos. Estes percursos procuram valorizar o património existente no território, fomentando a prática da atividade física e hábitos saudáveis.</t>
  </si>
  <si>
    <t>A Bienal de Turismo de Natureza é um certame que, através da dinamização de 5 espaços – Arraial da Identidade, Exposição, Oficinas de Conhecimento, Seminários e Espaço Negócio, pretende ser um grande momento de reflexão, de transferência de conhecimento e inovação, com vista a contribuir para a consolidação de uma estratégia regional e intermunicipal para o desenvolvimento do TN, assente em padrões internacionais de turismo sustentável</t>
  </si>
  <si>
    <t xml:space="preserve">Olhão </t>
  </si>
  <si>
    <t>Criação de unidade de gestão e valorização de resíduos metálicos</t>
  </si>
  <si>
    <t>ALG-02-0853-FEDER-023098</t>
  </si>
  <si>
    <t>AAC no âmbito do SI2E - DLBC SILVES 2020</t>
  </si>
  <si>
    <t>ALG-05-3928-FEDER-000008</t>
  </si>
  <si>
    <t>ALG-01-0249-FEDER-030430</t>
  </si>
  <si>
    <t>Investimento empresarial em inovação de não PME</t>
  </si>
  <si>
    <t>SI-53-2017-07</t>
  </si>
  <si>
    <t>Longevity Health &amp; Wellness Hotel</t>
  </si>
  <si>
    <t>O projeto de investimento tem por base a criação de um hotel de 5 estrelas na vertente dos produtos saúde e bem-estar e com sinergias entre o Grupo HPA Saúde e a Longevity Wellness Worldwide. Apresenta soluções inovadoras e diferenciadoras ao nível internacional.</t>
  </si>
  <si>
    <t>Eixo 1</t>
  </si>
  <si>
    <t>ALG-02-0752-FEDER-036043</t>
  </si>
  <si>
    <t>ALG-02-0752-FEDER-036174</t>
  </si>
  <si>
    <t>ALG-02-0752-FEDER-036178</t>
  </si>
  <si>
    <t>ALG-02-0752-FEDER-036206</t>
  </si>
  <si>
    <t>ALG-02-0752-FEDER-036226</t>
  </si>
  <si>
    <t>ALG-02-0752-FEDER-036315</t>
  </si>
  <si>
    <t>ALG-02-0752-FEDER-036368</t>
  </si>
  <si>
    <t>SI-52-2017-16</t>
  </si>
  <si>
    <t>Comercialização da patente de um novo analgésico revolucionário de origem marinha</t>
  </si>
  <si>
    <t>Prospeção internacional - NOA arquitectos</t>
  </si>
  <si>
    <t>Consultoria para a identificação de oportunidades de internacionalização da SYST-MP</t>
  </si>
  <si>
    <t>Internacionalizaçao da Ideias Frescas</t>
  </si>
  <si>
    <t>A Sea4Us é uma empresa especializada na descoberta e no desenvolvimento de novos medicamentos de origem marinha. Com este projecto, pretende-se identificar oportunidades de venda das suas patentes a empresas farmacêuticas multinacionais, proporcionando novas oportunidades de negócio internacionais.</t>
  </si>
  <si>
    <t>O projeto visa a internacionalização da empresa N-Options Arquitetos nos mercados da Bélgica, França, Suécia e Itália.</t>
  </si>
  <si>
    <t>Definição de uma Estratégia de Internacionalização para atração de clientes internacionais, alinhando as dinâmicas do turismo com a promoção de um espaço que pretendemos transformar num ícone europeu e uma referência incontornável na noite Portuguesa.</t>
  </si>
  <si>
    <t>ALG-02-0853-FEDER-025181</t>
  </si>
  <si>
    <t>ALG-02-0853-FEDER-029983</t>
  </si>
  <si>
    <t>ALG-02-0853-FEDER-031871</t>
  </si>
  <si>
    <t>ALG-02-0853-FEDER-033107</t>
  </si>
  <si>
    <t>ALG-02-0853-FEDER-033142</t>
  </si>
  <si>
    <t>ALG-02-0853-FEDER-033689</t>
  </si>
  <si>
    <t>ALG-02-0853-FEDER-033714</t>
  </si>
  <si>
    <t>ALG-02-0853-FEDER-033931</t>
  </si>
  <si>
    <t>ALG-02-0853-FEDER-035062</t>
  </si>
  <si>
    <t>ALG-02-0853-FEDER-035140</t>
  </si>
  <si>
    <t>ALG-02-0853-FEDER-035212</t>
  </si>
  <si>
    <t>ALG-02-0853-FEDER-036282</t>
  </si>
  <si>
    <t>ALG-02-0853-FEDER-036441</t>
  </si>
  <si>
    <t>ALG-02-0853-FEDER-036676</t>
  </si>
  <si>
    <t>ALG-02-0853-FEDER-036738</t>
  </si>
  <si>
    <t>ALG-02-0853-FEDER-037002</t>
  </si>
  <si>
    <t>ALG-02-0853-FEDER-037359</t>
  </si>
  <si>
    <t>SI-53-2016-18</t>
  </si>
  <si>
    <t>Este projeto visa alavancar a competitividade, flexibilidade e capacidade de resposta da Dengun, consolidando e melhorando os seus processos internos e reforçando a sua gestão e organização para poder continuar a oferecer um serviço de qualidade e adaptado às necessidades do cliente.</t>
  </si>
  <si>
    <t>Carob World _ Tentações do Mediterrâneo</t>
  </si>
  <si>
    <t>Criação do Vilamoura Sailing</t>
  </si>
  <si>
    <t>Criação (Projeto de Inovação Prod) e divulgação internacional do projeto Vilamoura Sailing (projeto Internacionalização nº28.021), que se baseia na disponibilização de serviços de turismo náutico, nas vertentes de Turismo desportivo (Centro de alto rendimento) e Turismo de Lazer (Pack's Turisticos).</t>
  </si>
  <si>
    <t>Embarcações Electro-Solares: a energia solar ao serviço da náutica sustentável</t>
  </si>
  <si>
    <t>Caliço Park - Expansão</t>
  </si>
  <si>
    <t>Luna Olympus 2020</t>
  </si>
  <si>
    <t>Conceber, desenvolver e produzir embarcações que utilizem exclusivamente energia solar e propulsão elétrica, anulando o consumo de combustíveis fósseis e aumentando a sustentabilidade ambiental é o objetivo do projeto, o que implicará dotar o setor naval, tido como tradicional, com alta tecnologia.</t>
  </si>
  <si>
    <t>Projeto de investimento no aumento da capacidade do Caliço Park - parque de campismo residencial localizado em Cacela Velha.</t>
  </si>
  <si>
    <t>Este projeto visa a criação de um novo estabelecimento altamente inovador a nível nacional, uma vez que se destina à produção de acessórios para fixação de próteses extra-ósseas, um produto atualmente importado ou apenas distribuido por empresas estrangeiras em Portugal.</t>
  </si>
  <si>
    <t>O presente projeto visa a requalificação de uma unidade hoteleira de 4*, em Vilamoura, com o objetivo de melhorar processos internos, reforçar a sua presença na região e diversificar a oferta para novos segmentos do Turismo.</t>
  </si>
  <si>
    <t>Growing Particle - Lda</t>
  </si>
  <si>
    <t>Projeto de Qualificação Parkalgar, Parques Tecnológicos e Desportivos</t>
  </si>
  <si>
    <t>FuturRad 2017</t>
  </si>
  <si>
    <t>A Parkalgar, entidade gestora do Autódromo Internacional do Algarve (AIA), visa com a apresentação de presente candidatura capacitar-se de ferramentas que lhe permitam melhorar a utilização de recursos e otimizar processos internos.</t>
  </si>
  <si>
    <t>A GyRad apresenta este projecto de investimento no reforço da capacitação empresarial através da inovação organizacional, aplicando novos métodos e procedimentos organizacionais através da inovação no domínio na qualidade, na aposta na economia digital e na inovação organizacional dos processos.</t>
  </si>
  <si>
    <t>SI-53-2017-18</t>
  </si>
  <si>
    <t>Implementação de processos digitais na IG&amp;MD</t>
  </si>
  <si>
    <t>Implementação de processos associados ao comércio eletrónico na Pedra e Decoração</t>
  </si>
  <si>
    <t>Implementação de Plano de Marketing Digital</t>
  </si>
  <si>
    <t>Plano estratégico digital associada à indústria 4.0 - Imagem de Férias, Lda</t>
  </si>
  <si>
    <t>Aquisição de serviços de consultoria especializada para realização de um Diagnóstico Organizacional, definição de uma Estratégia Digital e proposta de Plano de Ação, segundo os conceitos e princípios da Indústria 4.0, aplicados à nossa realidade empresarial e ao setor em que atuamos.</t>
  </si>
  <si>
    <t>A IG&amp;MDpretende adptar uma estratégia de inovaçãoque passa por investir em novas atividades ao nível dos processos de relacionamento digital e de marketing online.</t>
  </si>
  <si>
    <t>A Pedra e Decoração - Jorge Alves Correia, Unipessoal Lda comercializa online lareiras, barbecues e fornos em Portugal. Com meio de aumentar as vendas das marcas nacionais sem representação no estrangeiro, pretende expandir-se globalmente com ações de Marketing Digital.</t>
  </si>
  <si>
    <t>A empresa irá apostar na implementação de processos associados ao comércio eletrónico, nomeadamente através do desenho e implementação de estratégias aplicadas a canais digitais para a gestão de mercados, canais, produtos e segmentos de clientes.</t>
  </si>
  <si>
    <t>A presente candidatura enquadra-se no Sistema de Incentivos "Qualificação das PME" - Vale Indústria 4.0, na medida em que integra a aquisição de serviços de consultoria com vista à identificação de estratégia e processos associados à indústria 4.0, para a IMAGEM DE FÉRIAS UNIPESSOAL LDA.</t>
  </si>
  <si>
    <t xml:space="preserve"> PI 1.1</t>
  </si>
  <si>
    <t>Sandworx, LDA</t>
  </si>
  <si>
    <t>Growing Particle - instalação de unidade fabril</t>
  </si>
  <si>
    <t>Scooter elétricas- Turismo</t>
  </si>
  <si>
    <t>Sandworx Branding</t>
  </si>
  <si>
    <t>ALG-02-0651-FEDER-035307</t>
  </si>
  <si>
    <t>ALG-02-0651-FEDER-035313</t>
  </si>
  <si>
    <t>ALG-02-0651-FEDER-037808</t>
  </si>
  <si>
    <t>A GROWING PARTICLE vai instalar uma unidade de desenvolvimento e produção de produtos para o tratamento de água e produtos de limpeza para o mercado nacional e internacional. Este projeto visa a instalação da unidade fabril.</t>
  </si>
  <si>
    <t>O presente projeto de mobilidade turística assenta na disponibilização de scooters elétricas para Turistas em Portugal.</t>
  </si>
  <si>
    <t>Projeto de desenvolvimento de imagem corporativa, ferramentas de marketing e empresa, bem como na aquisição de serviços de consultoria na certificação de produtos eletrónicos e eletromecânicos para acesso a mercados nacionais e internacionais.</t>
  </si>
  <si>
    <t>Internacionalização dos Serviços do Vilamoura Sailing</t>
  </si>
  <si>
    <t>ALG-02-0752-FEDER-028021</t>
  </si>
  <si>
    <t>SPRINT2</t>
  </si>
  <si>
    <t>ALG-02-0752-FEDER-030656</t>
  </si>
  <si>
    <t>Carob World _ Internacionalização</t>
  </si>
  <si>
    <t>ALG-02-0752-FEDER-032699</t>
  </si>
  <si>
    <t>Promoção internacional de novo Hotel Rural de 4 estrelas</t>
  </si>
  <si>
    <t>ALG-02-0752-FEDER-034137</t>
  </si>
  <si>
    <t>Internacionalização da Oferta de Turismo Náutco na Costa Algarvia</t>
  </si>
  <si>
    <t>ALG-02-0752-FEDER-034331</t>
  </si>
  <si>
    <t>Seacret Tours - Experiências integradas</t>
  </si>
  <si>
    <t>ALG-02-0752-FEDER-034413</t>
  </si>
  <si>
    <t>Reposicionamento e internacionalização do projeto Roots Vilamoura</t>
  </si>
  <si>
    <t>ALG-02-0752-FEDER-034478</t>
  </si>
  <si>
    <t>Portimar - Internacionalização B2B e B2C</t>
  </si>
  <si>
    <t>ALG-02-0752-FEDER-034582</t>
  </si>
  <si>
    <t>Posicionamento da DREAMWAVE nos mercados internacionais</t>
  </si>
  <si>
    <t>ALG-02-0752-FEDER-034737</t>
  </si>
  <si>
    <t>ALG-02-0752-FEDER-034930</t>
  </si>
  <si>
    <t>Hotel Vasco da Gama - Reforço do posicionamento junto dos mercados externos</t>
  </si>
  <si>
    <t>ALG-02-0752-FEDER-034937</t>
  </si>
  <si>
    <t>Golden International Strategy</t>
  </si>
  <si>
    <t>ALG-02-0752-FEDER-035171</t>
  </si>
  <si>
    <t>ALG-02-0752-FEDER-035223</t>
  </si>
  <si>
    <t>Criação (Projeto de Inovação submitido) e divulgação internacional do projeto Vilamoura Sailing, que se baseia na disponibilização de serviços de turismo nautico, nas vertentes de Turismo desportivo (Centro de alto rendimento) e Turismo de Lazer (Pack's Turisticos).</t>
  </si>
  <si>
    <t>Internacionalização da Oferta de Turismo Náutico na Costa Algarvia (Lufinha, Lda)</t>
  </si>
  <si>
    <t>A Ondas e Desafios é uma start-up do Turismo que nasce com o propósito de inovar o setor das marítimo-turísticas, criando uma oferta atrativa para novos mercados turísticos. A empresa pretende criar uma marca forte com impacto junto do segmento B2B e B2C em novos mercados internacionais.</t>
  </si>
  <si>
    <t>O presente projeto tem como objetivo capacitar a Portimar para a internacionalização, através de fatores dinâmicos de competitividade, que permitirá aumentar as exportações, a notoriedade e visibilidade internacional da empresa e de Portugal, enquanto destino turístico de eleição.</t>
  </si>
  <si>
    <t>Este projeto visa a promoção internacional da marca Algarve Riders nos principais mercados emissores.</t>
  </si>
  <si>
    <t>O corrente projeto de investimento tem como objetivo fundamental fomentar a competitividade do Hotel Vasco da Gama através do aumento da sua taxa média de ocupação e volume de negócios internacional até 2020.</t>
  </si>
  <si>
    <t>Este projeto terá um papel primordial na promoção do Algarve além-fronteiras enquanto destino turístico de excelência, e na atração e captação de investimento estrangeiro para Portugal. A diversificação de mercados e a forte presença internacional são o foco da GOLDEN PROPERTIES.</t>
  </si>
  <si>
    <t>A Tee Times vai reforçar o seu posicionamento nos mercados internacionais tendo em vista a venda do produto golfe.</t>
  </si>
  <si>
    <t>ALG-24-2017-22</t>
  </si>
  <si>
    <t>Vida Ativa para Desempregados</t>
  </si>
  <si>
    <t>ALG-05-3524-FSE-000130</t>
  </si>
  <si>
    <t>Visa potenciar o regresso ao mercado de trabalho dos desempregados inscritos no Serviço Público de Emprego, através da participação em percursos de formação modular, com base em unidades de formação de curta duração do Catálogo Nacional de Qualificações, e ou da realização de Formação Prática em Contexto de Trabalho, que complemente o percurso de formação ou as competências adquiridas em diferentes contextos.</t>
  </si>
  <si>
    <t>Promoção de microempreendedorismo</t>
  </si>
  <si>
    <t>PI 9.4</t>
  </si>
  <si>
    <t>ALG-38-2017-20</t>
  </si>
  <si>
    <t>Formação de Profissionais do Setor da Saúde</t>
  </si>
  <si>
    <t>ALG-06-4538-FSE-000002</t>
  </si>
  <si>
    <t>A presente candidatura tem como o principal objetivo colmatar as necessidades formativas da ARS Algarve, enquadrando-as nas prioridades do aviso de abertura. Desenvolveram-se estratégias integradas, flexíveis, sistemáticas, quantitativas, qualitativas e transdisciplinares, com o objetivo de aproximar as necessidades institucionais e profissionais da oferta formativa no sentido do desenvolvimento e da inovação.</t>
  </si>
  <si>
    <t>ALG-M8-2017-11</t>
  </si>
  <si>
    <t>AAC no âmbito do SI2E - DLBC FARO 2020</t>
  </si>
  <si>
    <t>ALG-06-4740-FSE-000023</t>
  </si>
  <si>
    <t>ALG-06-4740-FSE-000026</t>
  </si>
  <si>
    <t>ALG-06-4740-FSE-000028</t>
  </si>
  <si>
    <t>O projeto Algarve Mediterrânico – Atelier Móvel permitirá expandir a atividade da Good Moments, respondendo às crescentes solicitações para realizar demonstrações de cozinha, aulas culinárias e catering com cozinha ao vivo, no exterior das instalações. Será criada uma unidade itinerante, suportada por uma equipa a contratar, e modernos equipamentos e utensílios, e realizados investimentos nas instalações da empresa, para suporte à atividade.</t>
  </si>
  <si>
    <t>O investimento a realizar, alinhado à contratação de mais colaboradores, possibilitará a modernização e expansão da atividade e a maior promoção da sua oferta, pretendendo-se também criar sinergias entre o comércio local - formulando novas parcerias para a criação de pontos de vendas - e participar ao longo do ano em feiras e eventos gastronómicos regionais com expositores dos seus produtos.</t>
  </si>
  <si>
    <t>O projeto pretende ser inovador no Baixo Guadiana e no Algarve, com uma estratégia e conceito bem definido que tem sido fator de sucesso desde a sua abertura. O projeto será um ponto de referência na dinamização dos nossos recursos naturais fazendo uma transição entre o litoral e a serra. Irá proporcionar condições de excelência com zonas adaptadas de lazer condizentes com a qualidade que temos tentado aportar desde o início.</t>
  </si>
  <si>
    <t>Algarve Mediterrânico – Atelier Móvel</t>
  </si>
  <si>
    <t>ALG-06-5141-FEDER-000034</t>
  </si>
  <si>
    <t>Expansão e modernização da produção e distribuição do Pão Tradicional de São Marcos</t>
  </si>
  <si>
    <t>ALG-06-5141-FEDER-000037</t>
  </si>
  <si>
    <t>Adaptação do Salão do Hotel Quinta do Marco em Sala de Eventos</t>
  </si>
  <si>
    <t>ALG-06-5141-FEDER-000038</t>
  </si>
  <si>
    <t>Monte do Malhão - turismo natural, cultural e de lazer no Baixo Guadiana</t>
  </si>
  <si>
    <t>ALG-06-5141-FEDER-000039</t>
  </si>
  <si>
    <t>Modernização de fábrica de bolos</t>
  </si>
  <si>
    <t>ALG-06-5141-FEDER-000045</t>
  </si>
  <si>
    <t>Restaurante Mato-à-vista</t>
  </si>
  <si>
    <t>ALG-06-5141-FEDER-000048</t>
  </si>
  <si>
    <t>Pretende-se adaptar o salão do Hotel em sala de eventos para 140/150 pessoas, bem como adquirir todas as máquinas e utensílios necessários para prestar um serviço de qualidade e conforto ao cliente. Este serviço irá permitir combater a sazonalidade, tornando o Hotel mais rentável, de forma a esbater a estrutura de custos dos recursos humanos. Estima criar 3 postos de trabalho, por forma a satisfazer um serviço de excelência.</t>
  </si>
  <si>
    <t>O projeto tem com principal objetivo a modernização do espaço da fábrica,, aquisição de uma viatura equipada com sistema de frio, colocação de um toldo no edifício, aquisição de alguns equipamentos, nomeadamente um forno , 1 armário, uma amssadeira uma batedeira e uma divisora enroladora e aquisição de um sistema informático composto por POS, impressora térmica, gaveta metálica e programa informático certificado.</t>
  </si>
  <si>
    <t>O projeto consiste na modernização do restaurante Mato-a-vista, com intuito de torná-lo capaz de fazer face à procura existente em época alta assim como atrair mais clientes na época baixa. Para tal é necessário realizar algumas obras assim como adquirir equipamentos modernos e eficientes que permitam conservar os alimentos. Será, igualmente, necessário a contratação de novos funcionários para que seja possível chegar aos objetivos do restaurante</t>
  </si>
  <si>
    <t>Serviços e redes de intervenção social e de saúde</t>
  </si>
  <si>
    <t>ALG-06-4538-FSE-000001</t>
  </si>
  <si>
    <t>SAICT-45-2015-03</t>
  </si>
  <si>
    <t>SAICT-45-2016-01</t>
  </si>
  <si>
    <t>SAICT-45-2016-02</t>
  </si>
  <si>
    <t>SAICT-45-2017-01</t>
  </si>
  <si>
    <t>ALG-46-2015-14</t>
  </si>
  <si>
    <t>ALG-46-2017-05</t>
  </si>
  <si>
    <t>SI-47-2015-08</t>
  </si>
  <si>
    <t>SI-47-2015-12</t>
  </si>
  <si>
    <t>SI-47-2015-16</t>
  </si>
  <si>
    <t>SI-47-2015-33</t>
  </si>
  <si>
    <t>SI-47-2016-11</t>
  </si>
  <si>
    <t>SI-51-2015-13</t>
  </si>
  <si>
    <t>SI-51-2015-21</t>
  </si>
  <si>
    <t>SI-53-2015-27</t>
  </si>
  <si>
    <t>ALG-51-2015-13</t>
  </si>
  <si>
    <t>SI-51-2016-02</t>
  </si>
  <si>
    <t>SI-51-2016-13</t>
  </si>
  <si>
    <t>SI-51-2016-20</t>
  </si>
  <si>
    <t>SI-51-2017-09</t>
  </si>
  <si>
    <t>SI-51-2017-19</t>
  </si>
  <si>
    <t>SI-52-2015-06</t>
  </si>
  <si>
    <t>SI-52-2015-14</t>
  </si>
  <si>
    <t>SI-52-2015-19</t>
  </si>
  <si>
    <t>ALG-52-2015-01</t>
  </si>
  <si>
    <t>SI-52-2015-22</t>
  </si>
  <si>
    <t>ALG-52-2015-02</t>
  </si>
  <si>
    <t>SI-52-2015-29</t>
  </si>
  <si>
    <t>SI-52-2016-04</t>
  </si>
  <si>
    <t>SI-52-2016-17</t>
  </si>
  <si>
    <t>SI-52-2016-21</t>
  </si>
  <si>
    <t>ALG-C9-2016-11</t>
  </si>
  <si>
    <t>SI-52-2017-11</t>
  </si>
  <si>
    <t>SI-53-2015-03</t>
  </si>
  <si>
    <t>SI-53-2015-05</t>
  </si>
  <si>
    <t>SI-53-2015-15</t>
  </si>
  <si>
    <t>SI-53-2015-18</t>
  </si>
  <si>
    <t>SI-53-2015-28</t>
  </si>
  <si>
    <t>SI-53-2015-25</t>
  </si>
  <si>
    <t>SI-53-2015-20</t>
  </si>
  <si>
    <t>ALG-53-2015-03</t>
  </si>
  <si>
    <t>SI-53-2015-30</t>
  </si>
  <si>
    <t>ALG-53-2015-15</t>
  </si>
  <si>
    <t>SI-53-2016-01</t>
  </si>
  <si>
    <t>SI-53-2016-03</t>
  </si>
  <si>
    <t>SI-53-2016-19</t>
  </si>
  <si>
    <t>SI-53-2016-12</t>
  </si>
  <si>
    <t>ALG-M1-2016-14</t>
  </si>
  <si>
    <t>SI-53-2017-20</t>
  </si>
  <si>
    <t xml:space="preserve">Eixo 1 </t>
  </si>
  <si>
    <t xml:space="preserve">Eixo 2 </t>
  </si>
  <si>
    <t xml:space="preserve">Eixo 3 </t>
  </si>
  <si>
    <t xml:space="preserve">Eixo 4 </t>
  </si>
  <si>
    <t xml:space="preserve">Eixo 5 </t>
  </si>
  <si>
    <t xml:space="preserve">Eixo 6 </t>
  </si>
  <si>
    <t xml:space="preserve">Eixo 7 </t>
  </si>
  <si>
    <t xml:space="preserve">Eixo 8 </t>
  </si>
  <si>
    <t xml:space="preserve">Eixo 9 </t>
  </si>
  <si>
    <t>Ponta Grande - Resort de excelencia internacional</t>
  </si>
  <si>
    <t>ALG-02-0752-FEDER-034365</t>
  </si>
  <si>
    <t>O projeto Reforça a capacitação da empresa para a internacionalização, com o aumento das exportações pela aplicação de novos modelos empresariais de internacionalização, permitindo potenciar o aumento da sua base exportadora pelo otimiização da utilização da capacidade instalada de alojamento.</t>
  </si>
  <si>
    <t>ALG-02-0752-FEDER-034895</t>
  </si>
  <si>
    <t>Projeto de internacionalização da FRUSOAL - Frutas Sotavento Algarve, Lda.</t>
  </si>
  <si>
    <t>Requalificação da Rua 25 de Abril</t>
  </si>
  <si>
    <t>ALG-04-2316-FEDER-000012</t>
  </si>
  <si>
    <t>A operação abrange a requalificação de uma das principais vias de acesso a Castro Marim (Rua 25 de Abril), a qual desemboca no centro histórico da vila e dá acesso a vários serviços, bem como a elementos patrimoniais históricos de forte expressão. A intervenção contribui para a qualidade urbanística de Castro Marim, ao nível da segurança e mobilidade e permitirá também uma melhoria significativa a nível da rede de drenagem de águas pluviais.</t>
  </si>
  <si>
    <t>Plano de Gestão e Divulgação do PARU de Loulé</t>
  </si>
  <si>
    <t>ALG-04-2316-FEDER-000022</t>
  </si>
  <si>
    <t>A operação consiste na elaboração do Plano de Gestão e Divulgação do PARU de Loulé.</t>
  </si>
  <si>
    <t>Plano de Gestão e Divulgação do PARU de Quarteira</t>
  </si>
  <si>
    <t>ALG-04-2316-FEDER-000023</t>
  </si>
  <si>
    <t>A operação consiste na elaboração do Plano de Gestão e Divulgação do PARU de Quarteira.</t>
  </si>
  <si>
    <t>Gestão, promoção e animação urbana do PARU de Tavira</t>
  </si>
  <si>
    <t>ALG-04-2316-FEDER-000028</t>
  </si>
  <si>
    <t>Com esta operação pretende-se apresentar diversas iniciativas no âmbito da gestão, animação da área urbana, promoção e dinamização da atividade económica que vise a melhoria o ambiente urbano, da área de intervenção do PARU Tavira. A candidatura vai ser uma operação conjunta entre duas entidades: Município de Tavira e Associação para o Desenvolvimento Integrado da Baixa de Tavira.</t>
  </si>
  <si>
    <t>ALG-05-3321-FSE-000003</t>
  </si>
  <si>
    <t>O projeto prevê a realização de investimentos para requalificação do espaço de trabalho, e novos equipamentos, resultando na criação de condições necessárias para se puder desenvolver novos projetos de TIC, prestando uma melhor qualidade de serviço ao cliente com novos produtos e serviços, e criar novas parcerias.</t>
  </si>
  <si>
    <t>ALG-05-3524-FSE-000131</t>
  </si>
  <si>
    <t>ALG-05-3524-FSE-000132</t>
  </si>
  <si>
    <t>ALG-05-3827-FEDER-000005</t>
  </si>
  <si>
    <t>Expansão e modernização da LIVTC Portugal</t>
  </si>
  <si>
    <t>ALG-05-3827-FEDER-000009</t>
  </si>
  <si>
    <t>O projeto, na vertente de expansão da empresa, visa criar as fundações da próxima fase de crescimento da empresa, capacitando-a a endereçar através da marca Innuos um maior leque de países, garantindo os recursos humanos necessários bem como validando a estratégia de entrada em 2 novos mercados-alvo: França e EUA. Para além disso o projeto pretende modernizar a empresa através da aquisição de ferramentas que a permitam tornar-se mais eficiente.</t>
  </si>
  <si>
    <t>ALG-M8-2017-14</t>
  </si>
  <si>
    <t>ALG-M8-2017-12</t>
  </si>
  <si>
    <t>AAC no âmbito do SI2E - DLBC ADERE 2020</t>
  </si>
  <si>
    <t>ALG-06-4740-FSE-000031</t>
  </si>
  <si>
    <t>A operação consiste na remodelação de um espaço comercial já existente mas afecto a outra actividade, de modo a transforma-lo num local de armazenagem, exposição e venda ao publico de produtos relacionados com as actividades da empresa: canalização e climatização, sistemas de rega, manutenção de jardins, tratamento de piscinas, entre outros. Com a aquisição deste novo equipamento, possibilita a prestação de novos serviços, para novos clientes.</t>
  </si>
  <si>
    <t>ALG-06-4740-FSE-000032</t>
  </si>
  <si>
    <t>Com a implementação e execução de projeto pretende-se fundamentalmente criar um espaço de pernoita com equipamentos de apoio adequadas face às necessidades específicas das autocaravanas.</t>
  </si>
  <si>
    <t>ALG-M8-2017-16</t>
  </si>
  <si>
    <t>AAC no âmbito do SI2E - DLBC LAGOS 2020</t>
  </si>
  <si>
    <t>ALG-06-4740-FSE-000018</t>
  </si>
  <si>
    <t>A operação traduz-se na melhoria do desempenho da Empresa e no aumento da capacidade de resposta ao nível de qualidade dos Projectos e dos tempos de resposta, logo no continuo aumento do número de clientes no âmbito nomeadamente da Reabilitação Urbana–prioridade da Promotora e referência no Eixo 5 EDL LAGOS CIDADE 2020. O Protejo enquadra-se igualmente com os objectivos e prioridades definidos no Aviso de abertura Nº ALG–M8– 2017–16.</t>
  </si>
  <si>
    <t>ALG-06-4740-FSE-000020</t>
  </si>
  <si>
    <t>A candidatura consiste na ampliação da unidade de alojamento local existente, com aumento da capacidade de 7 para 14 pessoas, com possibilidade de atingir as 20. A referida ampliação irá conduzir à criação de um posto de trabalho por contrato sem termo.</t>
  </si>
  <si>
    <t>Área de acolhimento e de serviço para autocaravanas</t>
  </si>
  <si>
    <t>ALG-06-5141-FEDER-000042</t>
  </si>
  <si>
    <t>ALG-06-5141-FEDER-000024</t>
  </si>
  <si>
    <t>Implementação de SW desenvolvido à medida,assente na tecnologia BIM que permitirá uniformizar processos,traduzindo-se numa maior produtividade,qualidade dos Projectos e contratação de 3 colaboradores.</t>
  </si>
  <si>
    <t>ALG-06-5141-FEDER-000027</t>
  </si>
  <si>
    <t>Ampliação das Casas D'Aldeia</t>
  </si>
  <si>
    <t>ALG-06-5141-FEDER-000031</t>
  </si>
  <si>
    <t>SAICT-45-2017-02</t>
  </si>
  <si>
    <t>EvHe .: Origens e Evolução da Coginção Humana e o imapcto da ecologia costeira no SW Ibérico</t>
  </si>
  <si>
    <t>ALG-01-0145-FEDER-027833</t>
  </si>
  <si>
    <t>VITAL .: Identificação de Sequências variantes em genomas humanos e estabelecimento da causalidade dessas variantes na NCVE - VITAL</t>
  </si>
  <si>
    <t>ALG-01-0145-FEDER-028044</t>
  </si>
  <si>
    <t>CLIMFISH .: Análise da vulnerabilidade da pesca costeira às mudanças climáticas na costa Portuguesa</t>
  </si>
  <si>
    <t>ALG-01-0145-FEDER-028518</t>
  </si>
  <si>
    <t>ENLACE .: Abordagem holística á simulação da evolução da costa a longo prazo</t>
  </si>
  <si>
    <t>ALG-01-0145-FEDER-028949</t>
  </si>
  <si>
    <t>PROLAR .: Programação metabólica precoce em peixes mediante modulação nutricional</t>
  </si>
  <si>
    <t>ALG-01-0145-FEDER-029151</t>
  </si>
  <si>
    <t>MugePortal .: Concheiros de Muge: Um novo portal para os últimos caçadores-recolectores do vale do Tejo, Portugal</t>
  </si>
  <si>
    <t>ALG-01-0145-FEDER-029680</t>
  </si>
  <si>
    <t>Odoracid .: Efeitos da acidificação dos oceanos no sistema neuronal do Linguado, Solea senegalensis</t>
  </si>
  <si>
    <t>ALG-01-0145-FEDER-030262</t>
  </si>
  <si>
    <t>BECORV .: Bases ecológicas para uma gestão sustentável da corvina</t>
  </si>
  <si>
    <t>ALG-01-0145-FEDER-030278</t>
  </si>
  <si>
    <t>DEvoCancer .: Descodificação da evolução do cancro da mama através de assinaturas de expressão diferencial do alelo mutado</t>
  </si>
  <si>
    <t>ALG-01-0145-FEDER-031477</t>
  </si>
  <si>
    <t>ReaDyHyCiCN .: Estudos da dinâmica da combustão do hidrogénio em nanotubos de carbono</t>
  </si>
  <si>
    <t>ALG-01-0145-FEDER-031955</t>
  </si>
  <si>
    <t>SI-47-2017-13</t>
  </si>
  <si>
    <t>SI-47-2017-03</t>
  </si>
  <si>
    <t>Desenvolvimento de um novo sistema AVAC baseado em jatos confluentes</t>
  </si>
  <si>
    <t>ALG-01-0247-FEDER-027811</t>
  </si>
  <si>
    <t>FEEDFIRST .: Desenvolvimento de uma nova tecnologia para cultivo de larvas de peixes à primeira alimentação</t>
  </si>
  <si>
    <t>ALG-01-0247-FEDER-034050</t>
  </si>
  <si>
    <t>A presente proposta visa a conceção e desenvolvimento de um novo sistema AVAC baseado em jatos confluentes, configurando um dispositivo vertical de canto para ventilação, aquecimento e arrefecimento de ar junto das paredes através de jatos.</t>
  </si>
  <si>
    <t>O projecto pretende desenvolver um kit tecnológico, alimento e tanque de cultivo, para o larvas de peixes marinhos à primeira alimentação, que aproveite o seu alto potencial de crescimento, garanta uma qualidade de água óptima, reduza mortalidades, e permita um custo de produção razoável.</t>
  </si>
  <si>
    <t>ALG-02-0853-FEDER-024122</t>
  </si>
  <si>
    <t>EvaporCork .: Arrefecimento evaporativo passivo de fachadas com recurso a ICB</t>
  </si>
  <si>
    <t>ALG-01-0247-FEDER-033357</t>
  </si>
  <si>
    <t>O projeto EvaporCork visa o desenvolvimento de um novo sistema evaporativo passivo de fachadas revestidas com ICB, capaz de promover o arrefecimento de edifícios e mitigar o fenómeno da ilha de calor em países quentes e secos, alargando a oferta de revestimentos sustentáveis em ICB.</t>
  </si>
  <si>
    <t>ALG-04-2114-FEDER-000048</t>
  </si>
  <si>
    <t>Ecovia e Ciclovia da Costa Vicentina (Vila do Bispo/ Aljezur)</t>
  </si>
  <si>
    <t>O projeto assenta numa rede de ecovias e ciclovias que ligam os dois concelhos, permitindo aos seus utilizadores o contato com a natureza, usufruindo das caraterísticas únicas destes dois concelhos da Costa Vicentina</t>
  </si>
  <si>
    <t>Aljezur e Vila do Bispo</t>
  </si>
  <si>
    <t>ALG-04-2316-FEDER-000015</t>
  </si>
  <si>
    <t>ALG-04-2316-FEDER-000020</t>
  </si>
  <si>
    <t>ALG-04-2316-FEDER-000021</t>
  </si>
  <si>
    <t>ALG-04-2316-FEDER-000027</t>
  </si>
  <si>
    <t>Reabilitação do Antigo Edifício da Lota</t>
  </si>
  <si>
    <t>A presente ação propõe a renovação do antigo edifício da lota, com vista à sua reconversão num espaço alternativo de promoção de atividades culturais e criativas. A antiga lota passará a ter a função de multiusos, direcionada para a realização de eventos multiculturais (eventos, festividades, comemorações e tradições locais/regionais), contribuindo para a animação e dinamismo da economia local.</t>
  </si>
  <si>
    <t>Gestão e Animação do PARU - Silves</t>
  </si>
  <si>
    <t>Jardim da República - Silves</t>
  </si>
  <si>
    <t>O projecto de gestão e animação do PARU visa a operacionalização da dimensão imaterial do PARU de Silves, com um conjunto de iniciativas centradas na promoção, animação e gestão do território da ARU e dos seus recursos. Pretende-se, assim, a uma componente de valorização e de reforço da notoriedade interna e externamente da cidade, contribuindo para a melhoria da qualidade de vida, da regeneração e da revitalização da ARU.</t>
  </si>
  <si>
    <t>A operação pretende contribuir para a melhoria no que respeita à funcionalidade, coerência e estrutura do espaço público potenciando significativamente a capacidade de estacionamento e mobilidade para os moradores da zona habitacional a norte da área de intervenção e utentes quer das escolas na envolvente do jardim. Com a recuperação do Jardim da República pretende-se devolver à população um espaço verde de referência na cidade de Silves.</t>
  </si>
  <si>
    <t>Recuperação do Edifício do Compromisso Maritimo</t>
  </si>
  <si>
    <t>Destina-se a requalificar um edifício degradado e descaracterizado pelos usos e intervenções em que a preocupação de manter a nobreza original não se verificou. Foi o piso térreo que sofreu mais intervenções desadequadas sendo por isso alvo de uma intervenção mais profunda. Para o piso superior a intervenção preconizada é mínima pois conserva alguns elementos tradicionais. Inclui ainda a demolição da cobertura e o reforço estrutural do edifício.</t>
  </si>
  <si>
    <t>ALG-67-2017-08</t>
  </si>
  <si>
    <t>Qualidade dos sistemas de ensino e formação de nível não-superior</t>
  </si>
  <si>
    <t>ALG-07-5267-FSE-000002</t>
  </si>
  <si>
    <t>ALG-07-5267-FSE-000003</t>
  </si>
  <si>
    <t>ALG-07-5267-FSE-000005</t>
  </si>
  <si>
    <t>ALG-07-5267-FSE-000006</t>
  </si>
  <si>
    <t>ALG-07-5267-FSE-000007</t>
  </si>
  <si>
    <t>ALG-07-5267-FSE-000008</t>
  </si>
  <si>
    <t>Formação contínua de professores, formadores e outros agentes de formação</t>
  </si>
  <si>
    <t>Pretende-se desenvolver formação contínua de docentes com vista ao desenvolvimento de competências profissionais promotoras do sucesso escolar, no âmbito do Prog. Nac.de Promoção do Sucesso Escolar, em resposta às fragilidades identificadas nos Planos de Ação Estratégica das Escolas associadas. Organiza-se em 62 cursos com 77 ações com enfoque nas práticas pedagógicas e didáticas, ambientes de aprendizagem inovadores e dinâmicas organizacionais</t>
  </si>
  <si>
    <t>Esta candidatura dá sequência ao processo induzido pelo Plano Nacional Promoção Sucesso Escolar e pretende apoiar a execução dos Planos de Ação Estratégica (PAE) das escolas. Assim, as estratégicas insertas nos PAE serão operacionalizadas, pelo plano de formação a apoiar,capacitando as equipas docentes incumbidas da sua condução e desenvolvimento, no sentido de melhorar o processo de ensino e de aprendizagem e concomitantemente o sucesso escolar</t>
  </si>
  <si>
    <t>O presente projeto articula-se com a política educativa, com as exigências do PNPSE e com os Planos de Ação Estratégica elaborados pelos agrupamentos de escolas, nos quais foram identificadas as necessidades de formação docente. Contribui para o desenvolvimento profissional dos docentes e organizacional das escolas, numa perpectiva ecológica, apoiando a melhoria das aprendizagens, a promoção do sucesso escolar e a prevenção do abandono escolar.</t>
  </si>
  <si>
    <t>O presente projeto encontra-se articulado com a política educativa, alinhado com as exigências do PNPSE e com os planos de Ação Estratégicos elaborados pelos agrupamentos de escola, nos quais foram identificadas as necessidades de formação para concretização dos mesmos. Visa a melhoria das aprendizagens, a promoção do sucesso escolar e prevenção do abandono escolar.</t>
  </si>
  <si>
    <t>O Plano de formação visa dar resposta às necessidades de formação contínua dos docentes da educação pré escolar e dos ensinos básico e secundário dos agrupamentos associados do CFAE Ria Formosa, identificadas nas escolas e enquadradas nas prioridades definidas pelo sistema educativo e, fundamentalmente, as decorrentes do programa Nacional de Promoção do Sucesso Escolar. As ações a realizar dão relevo à formação em didáticas específicas.</t>
  </si>
  <si>
    <t>Sendo possível através do CRESC Algarve 2020 obter apoio para a implementação do PNPSE, o CFAE de Albufeira, Lagoa e Silves, entidade vocacionada para formação contínua de docentes submete a presente candidatura. Estão associados ao Centro sete Agrupamentos de Escolas: Albufeira Poente, Albufeira, Ferreiras, Padre António Martins de Oliveira / Lagoa, Rio Arade, Silves e Silves Sul.</t>
  </si>
  <si>
    <t>ALG-07-5470-FSE-000003</t>
  </si>
  <si>
    <t>Aprendizagem ao longo da vida</t>
  </si>
  <si>
    <t>ALG-70-2017-21</t>
  </si>
  <si>
    <t>Cursos de Educação e Formação de Adultos (EFA)</t>
  </si>
  <si>
    <t>PI 10.3</t>
  </si>
  <si>
    <t>Os Cursos de Educação e Formação para Adultos (Cursos EFA) assumem-se como uma modalidade de formação de dupla certificação e constituem-se como o principal instrumento para a qualificação de adultos, visam a redução dos seus défices de qualificação bem como a melhoria dos níveis de empregabilidade e de inclusão social e profissional e inserem-se no quadro conceptual da educação e formação ao longo da vida.</t>
  </si>
  <si>
    <t>ALG-01-0145-FEDER-029319</t>
  </si>
  <si>
    <t>GT-LightUP .: Iluminar gasotransmissores sinalizadores</t>
  </si>
  <si>
    <t>OtiCalFrut .: OtiCalFrut: CALibração ÓTIca de FRUTos</t>
  </si>
  <si>
    <t>ALG-01-0247-FEDER-033652</t>
  </si>
  <si>
    <t>O projeto OPTICALFRUT, promovido pela CALIBRAFRUTA em consórcio com o CEOT da Universidade do Algarve e a MCM Electronics visa desenvolver um módulo ótico para a calibração automática e não invasiva de fruta, através de parâmetros de qualidade interna e da verificação dos defeitos internos.</t>
  </si>
  <si>
    <t>SI-47-2017-14</t>
  </si>
  <si>
    <t>NIBAP .: Nucleo de Investigação em Biotecnologia e Agricultura de Precisão</t>
  </si>
  <si>
    <t>ALG-01-0247-FEDER-037303</t>
  </si>
  <si>
    <t>O projeto visa a constituição de um Nucleo de Investigação focado na área da Biotecnologia e Agricultura de Precisão.</t>
  </si>
  <si>
    <t>Algarve Wines &amp; Spirits</t>
  </si>
  <si>
    <t>ALG-02-0853-FEDER-017265</t>
  </si>
  <si>
    <t>O projeto Wines &amp; Spirits pretende o aumento da competividade das empresas do setor das bebidas do Algarve e a implementação de ferramentas de carácter inovador.</t>
  </si>
  <si>
    <t>Reabilitação do Espaço da antiga Igreja Matriz (atual Quintal da Câmara Municipal) com vista à ampliação do Museu Municipal de Arqueologia de Albufeira</t>
  </si>
  <si>
    <t>ALG-04-2316-FEDER-000024</t>
  </si>
  <si>
    <t>A proposta centra-se na conservação, restauro e valorização dos vestígios edificados da Igreja de Santa Maria, que correspondem à antiga Capela-Mor, tendo em vista a sua adaptação para espaço expositivo e de atividades culturais, e na criação de um novo espaço privado de uso público da cidade, um pátio murado que corresponde em dimensão às antigas naves da Igreja.</t>
  </si>
  <si>
    <t>Plano de Gestão e Divulgação do PARU de Albufeira e da Respetiva Implementação no período de 2017-2020</t>
  </si>
  <si>
    <t>ALG-04-2316-FEDER-000025</t>
  </si>
  <si>
    <t>A operação visa aumentar o nível de alavancagem de investimentos públicos e privados complementares às operações financiadas no âmbito PARU, assim como a divulgação dos incentivos associados e ainda o aumento do grau de conhecimento e satisfação dos residentes e visitantes.</t>
  </si>
  <si>
    <t>Reabilitação para adaptação a Centro de Artes e Ofícios (Edifício do Antigo Tribunal)</t>
  </si>
  <si>
    <t>ALG-04-2316-FEDER-000026</t>
  </si>
  <si>
    <t>Pretende-se dotar o Edifício do antigo Tribunal de Albufeira das adequadas caraterísticas físicas e funcionais para a instalação de um Centro de Artes e Ofícios, um equipamento público destinado primordialmente a atividades de divulgação de artes, técnicas, saberes e produtos artesanais locais, integrando a componente informativa, expositiva, formativa e comercial.</t>
  </si>
  <si>
    <t>Requalificação da Zona Envolvente da Igreja Matriz</t>
  </si>
  <si>
    <t>ALG-04-2316-FEDER-000032</t>
  </si>
  <si>
    <t>A presente ação propõe a requalificação da Zona envolvente à Igreja Matriz. A intervenção promoverá a atratividade da imagem urbana, criando um espaço de permanência com qualidade e condições para a sua utilização em segurança.</t>
  </si>
  <si>
    <t>O projeto da YESNUMBER visa a criação de um novo espaço de trabalho multifuncional, na freguesia de S. Clemente (Loulé), fundamentalmente dedicado à programação, consultoria e integração de ferramentas tecnológicas de apoio à gestão de PME. A requalificação do espaço irá não só servir o propósito comercial mas será também o principal local de trabalho dos 3 recursos humanos a contratar.</t>
  </si>
  <si>
    <t>ALG-05-3321-FSE-000008</t>
  </si>
  <si>
    <t>Esta operação está centrada em três vertentes. Em primeiro lugar pela criação da empresa, criando um espaço aberto ao público adequado. Em segundo lugar pela utilização de equipamentos e software de TIC de vanguarda, assim como pela via da utilização de equipamentos eficientes e utilizadores de energias renováveis para o showroom. Em terceiro lugar, pela promoção da empregabilidade, criando o posto de trabalho da empresária e de um funcionário.</t>
  </si>
  <si>
    <t>ALG-05-3321-FSE-000011</t>
  </si>
  <si>
    <t>O presente projeto tem como objetivo capacitar a i7 GO para a expansão da sua cadeia de valor e da área geográfica de atuação, através de um conjunto de opções de investimento inovadores, o que permitirá aumentar as exportações, a notoriedade e visibilidade da empresa na economia digital e do Algarve, enquanto destino turístico de eleição.</t>
  </si>
  <si>
    <t>ALG-05-3321-FSE-000012</t>
  </si>
  <si>
    <t>A operação prevê o conjunto de intervenções necessárias à produção de uma cerveja única na região – Moça; e a capacitação da empresa para a investigação e desenvolvimento de novas formulações de cerveja artesanal, com incorporação de produções algarvias. É prevista ainda a criação de pelo menos 3 postos de trabalho, para além do fomento das dinâmicas de cooperação locais, designadamente com parcerias com outros produtores.</t>
  </si>
  <si>
    <t>O investimento da GIOLATTO visa criar uma linha de transformação de queijo ralado, que será complementar às linhas de transformação de pastas e carnes que a empresa está a instalar em Portimão, no âmbito do projeto SI INOVAÇÃO (19576).</t>
  </si>
  <si>
    <t>ALG-05-3321-FSE-000018</t>
  </si>
  <si>
    <t>O projeto prevê a realização de investimentos, nomeadamente a aquisição de novos equipamentos, obras de adaptação das instalações e lançamento de uma nova marca, resultando na criação de condições necessárias para se puder desenvolver novos projetos conciliando a área das indústrias criativas com o e-commerce.</t>
  </si>
  <si>
    <t>ALG-05-3321-FSE-000019</t>
  </si>
  <si>
    <t>A Ecosonda é uma nova empresa de base tecnológica, criada por dois empreendedores da área da Física Médica oriundos da Universidade do Algarve, que tem por objectivo a prestação de serviços direcionados ao sector da Saúde. A especificidade tecnológica da oferta de serviços obriga à utilização de um conjunto de equipamentos que representa uma importante componente de investimento inicial, à qual se soma a do investimento em capital humano.</t>
  </si>
  <si>
    <t>ALG-05-3321-FSE-000021</t>
  </si>
  <si>
    <t>O projeto visa o apoio ao desenvolvimento de uma empresa recem criada, através da aquisição de equipamentos de vending. O projeto apresenta aspectos claramente inovadores, quer pela forte componente tecnológica dos equipamentos em causa, mas principalmente por apresentar uma forma inovadora de comercializar produtos regionais tradicionais.</t>
  </si>
  <si>
    <t>EAFT – Empreendedorismo e criação de postos de trabalho qualificados</t>
  </si>
  <si>
    <t>ALG-05-3827-FEDER-000017</t>
  </si>
  <si>
    <t>ALG-M8-2017-13</t>
  </si>
  <si>
    <t>O projeto de investimento da CASA MODESTA visa a modernização e expansão da atividade, com vista ao desenvolvimento da empresa em prol da captação de novos públicos e do fomento do posicionamento nos segmentos turísticos identificados. O investimento assentará na consolidação do espaço exterior como área de lazer, de criação e bem-estar entre os turistas e a comunidade e a natureza envolvente.</t>
  </si>
  <si>
    <t>ALG-06-4740-FSE-000049</t>
  </si>
  <si>
    <t>A empresa considera crucial realizar investimentos em novos canais de comunicação eletrónica, equipamentos e divulgação promocional, para que seja possível assegurar o inicio da atividade.</t>
  </si>
  <si>
    <t>O investimento da SIESTA CAMPERS visa a expansão e desenvolvimento da atividade da empresa, com vista a reforçar o posicionamento nos segmentos turísticos que tem vindo a captar, ao mesmo tempo que aposta na captação de novos públicos e segmentos. O investimento passa fundamentalmente pelo aumento da frota e pela melhoria das condições de receção na sede da empresa, localizada em São Brás de Alportel, numa antiga oficina automóvel na EN 2.</t>
  </si>
  <si>
    <t>AAC no âmbito do SI2E - DLBC TAVIRA 2020</t>
  </si>
  <si>
    <t>ALG-06-4740-FSE-000056</t>
  </si>
  <si>
    <t>O presente projeto visa a implementação de um estabelecimento - cafetaria, através da adaptação de um espaço já existente no centro da cidade de Tavira, mais concretamente, na Rua da Liberdade, n.º 26, com intuito de proporcionar aos residentes e visitantes uma oferta diversificada, num espaço que até dia 31 de outubro se encontra a funcionar como comércio de produtos de artesanato.</t>
  </si>
  <si>
    <t>ALG-06-4740-FSE-000062</t>
  </si>
  <si>
    <t>Será um serviço a disponibilizar na área da restauração e bebidas e venda de produtos locais. Com a realização deste plano de investimento, contribui-se diretamente para a fixação de população com a criação de um posto de trabalho e promove o desenvolvimento local pela venda de produtos regionais.</t>
  </si>
  <si>
    <t>ALG-06-4740-FSE-000073</t>
  </si>
  <si>
    <t>O investimento na modernização da marisqueira MARISCOS &amp; PETISCOS, gerido pela empresa Grelha Peixe, visa reforçar o seu posicionamento no mercado regional, contribuindo para dinamizar a oferta gastronómica do território do Baixo Guadiana. O investimento consta da renovação das áreas publicas, da modernização do equipamento, incluindo o sistema de apoio à gestão e da própria experiência gastronómica proporcionada ao turista.</t>
  </si>
  <si>
    <t>ALG-06-5141-FEDER-000062</t>
  </si>
  <si>
    <t>Urbanvet</t>
  </si>
  <si>
    <t>ALG-06-5141-FEDER-000067</t>
  </si>
  <si>
    <t>Expansão e modernização da SIESTA CAMPERS</t>
  </si>
  <si>
    <t>ALG-06-5141-FEDER-000076</t>
  </si>
  <si>
    <t>À da Marta</t>
  </si>
  <si>
    <t>ALG-06-5141-FEDER-000079</t>
  </si>
  <si>
    <t>Café na Quinta do Monte</t>
  </si>
  <si>
    <t>ALG-06-5141-FEDER-000086</t>
  </si>
  <si>
    <t>Modernização da Marisqueira Mariscos e Petiscos</t>
  </si>
  <si>
    <t>ALG-06-5141-FEDER-000099</t>
  </si>
  <si>
    <t>GAFAPROTECT .: Controle da antracnose da oliveira através de silenciamento e expressão de genes utilizando um vírus de planta como vector</t>
  </si>
  <si>
    <t>ALG-01-0145-FEDER-028263</t>
  </si>
  <si>
    <t>TOMVIRPROTECT .: Desenvolvimento de um vetor para proteção de plantas de tomate contra TSWV</t>
  </si>
  <si>
    <t>ALG-01-0145-FEDER-028266</t>
  </si>
  <si>
    <t>WakeUp .: O despertar do oócito: reactivação transcricional após um estado quiescente prolongado.</t>
  </si>
  <si>
    <t>ALG-01-0145-FEDER-028441</t>
  </si>
  <si>
    <t>TRANSFISH .: Aclimatação transgeracional de peixes temperados às alterações climáticas.</t>
  </si>
  <si>
    <t>ALG-01-0145-FEDER-028647</t>
  </si>
  <si>
    <t>EW-Coast .: Sistema de alerta a riscos costeiros induzidos por tempestades</t>
  </si>
  <si>
    <t>ALG-01-0145-FEDER-028657</t>
  </si>
  <si>
    <t>AquaRAM .: Determinantes de resistencia antimicrobina em ambientes de aquacultura</t>
  </si>
  <si>
    <t>ALG-01-0145-FEDER-028824</t>
  </si>
  <si>
    <t>GreenVet .: Desvendando o potencial de plantas marinhas halófitas como fontes inovadoras de produtos para uso veterinário</t>
  </si>
  <si>
    <t>ALG-01-0145-FEDER-028876</t>
  </si>
  <si>
    <t>OnOff .: Conjugação do registo sedimentar onshore e offshore de tsunamis</t>
  </si>
  <si>
    <t>ALG-01-0145-FEDER-028941</t>
  </si>
  <si>
    <t>REMIRucula .: Caracterização da resistência ao míldio na cultura da rúcula</t>
  </si>
  <si>
    <t>ALG-01-0145-FEDER-028963</t>
  </si>
  <si>
    <t>METALCHEMBIO .: Combinação inovadora de estratégias químicas e biológicas para a recuperação de metais de efluentes e de lixiviados</t>
  </si>
  <si>
    <t>ALG-01-0145-FEDER-029251</t>
  </si>
  <si>
    <t>KeePace .: Keep Pace: Seleção de árvores capazes de acompanhar as rápidas alterações ambientais, base para a gestão de montados sustentáveis do século XXI</t>
  </si>
  <si>
    <t>ALG-01-0145-FEDER-029263</t>
  </si>
  <si>
    <t>SeGrPolyQ .: O papel dos grânulos de stress nas doenças de poliglutaminas: da patogénese à terapia molecular</t>
  </si>
  <si>
    <t>ALG-01-0145-FEDER-029480</t>
  </si>
  <si>
    <t>RhizoMiS .: Manipulação do microbioma da rizosfera de Salicornia para exploração de bioprodutos e melhoramento de bioprocessos</t>
  </si>
  <si>
    <t>ALG-01-0145-FEDER-029736</t>
  </si>
  <si>
    <t>WarmWorld .: Compreender os períodos climáticos quentes do passado nos últimos 1.5 Ma</t>
  </si>
  <si>
    <t>ALG-01-0145-FEDER-029897</t>
  </si>
  <si>
    <t>CromSeg .: Mecanismos moleculares da segregação cromossómica</t>
  </si>
  <si>
    <t>ALG-01-0145-FEDER-030014</t>
  </si>
  <si>
    <t>Seaweeds4Feeds .: Libertação do potencial das macroalgas marinhas para a alimentação de porcos e aves</t>
  </si>
  <si>
    <t>ALG-01-0145-FEDER-030238</t>
  </si>
  <si>
    <t>i-Five .: Extensão do acesso de espectro dinâmico para rádio 5G</t>
  </si>
  <si>
    <t>ALG-01-0145-FEDER-030500</t>
  </si>
  <si>
    <t>ReFloRest .: Reabilitando Residuos Agrofloestais: Das Interações Intermoleculares em Polifenois Naturais ao Desenvolvimento de Novos Biomateriais de Valor Acrescentado.</t>
  </si>
  <si>
    <t>ALG-01-0145-FEDER-030619</t>
  </si>
  <si>
    <t>LinguaTox .: Sistema de língua bioelectrónica para a detecção de toxinas paralisantes marinhas em bivalves</t>
  </si>
  <si>
    <t>ALG-01-0145-FEDER-030891</t>
  </si>
  <si>
    <t>NanoReproTox .: Desvendando os impactos ecológicos da toxicidade de nanopartículas na reprodução de organismos marinhos</t>
  </si>
  <si>
    <t>ALG-01-0145-FEDER-030908</t>
  </si>
  <si>
    <t>EMERGEMIX .: Efeitos de mixturas de contaminantes emergentes nos ecossistemas aquáticos: uma abordagem a vários níveis de organização biológica</t>
  </si>
  <si>
    <t>ALG-01-0145-FEDER-030922</t>
  </si>
  <si>
    <t>SourUnion .: SourUnion - Análise da interacção entre o porta-enxerto laranjeira azeda e a variedade enxertada que provoca o declínio dos citrinos na presença do Citrus tristeza virus</t>
  </si>
  <si>
    <t>ALG-01-0145-FEDER-030957</t>
  </si>
  <si>
    <t>OBSERVA.FISH .: Sistemas de Observação Autónomos a Bordo de Embarcações de Pesca para Apoio a uma Gestão dos Ecossistemas Marinhos</t>
  </si>
  <si>
    <t>ALG-01-0145-FEDER-031141</t>
  </si>
  <si>
    <t>HabWAVE .: Relevância da conjugação de processos biológicos e físicos na iniciação de blooms de algas nocivas na costa NW de Portugal</t>
  </si>
  <si>
    <t>ALG-01-0145-FEDER-031265</t>
  </si>
  <si>
    <t>GreenTreat .: Integração de um método sustentável utilizando microalgas para o tratamento terciário de efluentes urbanos em Estações de Tratamento de Águas Residuais no Algarve</t>
  </si>
  <si>
    <t>ALG-01-0145-FEDER-031567</t>
  </si>
  <si>
    <t>TRANSCULTURAL .: História, Arqueologia e Antropo-biogeoquímica da população medieval em Portugal (sécs. X-XIV). Cultura, identidades e interculturalidade descodificadas pelo estudo da dieta e da mobil</t>
  </si>
  <si>
    <t>ALG-01-0145-FEDER-031599</t>
  </si>
  <si>
    <t>Microcontrol .: Utilização da capacidade terapêutica do microbioma para a melhoria da larvicultura de peixes</t>
  </si>
  <si>
    <t>ALG-01-0145-FEDER-031996</t>
  </si>
  <si>
    <t>INFLAMMAA .: Desvendando o papel modulador imune e neuro-endócrino do triptofano durante a inflamação</t>
  </si>
  <si>
    <t>ALG-01-0145-FEDER-032349</t>
  </si>
  <si>
    <t>MP-BITOX .: Microplásticos em bivalves comerciais da costa Portuguesa: identificação das espécies mais sensíveis à presença de microplásticos no ambiente e avaliação da toxicidade dos agregados microp</t>
  </si>
  <si>
    <t>ALG-01-0145-FEDER-032453</t>
  </si>
  <si>
    <t>Projeto Faro</t>
  </si>
  <si>
    <t>ALG-02-0853-FEDER-033346</t>
  </si>
  <si>
    <t>O Hotel em vias de construção tem como objetivo reforçar a oferta hoteleira na cidade de Faro apostando na qualidade e modernidade. Consideramos que para tal será essencial a experiência do nosso grupo a nível da construção e da gestão de hotelaria, que permite aplicar todo o nosso Know-how.</t>
  </si>
  <si>
    <t>ALG-B3-2018-02</t>
  </si>
  <si>
    <t>Estágios</t>
  </si>
  <si>
    <t>ALG-05-31B3-FSE-000001</t>
  </si>
  <si>
    <t>As medidas de estágios visam complementar e desenvolver as competências dos desempregados que procuram um primeiro ou um novo emprego, de forma a melhorar o seu perfil de empregabilidade, através da aquisição de novas formações e competências junto das empresas, com vista à criação de emprego, nomeadamente em novas áreas profissionais tendo como objetivo o apoio à transição entre o sistema de qualificações e o mercado de trabalho.</t>
  </si>
  <si>
    <t>ALG-05-3827-FEDER-000012</t>
  </si>
  <si>
    <t>Leila Real Kitchen Space Projects | Empreendedorismo e criação de empresas</t>
  </si>
  <si>
    <t>ALG-05-3827-FEDER-000013</t>
  </si>
  <si>
    <t>Cerveja Artesanal | A fábrica da "Moça"</t>
  </si>
  <si>
    <t>ALG-05-3827-FEDER-000018</t>
  </si>
  <si>
    <t>Instalação de nova linha de produto da GIOLATTO</t>
  </si>
  <si>
    <t>ALG-05-3827-FEDER-000021</t>
  </si>
  <si>
    <t>Expansão e nova plataforma online LabPrint</t>
  </si>
  <si>
    <t>ALG-05-3827-FEDER-000024</t>
  </si>
  <si>
    <t>ECOSONDA2008</t>
  </si>
  <si>
    <t>ALG-05-3827-FEDER-000025</t>
  </si>
  <si>
    <t>Vending turistico de produtos regionais</t>
  </si>
  <si>
    <t>ALG-05-3827-FEDER-000028</t>
  </si>
  <si>
    <t>Valorização da Escrita do Sudoeste e Conservação e Valorização das Antas do Ameixial</t>
  </si>
  <si>
    <t>ALG-05-3928-FEDER-000015</t>
  </si>
  <si>
    <t>Patrimónios de Castro Marim: Valorização e Promoção de Produtores Locais e Produtos Endógenos</t>
  </si>
  <si>
    <t>ALG-05-3928-FEDER-000018</t>
  </si>
  <si>
    <t>A operação tem como objectivo a conservação e valorização da Escrita do Sudoeste e das Antas do Ameixial e insere-se numa estratégia de valorização e promoção dos recursos naturais e culturais do território, através da preservação do património histórico.</t>
  </si>
  <si>
    <t>A operação preconiza a valorização económica de recursos endógenos associados a Castro Marim, concretamente a valorização e promoção dos produtores locais e dos produtos endógenos, designadamente flor de sal e sal de Castro Marim e a raça autóctone cabra de raça algarvia, entre outros</t>
  </si>
  <si>
    <t>ALG-38-2017-26</t>
  </si>
  <si>
    <t>Formação de profissionais do setor da saúde</t>
  </si>
  <si>
    <t>ALG-06-4538-FSE-000004</t>
  </si>
  <si>
    <t>ALG-06-4538-FSE-000005</t>
  </si>
  <si>
    <t>Face às necessidades identificadas ao nível da saúde na nossa instituição, esta candidatura permitirá aos nossos colaboradores a aquisição, desenvolvimento e renovação de conhecimentos, bem como a aquisição de instrumentos e métodos inovadores que combatam a obsolescência. Deste modo, tal facto irá permitir uma maior qualidade nos serviços prestados pela Associação garantindo, desta forma, maior bem-estar aos nossos utentes.</t>
  </si>
  <si>
    <t>Estando em causa o Ser Humano, a saúde/vida, conhecimentos especializados, recursos, tecnologias, valores éticos, deontológicos e jurídicos, terá que ser neste ambiente complexo e diversificado que a prestação de cuidados de saúde deverá ser realizada. Revelando-se de extrema importância para a FADS, dar resposta às crescentes exigências do setor da saúde, capacitando os seus profissionais para a prestação de cuidados de saúde de excelência.</t>
  </si>
  <si>
    <t>ALG-06-4740-FSE-000013</t>
  </si>
  <si>
    <t>ALG-06-4740-FSE-000030</t>
  </si>
  <si>
    <t>A casa de campo complementada com vertente holística enriquecedora na sua diversidade, projeta Monchique, pela sua elevada qualidade de serviços diversificados, contribuindo para o bem-estar global dos seus hóspedes. As experiências são inovadoras, interessantes e genuínas. Os hóspedes são recebidos de forma exemplar e distinta, sem preocupação de raça, idade, género ou religião, todos são Bem Vindos.</t>
  </si>
  <si>
    <t>ALG-06-4740-FSE-000040</t>
  </si>
  <si>
    <t>Este projeto nasceu em 2013 e queremos dar continuidade prestando um melhor serviço, assim com o objetivo de assegurar o nosso crescimento pretendemos: • Remodelar e reabilitar o espaço • Adquirir equipamentos informáticos e novo software • Adquirir novos equipamentos de ginásio e para aulas de grupo • Investir em termos acumuladores e painéis solares</t>
  </si>
  <si>
    <t>ALG-06-4740-FSE-000045</t>
  </si>
  <si>
    <t>ALG-06-4740-FSE-000046</t>
  </si>
  <si>
    <t>O projeto Nascer, Inovar e Crescer consiste na criação de uma nova sociedade cujo objeto social é a organização de atividades de animação turística, oferecendo serviços diferenciados, suportados na fruição e contacto direto com a natureza, e com a preocupação central de observar os trâmites do desenvolvimento sustentável.</t>
  </si>
  <si>
    <t>A Sea4Us é uma microempresa de biotecnologia marinha de Sagres que visa a valorização de recursos marinhos, atualmente sem valor comercial, para fins biomedicinais. O presente projeto consiste na expansão da capacidade de infraestruturas e logística da Sea4Us no seu polo de Sagres (laboratório e equipamento) e na contratação de novos recursos humanos, valorizando e centralizando assim as atividades tecnológicas e científicas em Sagres.</t>
  </si>
  <si>
    <t>ALG-06-4740-FSE-000063</t>
  </si>
  <si>
    <t>ALG-06-4740-FSE-000066</t>
  </si>
  <si>
    <t>ALG-06-4740-FSE-000071</t>
  </si>
  <si>
    <t>Prestação de Serviços de Coaching, Formação e Consultoria em Auto-Estima, Desenvolvimento Pessoal, Melhoria dos Processos de Trabalho e Gestão da Qualidade em Instituições Sociais (Jardins de Infância, Lares de Idosos, Orfanatos, Prisões, Casas de Acolhimento e Orfanatos), Instituições de Ensino (Escolas Públicas e Privadas), Empresas de prestação de servicos, indústria e hotelaria, públicas ou privadas.</t>
  </si>
  <si>
    <t>A operação aposta na implementação de uma unidade de produção de cerveja artesanal de excelência, assente em matéria-prima biológica, e atribuindo particular atenção às exigências de sustentabilidade energética e ambiental. O projeto procura potenciar a existente oportunidade de negócio, resultante da constante tendência de aumento da taxa de consumo de cerveja artesanal, e das respetivas alterações dos padrões de consumo.</t>
  </si>
  <si>
    <t>Remodelar e dotar um espaço existente, de condições que possibilitem a visitação, no território interior do Algarve, de uma tipologia de visitantes, que privilegiem o contacto com a natureza diferente do habitual turismo de sol e praia.</t>
  </si>
  <si>
    <t>Turismo no Espaço Rural, Casa de Campo, no Castelo da Nave, Monchique, para, 4 quartos, capacidade de 8/10 pessoas, com requisitos do D.L. n.º 38/2008, 7 de março e PDM de Monchique.</t>
  </si>
  <si>
    <t>ALG-06-5141-FEDER-000043</t>
  </si>
  <si>
    <t>Remodelação e Modernização de Ginásio</t>
  </si>
  <si>
    <t>ALG-06-5141-FEDER-000053</t>
  </si>
  <si>
    <t>Alojamento Local - Vida Consciente</t>
  </si>
  <si>
    <t>ALG-06-5141-FEDER-000058</t>
  </si>
  <si>
    <t>Nascer, Inovar e Crescer</t>
  </si>
  <si>
    <t>ALG-06-5141-FEDER-000060</t>
  </si>
  <si>
    <t>Valorização e expansão da atividade biotecnológica da Sea4Us em Sagres</t>
  </si>
  <si>
    <t>ALG-06-5141-FEDER-000061</t>
  </si>
  <si>
    <t>ALG-06-5141-FEDER-000063</t>
  </si>
  <si>
    <t>Este investimento visa a melhoria dos serviços de hotelaria e a diversificação dos serviços para a restauração, contribuir para a fidelização dos clientes (estrangeiros) e reduzir assim a sazonalidade. Visa a promoção do Património Natural e Cultural da Costa Vicentina, em que o empreendimento está incutido no apreço das paisagens naturais como da mostra dos produtos agroalimentares que contribuem para a sustentabilidade da economia local.</t>
  </si>
  <si>
    <t>Prestação de Serviços de Coaching, Formação e Consultoria em instituições sociais e educativas, empresas públicas e privadas, indivíduos e grupos.</t>
  </si>
  <si>
    <t>ALG-06-5141-FEDER-000090</t>
  </si>
  <si>
    <t>Conceito inovador de criação da 1ª cervejaria Artesanal Europeia, integralmente “amiga do ambiente”</t>
  </si>
  <si>
    <t>ALG-06-5141-FEDER-000093</t>
  </si>
  <si>
    <t>ALG-07-5267-FSE-000004</t>
  </si>
  <si>
    <t>A formação contínua de docentes é estrutural na melhoria da qualidade da resposta dos sistemas educativos. A presente candidatura caracteriza-se pela construção de um plano de formação contínua para os níveis de educação pré-escolar, básico e secundário, tendo como principal objetivo a capacitação dos docentes e outros agentes educativos com as competências técnicas, pedagógicas e didáticas necessárias para a promoção do sucesso educativo.</t>
  </si>
  <si>
    <t>ALG-70-2017-24</t>
  </si>
  <si>
    <t>ALG-07-5470-FSE-000002</t>
  </si>
  <si>
    <t>Centros Qualifica</t>
  </si>
  <si>
    <t>ALG-07-5470-FSE-000004</t>
  </si>
  <si>
    <t>ALG-07-5470-FSE-000005</t>
  </si>
  <si>
    <t>ALG-07-5470-FSE-000006</t>
  </si>
  <si>
    <t>ALG-07-5470-FSE-000007</t>
  </si>
  <si>
    <t>ALG-07-5470-FSE-000008</t>
  </si>
  <si>
    <t>ALG-07-5470-FSE-000009</t>
  </si>
  <si>
    <t>ALG-07-5470-FSE-000010</t>
  </si>
  <si>
    <t>ALG-07-5470-FSE-000011</t>
  </si>
  <si>
    <t>ALG-07-5470-FSE-000012</t>
  </si>
  <si>
    <t>ALG-07-5470-FSE-000013</t>
  </si>
  <si>
    <t>Candidatura financeira para o funcionamento do Centro Qualifica da Escola Secundária de Loulé para os anos de 2017-18.</t>
  </si>
  <si>
    <t>A atividade do Centro Qualifica promovido pelo CEFP de Faro da rede do IEFP, IP enquadra-se na estratégia nacional de revitalização da educação e formação de adultos, definida no quadro do Programa Qualifica e assente na complementaridade entre reconhecimento, validação e certificação de competências (RVCC) e a obrigatoriedade de frequência de formação certificada. Tem como principais atribuições o desenvolvimento de processos de RVCC .</t>
  </si>
  <si>
    <t>A atividade do Centro Qualifica promovido pelo CEFP de Faro da rede do IEFP, IP enquadra-se na estratégia nacional de revitalização da educação e formação de adultos, definida no quadro do Programa Qualifica e assente na complementaridade entre reconhecimento, validação e certificação de competências (RVCC) e a obrigatoriedade de frequência de formação certificada. Tem como principais atribuições o desenvolvimento de processos de RVCC.</t>
  </si>
  <si>
    <t>O Centro Qualifica pretende promover a qualificação de adultos/as com idade igual ou superior a 18 anos, de jovens NEET e de pessoas portadoras de deficiência, tendo em conta os seus perfis e necessidades individuais e as necessidades do mercado de trabalho, através da informação, o aconselhamento e o encaminhamento para ofertas de educação e formação profissional e/ou Processos de Reconhecimento, Validação e Certificação de Competências.</t>
  </si>
  <si>
    <t>A atividade do CQ promovido pelo CEFP do Barlavento da rede do IEFP, IP enquadra-se na estratégia nacional de revitalização da educação e formação de adultos, definida no quadro do Programa Qualifica e assente na complementaridade entre RVCC e a obrigatoriedade de frequência de formação certificada.Tem como principais atribuições o desenvolvimento de processos de orientação e processos de RVCC escolar e profissional.</t>
  </si>
  <si>
    <t>Melhoria da igualdade de acesso à aprendizagem ao longo da vida para todas as faixas etárias em contextos formais, não formais e informais, atualização do conhecimento, das aptidões e das competências dos trabalhadores, e promoção de percursos de aprendizagem flexíveis, inclusive através da orientação profissional e da validação das competências adquiridas;</t>
  </si>
  <si>
    <t>O CQ AEFFL Olhão funciona na Escola Secundária, localizada no centro de Olhão. A sua atividade centra-se no aumento da qualificação escolar e/ou profissional de jovens e adultos do concelho e do concelho vizinho (Tavira), visando diminuir o elevado défice de qualificações desta população e munindo-a de mecanismos/instrumentos para maior empregabilidade, inclusão social/profissional e desenvolvimento da região.</t>
  </si>
  <si>
    <t>O Centro Qualifica Turisforma tem como premissa fundamental não só a valorização das aprendizagens que foram sendo adquiridas ao longo da vida, mas também a possibilidade efetiva dos adultos e jovens aumentarem e desenvolverem competências através de formação qualificante, tendo por base as reais necessidades de qualificação existentes no seu território de atuação.</t>
  </si>
  <si>
    <t>O Centro Qualifica AEJD tem na sua área de prestação de serviço os concelhos de Lagos, Portimão e limítrofes o que equivale a 26% do Algarve. Nos últimos cinco anos houve um aumento das populações nos concelhos de Lagos e de Portimão e ligeiros decréscimos nos restantes concelhos. O público-alvo é heterogéneo, constituído por jovens e adultos que não completaram o ensino secundário e/ou básico e por estrangeiros que pretendem aprender português.</t>
  </si>
  <si>
    <t>Atividade relevante dada a necessidade local de encaminhamento para a qualificação e formação de adultos e elevar o nível de qualificação adulta ativa, desempregada e empregada</t>
  </si>
  <si>
    <t>ALG-71-2018-06</t>
  </si>
  <si>
    <t>Cursos de Especialização Tecnológica (CET) em linha com a RIS3 regional</t>
  </si>
  <si>
    <t>ALG-07-5571-FSE-000003</t>
  </si>
  <si>
    <t>O Plano de formação proposto vai ao encontro das reais necessidades do sector do Turismo, Hotelaria e Restauração, designadamente da formação de quadros intermédios, destacando-se: - Taxa de conclusão de 84% do total dos alunos inscritos no ano lectivo de 2015/2016 Taxa de atividade registada em 2016 de 88,5%</t>
  </si>
  <si>
    <t>PI 11.2</t>
  </si>
  <si>
    <t>Capacitação institucional nas parcerias territoriais e setoriais</t>
  </si>
  <si>
    <t>ALG-64-2018-01</t>
  </si>
  <si>
    <t>Capacitação institucional - DLBC Rurais</t>
  </si>
  <si>
    <t>ALG-08-5864-FSE-000001</t>
  </si>
  <si>
    <t>ALG-08-5864-FSE-000002</t>
  </si>
  <si>
    <t>ALG-08-5864-FSE-000003</t>
  </si>
  <si>
    <t>Pretende-se aumentar as competências e capacitar os técnicos da entidade gestora de acordo com as funções atribuídas no âmbito do Prot. Articulação Funcional estabelecido em 7/6/2016 entre a ATBG e a Comissão Diretiva do PO do Algarve. Serão realizados vídeos com base em boas práticas, de curta duração, que possam ser exibidos como testemunhos de apoio a ideias inovadoras, divulgam o programa e fomentam o empreendedorismo.</t>
  </si>
  <si>
    <t>Pretende-se realizar formação que vise aumentar as competências e capacitar os técnicos da entid. gestora enquanto analistas dos pedidos de apoio, prestadores de informação aos candidatos e auditores na fase da execução. Serão realizados vídeos com 7 Boas Práticas de Desenvolvimento Local na Baixa Densidade, de curta duração que possam ser exibidos como testemunhos do apoio a ideias inovadoras, divulguem o programa e fomentem o empreendedorismo.</t>
  </si>
  <si>
    <t>Intervenção que visa o reforço da capacidade de gestão e animação da entidade gestora do GAL ADERE, com vista à dinamização da Estratégia de Desenvolvimento Local ADERE 2020 no âmbito do instrumento DLBC, na sua vertente rural, de acordo com o contrato para gestão da estratégia de desenvolvimento local do GAL ADERE 2020 e respetivo Protocolo de Articulação Funcional assinados com a AG do CRESC ALGARVE 2020.</t>
  </si>
  <si>
    <t>ALG-41-2017-04</t>
  </si>
  <si>
    <t>SI-47-2018-01</t>
  </si>
  <si>
    <t>SolarPassenger .: Embarcações electro-solares para transporte de passageiros</t>
  </si>
  <si>
    <t>ALG-01-0247-FEDER-038352</t>
  </si>
  <si>
    <t>O SolarPassenger visa a conceptualização, desenho e desenvolvimento de uma nova embarcação electro-solar para transporte de passageiros, que utilizará exclusivamente a energia solar enquanto força motriz, o que obrigará à investigação e inovação ao nível dos cascos, tornando-os mais eficientes.</t>
  </si>
  <si>
    <t>Processo de Internacionalização em Formação de Técnicos de Manutenção Aeronáutica</t>
  </si>
  <si>
    <t>ALG-02-0752-FEDER-034423</t>
  </si>
  <si>
    <t>Com o presente projeto, inicia-se o processo de internacionalização da empresa, quer pelo acesso a novos mercados quer pelo reforço das redes de cooperação, apostando-se em ações de prospeção e de promoção da oferta de formação para pilotos e técnicos de manutenção aeronáutica nesses novos mercados.</t>
  </si>
  <si>
    <t>ALG-02-0752-FEDER-034719</t>
  </si>
  <si>
    <t>Rede de Apoio ao Autocaravanismo na Região do Algarve (RAARA) - ASA Messines, ASPA São Brás Alportel e ASA Cachopo</t>
  </si>
  <si>
    <t>ALG-05-3928-FEDER-000014</t>
  </si>
  <si>
    <t>O projeto visa o alargamento e a consolidação de uma rede de equipamentos de apoio ao autocaravanismo através da criação de diversas áreas para o acolhimento dos turistas com apetência para a exploração de recursos associados à natureza e ao património cultural, dinamizando a atratividade do território e a sua visitação.</t>
  </si>
  <si>
    <t>Obras de conservação na Escola EB1+JI da Conceição</t>
  </si>
  <si>
    <t>ALG-07-5673-FEDER-000005</t>
  </si>
  <si>
    <t>A escola EB1+JI da Conceição, dado ser um edifício muito antigo, o seu estado de conservação não permite responder às exigências atuais do ensino, como tal pretende-se contribuir com esta intervenção para o aumento das condições apropriadas aos alunos com mobilidade reduzida, criando melhores condições de acessibilidades, modernizar as salas de aula, melhorar as condições dos espaços, funcionais e ao nível do conforto térmico e acústico.</t>
  </si>
  <si>
    <t>Remodelação e modernização das Escolas EB1 de Marchil, Areal Gordo e Santa Barbara de Nexe</t>
  </si>
  <si>
    <t>ALG-07-5673-FEDER-000006</t>
  </si>
  <si>
    <t>Com estas intervenções nas Escolas, o Município  está em condições de responder às necessidades sentidas e exigidas no ensino atual, criando condições de acessibilidades ao recinto e aos edifícios para crianças com mobilidade condicionada, melhorando os espaços de recreio das escolas, proporcionando melhores condições de vivência dos espaços contíguos.</t>
  </si>
  <si>
    <t>Criação de Infraestruturas de Apoio ao Ensino na EBI 1,2,3 Joaquim Moreira, em Martim Longo</t>
  </si>
  <si>
    <t>ALG-07-5673-FEDER-000007</t>
  </si>
  <si>
    <t>A candidatura visa a criação de uma sala de expressão artística, uma galeria de acesso (corredor de circulação), ao Pavilhão Municipal, bem como a climatização de salas de aula. Pretende-se a criação de condições necessárias para um ensino de qualidade, direcionado para uma aprendizagem valorizando o proveito escolar na igualdade de condições, na redução da taxa de abandono escolar, permitindo o direito à aprendizagem e ao sucesso educativo.</t>
  </si>
  <si>
    <t>Eficiência energética nas infraestruturas públicas</t>
  </si>
  <si>
    <t>ALG-03-2017-23</t>
  </si>
  <si>
    <t>Eficiência Energética na Iluminação Pública de Lagos</t>
  </si>
  <si>
    <t>ALG-03-1203-FEDER-000005</t>
  </si>
  <si>
    <t>O Município de Lagos pretende substituir equipamentos de Iluminação Publica do concelho de Lagos, que se encontra obsoleto e com bastante desgaste, por luminárias LED, para melhorar significativamente o seu desempenho energético.</t>
  </si>
  <si>
    <t>PI 4.3</t>
  </si>
  <si>
    <r>
      <t>Faro, Lagos e Olhão</t>
    </r>
    <r>
      <rPr>
        <b/>
        <sz val="10"/>
        <rFont val="Arial"/>
        <family val="2"/>
      </rPr>
      <t xml:space="preserve"> 
(</t>
    </r>
    <r>
      <rPr>
        <sz val="10"/>
        <rFont val="Arial"/>
        <family val="2"/>
      </rPr>
      <t>Alcobaça, Braga, Viana do Castelo, Oeiras, Ílhavo, Lisboa, Guimarães, Murtosa, Loures, Peniche, Póvoa de Varzim, Maia, Ovar, Leiria, Matosinhos, Porto e Aveiro)</t>
    </r>
  </si>
  <si>
    <t>Faro 
(Matosinhos, Óbidos, Leiria, Porto, Lisboa e Guimarães)</t>
  </si>
  <si>
    <t>Silves
 (Coimbra, Vendas Novas e Santa Maria da Feira)</t>
  </si>
  <si>
    <t>Faro 
(Leiria e Vila Nova de Gaia)</t>
  </si>
  <si>
    <t>Olhão 
(Porto e Murtosa)</t>
  </si>
  <si>
    <t>Olhão e Tavira 
(Oeiras, Matosinhos e Aveiro)</t>
  </si>
  <si>
    <t>Faro 
(Matosinhos)</t>
  </si>
  <si>
    <t>Olhão 
(Lisboa)</t>
  </si>
  <si>
    <t>Faro 
(Évora e Coimbra)</t>
  </si>
  <si>
    <t>Faro 
(Porto)</t>
  </si>
  <si>
    <t xml:space="preserve">Faro 
(Lisboa, Aveiro e Oeiras) </t>
  </si>
  <si>
    <t>Tavira
(Lisboa e Oeiras)</t>
  </si>
  <si>
    <t>Faro
(Braga e Porto)</t>
  </si>
  <si>
    <t>Faro 
(Almada e Aveiro)</t>
  </si>
  <si>
    <t>Tavira 
(Aveiro, Oeiras e Matosinhos)</t>
  </si>
  <si>
    <t>Faro 
(Coimbra)</t>
  </si>
  <si>
    <t>Faro
(Lisboa e Aveiro)</t>
  </si>
  <si>
    <t>Faro 
(Horta)</t>
  </si>
  <si>
    <t>Faro 
(Paredes)</t>
  </si>
  <si>
    <t>Faro
(Oeiras)</t>
  </si>
  <si>
    <t>Faro 
(Lisboa e Aveiro)</t>
  </si>
  <si>
    <t>Faro
(Coimbra)</t>
  </si>
  <si>
    <t>Faro 
(Lisboa, Aveiro e Oeiras)</t>
  </si>
  <si>
    <t>Faro 
(Oeiras e Lisboa)</t>
  </si>
  <si>
    <t>Faro 
(Lisboa)</t>
  </si>
  <si>
    <t>Faro
(Braga e Oeiras)</t>
  </si>
  <si>
    <t xml:space="preserve">Olhão 
(Oeiras, Lisboa e Vila do Conde) </t>
  </si>
  <si>
    <t>Olhão e Faro
(Lisboa)</t>
  </si>
  <si>
    <t>Faro 
(Oeiras e Porto)</t>
  </si>
  <si>
    <t>Faro
(Évora)</t>
  </si>
  <si>
    <t>Faro 
(Évora)</t>
  </si>
  <si>
    <t xml:space="preserve"> Faro 
(Lisboa, Porto, Coimbra, Vila Real, Beja, Évora, Bragança, Viseu, Leiria, Covilhã, Tomar, Portalegre, Guimarães, Viana do Castelo, Braga e Guarda)</t>
  </si>
  <si>
    <t>Tavira e Olhão
(Setúbal, Beja e Lisboa)</t>
  </si>
  <si>
    <t>Faro 
(Matosinhos e Viana do Castelo)</t>
  </si>
  <si>
    <t xml:space="preserve"> Faro
(Lisboa, Oeiras, Braga, Porto, Cantanhede e Beja)</t>
  </si>
  <si>
    <t>Faro 
(Porto, Aveiro, Lisboa, Coimbra, Cantanhede, Braga e Oeiras)</t>
  </si>
  <si>
    <t>Faro
(Porto e Coimbra)</t>
  </si>
  <si>
    <t>Faro 
(Porto, Lisboa, Oeiras, Coimbra, Braga, Aveiro, Covilhã e Loures)</t>
  </si>
  <si>
    <t>Tavira e Faro 
(Oeiras, Porto, Lisboa, Évora, Aveiro e Covilhã)</t>
  </si>
  <si>
    <t>SI-52-2017-27</t>
  </si>
  <si>
    <t>BYALGARVE ? Experiências com Assinatura</t>
  </si>
  <si>
    <t>ALG-02-0752-FEDER-038100</t>
  </si>
  <si>
    <t>O presente projeto tem como objetivo capacitar as PME envolvidas para a internacionalização, através da implementação de ações de promoção e marketing, incluindo a utilização de ferramentas web, permitindo potenciar o aumento da sua base e capacidade exportadora e reconhecimento internacional.</t>
  </si>
  <si>
    <t>Rede Regional de Mercados Locais - Requalificação, Gestão e Dinamização (1.ª fase)</t>
  </si>
  <si>
    <t>ALG-05-3928-FEDER-000013</t>
  </si>
  <si>
    <t>A Rede Regional de Mercados Locais, enquanto projeto intermunicipal compreende três componentes de investimento, visando a requalificação física dos mercados, a sua gestão e a implementação de um programa de comunicação e animação, contribuindo para a dinamização da economia local, valorizando os mercados locais, os produtos de qualidade e o comércio local, duma forma integrada e articulada e com uma abrangência intermunicipal.</t>
  </si>
  <si>
    <t>ALG-06-4538-FSE-000003</t>
  </si>
  <si>
    <t>Recorrendo a uma metodologia participativa, o INEM solicitou a Delegação Regional do Sul que, após auscultação dos parceiros locais integrados no Sistema Integrado de Emergência Médica, identificassem, no âmbito de cada uma das áreas de intervenção prioritária, as necessidades de formação sentidas em cada uma das regiões.</t>
  </si>
  <si>
    <t>ALG-06-4740-FSE-000019</t>
  </si>
  <si>
    <t>O projeto consiste na modernização da clínica através de: (i) obras de remodelação e aquisição de equipamento diverso para melhoria da qualidade do serviço e da experiência do cliente; (ii) aquisição de novo equipamento clínico, modernizando o atual; e para prestar novos serviços; (iii) reforço do corpo clínico; (iv) software que promova melhorias operacionais; e (v) aquisição de serviços de consultoria, para suporte qualificado na implementação</t>
  </si>
  <si>
    <t>ALG-06-4740-FSE-000041</t>
  </si>
  <si>
    <t>O projeto tem com principal objetivo a modernização do talho através da aquisição de alguns equipamentos que permitirão a produção de novos produtos. E aquisição de uma viatura equipada com sistema de frio para ir levantar as carcaças ao matadouro. Pretende se ainda adquirir sistema de pesagem, ar condicionado e vitrines de frio.</t>
  </si>
  <si>
    <t>Modernização Clínica Terapêutica Fisio S.Brás</t>
  </si>
  <si>
    <t>ALG-06-5141-FEDER-000030</t>
  </si>
  <si>
    <t>O projeto consiste na modernização da clínica através de: (i) obras de remodelação e aquisição de equipamento diverso para melhoria da qualidade do serviço e da experiência do cliente; (ii) aquisição de novo equipamento clínico, modernizando o atual; e para prestar novos serviços; (iii) reforço do corpo clínico; (iv) software que promova melhorias operacionais; e (v) aquisição de serviços de consultoria, para suporte qualificado na implementação.</t>
  </si>
  <si>
    <t>Talho Carnes D`Ouro</t>
  </si>
  <si>
    <t>ALG-06-5141-FEDER-000056</t>
  </si>
  <si>
    <t>Requalificação de Espaço Exterior da Creche e Jardim de Infância de Castro Marim</t>
  </si>
  <si>
    <t>ALG-07-5673-FEDER-000009</t>
  </si>
  <si>
    <t>A operação engloba a requalificação dos “Espaços Exteriores da Creche e Jardim de Infância de Castro Marim”, a qual preconiza a requalificação e modernização de um equipamento escolar destinado a creche e pré-escolar, concretamente um espaço multifuncional exterior, cujo estado de conservação não permite responder às exigências atuais do ensino, permitindo a melhoria das condições para o processo de ensino/aprendizagem.</t>
  </si>
  <si>
    <t>ALG-02-0752-FEDER-038063</t>
  </si>
  <si>
    <t>ALG-02-0752-FEDER-038080</t>
  </si>
  <si>
    <t>ALG-02-0752-FEDER-038083</t>
  </si>
  <si>
    <t>ALG-02-0752-FEDER-038087</t>
  </si>
  <si>
    <t>PT International Business</t>
  </si>
  <si>
    <t>Projeto Conjunto inédito da AIP e da sua rede de Associações Empresariais Regionais vocacionado para a potencialização da internacionalização das PME nacionais através de uma atuação integrada de ações externas, missões inversas e capacitação, em linha também com a nova economia digital.</t>
  </si>
  <si>
    <t>Programa de Internacionalização do Cluster do Calçado - 2019</t>
  </si>
  <si>
    <t>O Programa de Internacionalização do Cluster do Calçado e Moda para 2019 conjuga o apoio à presença nas principais feiras internacionais da indústria com um conjunto diversificado de ações de promoção e marketing internacional, mobilizando mais de centena e meia de empresas.</t>
  </si>
  <si>
    <t>Portugal@Nihon2020</t>
  </si>
  <si>
    <t>A Câmara de Comércio e Indústria Luso Japonesa, com o projeto Portugal@Nihon2020, pretende capacitar conjuntamente as empresas para entrar ou consolidar a sua presença no mercado japonês, reunindo recursos, criando redes de contatos e reduzindo custos no processo de internacionalização das empresas.</t>
  </si>
  <si>
    <t>Remodelação do Centro Náutico</t>
  </si>
  <si>
    <t>ALG-05-3928-FEDER-000022</t>
  </si>
  <si>
    <t>Visa requalificar e ampliar um edifício na margem do rio Guadiana, bem como equipa-lo adequadamente, como forma de melhorar as condições de acolhimento dos atletas que praticam a atividade desportiva de canoagem, tanto ao nível dos atletas locais, bem como das equipas externas ao território que poderão aproveitar as excelentes condições naturais que o rio Guadiana nos oferece para a prática deste desporto.</t>
  </si>
  <si>
    <t>Projecto de exploração de  Turismo Náutico no Carvoeiro</t>
  </si>
  <si>
    <t>ALG-06-5141-FEDER-000072</t>
  </si>
  <si>
    <t>Promoção do desenvolvimento sócio-económico da região, dinamizando parcerias locais, privadas e públicas, criando mais emprego, apostando na plataforma turística da região, dando a conhecer as suas potencialidades endógenas e riquezas naturais, associadas ao profissionalismo da Team Work da empresa.
Oferta complementar de produtos turísticos ao serviço-base da região (alojamento) de forma distintiva e única na região marítima do Barlavento.</t>
  </si>
  <si>
    <t>ALG-06-4740-FSE-000052</t>
  </si>
  <si>
    <t>O projeto tem como objetivo desenvolver novas estratégias de atuação, passando pela aquisição de equipamentos e novos recursos humanos, que permitam potenciar o crescimento, a promoção e uma presença mais ativa.
Os promotores acreditam que o sucesso da empresa decorrerá essencialmente da criação de novos serviços, de forma a abrir novas oportunidades para explorar e consolidar a sua presença.</t>
  </si>
  <si>
    <t>As actividades a desenvolver no âmbito do projecto são:
1) Aquisição dos seguintes motociclos para aumento da frota:
2 Mash Café Racer 125cc
1 BMW R nine T Scrambler
3 Harley Davidson 48
1 Harley Davidson Road King
2) Aquisição de motociclo com sidecar Ural Tourist
3) Aquisição de acessórios:
5 Action cameras (Go Pro)
4 GPS
6 Intercomunicadores bluetooth
20 Casacos
30 Capacetes
8 Acessórios de motos
4) Promoção online</t>
  </si>
  <si>
    <t>O novo gastro bar Santa Sancha  terá uma lotação de 50 pessoas e estará localizado na zona histórica da cidade de Silves, junto à porta do Castelo. Serão criados 2 postos de trabalho a tempo inteiro, suficientes para o bom funcionamento do negócio. Tem como target o turista que visita a cidade, tanto na época alta, mas também o turista da época baixa, associado ao caravanismo.</t>
  </si>
  <si>
    <t>A operação traduz-se na melhoria do desempenho da Empresa e no aumento da capacidade de resposta ao nível de qualidade dos Projectos e dos tempos de resposta, logo no continuo aumento do número de clientes no âmbito nomeadamente da Reabilitação Urbana–prioridade da Promotora e referência no Eixo 5 EDL LAGOS CIDADE 2020. 
O Protejo enquadra-se igualmente com os objectivos e prioridades definidos no Aviso de abertura Nº ALG–M8– 2017–16.</t>
  </si>
  <si>
    <t>O projeto pretende ser inovador no Baixo Guadiana e no Algarve, com uma estratégia e conceito bem definido que tem sido fator de sucesso desde a sua abertura. O projeto será um ponto de referência na dinamização dos nossos recursos naturais fazendo uma transição entre o litoral e a serra. Irá proporcionar condições de excelência com zonas adaptadas de lazer condizentes com  a qualidade que temos tentado aportar desde o início.</t>
  </si>
  <si>
    <t>Este projeto nasceu em 2013 e queremos dar continuidade prestando um melhor serviço, assim com o objetivo de assegurar o nosso crescimento pretendemos:
•	Remodelar e reabilitar o espaço
•	Adquirir equipamentos informáticos e novo software
•	Adquirir novos equipamentos de ginásio e para aulas de grupo
•	Investir em termos acumuladores e painéis solares</t>
  </si>
  <si>
    <t>A operação aposta na implementação de uma unidade de produção de cerveja artesanal de excelência, assente em matéria-prima biológica, e atribuindo particular atenção às exigências de sustentabilidade energética e ambiental.
O projeto procura potenciar a existente oportunidade de negócio, resultante da constante tendência de aumento da taxa de consumo de cerveja artesanal, e das respetivas alterações dos padrões de consumo.</t>
  </si>
  <si>
    <t>O investimento na modernização da marisqueira MARISCOS &amp; PETISCOS, gerido pela empresa Grelha Peixe, visa reforçar o seu posicionamento no mercado regional, contribuindo para dinamizar a oferta gastronómica do território do Baixo Guadiana. O investimento consta da renovação das áreas publicas, da modernização do equipamento, incluindo  o sistema de apoio à gestão e da própria experiência gastronómica proporcionada ao turista.</t>
  </si>
  <si>
    <t xml:space="preserve">INESC TEC - Instituto de Engenharia de Sistemas e Computadores, tecnologia e Ciência </t>
  </si>
  <si>
    <t>Instituto Politécnico de Setúbal</t>
  </si>
  <si>
    <t>Universidade de Évora</t>
  </si>
  <si>
    <t>FCIÊNCIAS.ID - Associação para a Investigação e Desenvolvimento de Ciências</t>
  </si>
  <si>
    <t>Instituto Nacional de Investigação Agrária e Veterinária, I.P.</t>
  </si>
  <si>
    <t>IST-ID, Associação do Instituto superior Técnico para a Investigação e o Desenvolvimento</t>
  </si>
  <si>
    <t>Universidade do Minho</t>
  </si>
  <si>
    <t>Faculdade de Medicina Veterinária</t>
  </si>
  <si>
    <t>CIIMAR - Centro Interdisciplinar de Investigação Marinha e Ambiental</t>
  </si>
  <si>
    <t>Abyssal, S.A.</t>
  </si>
  <si>
    <t>Amorim Isolamentos, S.A.</t>
  </si>
  <si>
    <t>Hotel Salus, S.A.</t>
  </si>
  <si>
    <t>Associação Industrial Portuguesa - Câmara de Comércio e Indústria (AIP-CCI)</t>
  </si>
  <si>
    <t>Associação dos Industriais Hoteleiros e Similares do Algarve</t>
  </si>
  <si>
    <t>Viagens Laranja, Lda.</t>
  </si>
  <si>
    <t>Associação das Industrias de Madeira e Mobiliário de Portugal</t>
  </si>
  <si>
    <t>Nautiber-Estaleiros Navais do Guadiana, Lda.</t>
  </si>
  <si>
    <t>Activbookings, Lda.</t>
  </si>
  <si>
    <t>Dengun, Lda.</t>
  </si>
  <si>
    <t>On Pro Travel Solutions, S.A.</t>
  </si>
  <si>
    <t>White Impact, Lda.</t>
  </si>
  <si>
    <t>Sonha Pensa Imagina Comunica, Lda.</t>
  </si>
  <si>
    <t>Longevity Wellness Worldwide, Lda.</t>
  </si>
  <si>
    <t>AJEPC - Associação de Jovens Empresários Portugal - China</t>
  </si>
  <si>
    <t>CNEC - Companhia Náutica de Eventos e Comércio, Lda.</t>
  </si>
  <si>
    <t>Carob World Portugal, Lda.</t>
  </si>
  <si>
    <t>Dequattro Resorts &amp; Residences, S.A.</t>
  </si>
  <si>
    <t>Ondas e Desafios, Lda.</t>
  </si>
  <si>
    <t>A Industrial Farense, Lda.</t>
  </si>
  <si>
    <t>Sociedade Turística Vasco da Gama, S.A.</t>
  </si>
  <si>
    <t>Golden Properties, Sociedade de Mediação Imobiliária, Lda.</t>
  </si>
  <si>
    <t>I. Gonçalves &amp; M. Duarte, Lda.</t>
  </si>
  <si>
    <t>N-Options Arquitectos, Lda.</t>
  </si>
  <si>
    <t>Syst - Mp, Lda.</t>
  </si>
  <si>
    <t>Charme Alegre, Lda.</t>
  </si>
  <si>
    <t>André Lourenço, Unipessoal, Lda.</t>
  </si>
  <si>
    <t>Associação Portuguesa dos Industriais de Calçado, Componentes e Artigos de Pele e seus Sucedâneos</t>
  </si>
  <si>
    <t>Lisboa Feiras Congressos e Eventos - FCE/Associação Empresarial</t>
  </si>
  <si>
    <t>Câmara de Comércio e Indústria Luso - Japonesa</t>
  </si>
  <si>
    <t>Falésia Hotel, S.A.</t>
  </si>
  <si>
    <t>Centro Desportivo Squash de Vilamoura, Lda.</t>
  </si>
  <si>
    <t>Cruz Caliços - Alimentação e Bebidas, Lda.</t>
  </si>
  <si>
    <t>F.G.P. - Engenharia Civil, Limitada</t>
  </si>
  <si>
    <t>Darkglobe, Lda.</t>
  </si>
  <si>
    <t>Flexitravel, Lda.</t>
  </si>
  <si>
    <t>Digitrend, Lda.</t>
  </si>
  <si>
    <t>Visão de Prata, Unipessoal, Lda.</t>
  </si>
  <si>
    <t>Sérgio Manuel Alexandre Gonçalves, Unipessoal, Lda.</t>
  </si>
  <si>
    <t>Juan Robert &amp; Gatariki - Material Óptico, Unipessoal, Lda.</t>
  </si>
  <si>
    <t>Maria Madalena Viegas Martins Faísca</t>
  </si>
  <si>
    <t>Momentos Dinâmicos, Unipessoal, Lda.</t>
  </si>
  <si>
    <t>Colégio Luz Gonçalo, Lda.</t>
  </si>
  <si>
    <t>T.C.G. - Contabilidade e Gestão, Lda.</t>
  </si>
  <si>
    <t>Aquavintage, Lda.</t>
  </si>
  <si>
    <t>Marsolve, Unipessoal, Lda.</t>
  </si>
  <si>
    <t>Proactivetur, Lda.</t>
  </si>
  <si>
    <t>Garrafeira Soares - Comércio de Bebidas, S.A.</t>
  </si>
  <si>
    <t>Be Sun, Lda.</t>
  </si>
  <si>
    <t>Carrasquinho &amp; Filhos - Produtos Combustíveis, Lda.</t>
  </si>
  <si>
    <t>Centro de Correção Visual, Lda.</t>
  </si>
  <si>
    <t>Ecocompósitos, S.A.</t>
  </si>
  <si>
    <t>Filágueda, Lda.</t>
  </si>
  <si>
    <t>Justdrinks, Lda.</t>
  </si>
  <si>
    <t>Rolibérica, Lda.</t>
  </si>
  <si>
    <t>Transportes Quintas &amp; Filho, Lda.</t>
  </si>
  <si>
    <t>Teodoro Teixeira, Unipessoal, Lda.</t>
  </si>
  <si>
    <t>Positano Decorações, Sociedade Unipessoal, Lda.</t>
  </si>
  <si>
    <t>Joaquim Sequeira Vieira - Urbanizações e Construções, Unipessoal, Lda.</t>
  </si>
  <si>
    <t>Atelier do Sul de Publicidade, Lda.</t>
  </si>
  <si>
    <t>Sun House II Property, Unipessoal, Lda.</t>
  </si>
  <si>
    <t>Sotecnisol, S.A.</t>
  </si>
  <si>
    <t>CVA - Comissão Vitivinícola do Algarve</t>
  </si>
  <si>
    <t>Quinta dos Poetas - Investimentos Turísticos, Lda.</t>
  </si>
  <si>
    <t>Memmo Baleeira - Hotelaria e Turismo, S.A.</t>
  </si>
  <si>
    <t>MBC - Investimentos Imobiliários, S.A.</t>
  </si>
  <si>
    <t>Geventos, Lda.</t>
  </si>
  <si>
    <t>Aws, Lda.</t>
  </si>
  <si>
    <t>Beautiful Bubble, Lda.</t>
  </si>
  <si>
    <t>Giolatto, Lda.</t>
  </si>
  <si>
    <t>Dream Cruises, Lda.</t>
  </si>
  <si>
    <t>Bikesul, Unipessoaç, Lda.</t>
  </si>
  <si>
    <t>Sociedade de Investimentos Hoteleiros D. Sancho, S.A.</t>
  </si>
  <si>
    <t>R.M.P.Z. - Administração de Hotéis, Lda.</t>
  </si>
  <si>
    <t>Stressaway Safaris Unipessoal, Lda.</t>
  </si>
  <si>
    <t>Júpiter Albufeira - Indústria Hoteleira, S.A.</t>
  </si>
  <si>
    <t>Mundo Aquático - Parques Oceanográficos de Entretenimento Educativo, S.A.</t>
  </si>
  <si>
    <t>Pine Villas, Lda.</t>
  </si>
  <si>
    <t>Cascadeinvest, S.A.</t>
  </si>
  <si>
    <t>Epicworld Hotelaria e Turismo Unipessoal, Lda.</t>
  </si>
  <si>
    <t>Centro de Estética Dentária, S.A</t>
  </si>
  <si>
    <t>Felipe Prometti Lopes, Unipessoal, Lda.</t>
  </si>
  <si>
    <t>Jorge Alves Correia - Comércio de Lareiras e Decoração Interiores; Lda.</t>
  </si>
  <si>
    <t>Imagem de Férias Unipessoal, Lda.</t>
  </si>
  <si>
    <t>Reis &amp; Reis Consulting, Lda.</t>
  </si>
  <si>
    <t>Yesnumber - It Solutions, Lda.</t>
  </si>
  <si>
    <t>Leila Real, Unipessoal, Lda.</t>
  </si>
  <si>
    <t>I7 Go, Lda.</t>
  </si>
  <si>
    <t>Egobediente, Lda.</t>
  </si>
  <si>
    <t>Labprint, Unipessoal, Lda.</t>
  </si>
  <si>
    <t>Ecosonda, Lda.</t>
  </si>
  <si>
    <t>A.N.J.E. - Associação Nacional de Jovens Empresários</t>
  </si>
  <si>
    <t>Terra da Perfeição, Lda.</t>
  </si>
  <si>
    <t>AHETA - Associação dos Hotéis e Empreendimentos Turísticos do Algarve</t>
  </si>
  <si>
    <t>Mediática, Tecnologias para a Educação, Lda.</t>
  </si>
  <si>
    <t>Centro de Formação Profissional para o Sector Alimentar (CFPSA)</t>
  </si>
  <si>
    <t>Diasúnicos, Lda.</t>
  </si>
  <si>
    <t>Associação In Loco, de Intervenção, Formação e Estudos para o Desenvolvimento Local</t>
  </si>
  <si>
    <t>Alto Comissariado para as Migrações, I.P.</t>
  </si>
  <si>
    <t>Centro Hospitalar Universitário do Algarve, E.P.E.</t>
  </si>
  <si>
    <t>Administração Regional de Saúde do Algarve, I.P.</t>
  </si>
  <si>
    <t>Instituto Nacional de Emergência Médica</t>
  </si>
  <si>
    <t>Associação de Bem Estar Social da Freguesia de Azinhal</t>
  </si>
  <si>
    <t>Fundação Algarvia de Desenvolvimento Social</t>
  </si>
  <si>
    <t>Laura Daniela Rodrigues Silva</t>
  </si>
  <si>
    <t>Supermagnólia Invest, Lda.</t>
  </si>
  <si>
    <t>Soulful Rides, Lda.</t>
  </si>
  <si>
    <t>Afonso &amp; Palma, Lda.</t>
  </si>
  <si>
    <t>Cesário Paulo Tiago da Cruz</t>
  </si>
  <si>
    <t>Diniz Brás - Sociedade Hoteleira, Lda.</t>
  </si>
  <si>
    <t>Dora Luísa Custódio Calado</t>
  </si>
  <si>
    <t>Nuno Grave - Engenharia, Lda.</t>
  </si>
  <si>
    <t>Fisio S. Brás, Clínica de Medicina Física e Reabilitação de S. Brás, Lda.</t>
  </si>
  <si>
    <t>Olga Maria Teixeira Amaral Ludovico</t>
  </si>
  <si>
    <t>Padaria Barreirinhas, Lda.</t>
  </si>
  <si>
    <t xml:space="preserve">Maria Rosalina de Sousa Cristina Correia </t>
  </si>
  <si>
    <t>João Manuel Alves Marreiros</t>
  </si>
  <si>
    <t>Talho Carnes  D'ouro, Lda.</t>
  </si>
  <si>
    <t>Attractive Message, Lda.</t>
  </si>
  <si>
    <t>Casamodesta, Lda.</t>
  </si>
  <si>
    <t>Urbanvet, Unipessoal, Lda.</t>
  </si>
  <si>
    <t>Loyd Rozzo, Unipessoal, Lda.</t>
  </si>
  <si>
    <t>Marta de Passos Barros</t>
  </si>
  <si>
    <t>Ricardo Filipe Norberto do Brito Rodrigues</t>
  </si>
  <si>
    <t>Catarina Serrano Tropa Teles</t>
  </si>
  <si>
    <t>David Tavares Leão</t>
  </si>
  <si>
    <t>João Afonso Candeias do Nascimento</t>
  </si>
  <si>
    <t>H. F. Martins - Hotelaria, Lda.</t>
  </si>
  <si>
    <t>Felismina Antónia Maria Domingos</t>
  </si>
  <si>
    <t>Geração Eloquente, Lda.</t>
  </si>
  <si>
    <t>Livónia Xavier, Unipessoal, Lda.</t>
  </si>
  <si>
    <t>Agrupamento de Escolas Poeta António Aleixo</t>
  </si>
  <si>
    <t>Escola Secundária de Loulé</t>
  </si>
  <si>
    <t>Agrupamentos de Escolas Júlio Dantas, Lagos</t>
  </si>
  <si>
    <t>Agrupamento de Escolas de Vila Real de Santo António</t>
  </si>
  <si>
    <t>Agrupamento de Escolas João de Deus</t>
  </si>
  <si>
    <t>Escola Básica dos 2º e 3º Ciclos D. Martim Fernandes, Albufeira</t>
  </si>
  <si>
    <t>Associação de Saúde Mental do Algarve (ASMAL)</t>
  </si>
  <si>
    <t>Agrupamento de Escolas de Silves</t>
  </si>
  <si>
    <t>Agrupamento de escolas Júlio Dantas, Lagos</t>
  </si>
  <si>
    <t>Agrupamento de escolas Tomás Cabreira</t>
  </si>
  <si>
    <t>Novacortiça - Indústria Corticeira, S.A.</t>
  </si>
  <si>
    <t>Sea4us - Biotecnologia e Recursos Marinhos, Lda.</t>
  </si>
  <si>
    <t>Rolear - Automatizações, Estudos e Representações, S.A.</t>
  </si>
  <si>
    <t>Algorosa - Sociedade Gestora de Hoteis, Lda.</t>
  </si>
  <si>
    <t>Frutas Teresa - Comércio de Frutos e Hortícolas, Lda.</t>
  </si>
  <si>
    <t>Frusoal - Frutas Sotavento Algarve, Lda.</t>
  </si>
  <si>
    <t>Matdiver - Comércio, Importação e Exportação, S.A.</t>
  </si>
  <si>
    <t>Saint - Goban Weber Portugal, S.A.</t>
  </si>
  <si>
    <t>Frutalgoz - Sociedade Agrícola do Algoz Limitada</t>
  </si>
  <si>
    <t>Conceptx - Construções, Unipessoal, Lda.</t>
  </si>
  <si>
    <t>Tavifruta - Sociedade de Citricultores de Tavira, Lda.</t>
  </si>
  <si>
    <t>Sonae Center Serviços II, S.A.</t>
  </si>
  <si>
    <t>Rolear.On - Soluções de Engenharia, S.A.</t>
  </si>
  <si>
    <t>Calibrafruta - Equipamentos Hortofrutícolas, LDA</t>
  </si>
  <si>
    <t>Asim Sim Tariq - Consultoria Informática, Unipessoal, Lda.</t>
  </si>
  <si>
    <t>Itbase - Soluções Informáticas, S.A.</t>
  </si>
  <si>
    <t>Britefil - Fábrica Nacional de Bombas, S.A.</t>
  </si>
  <si>
    <t>Transcampo II - Sociedade Imobiliária, Lda.</t>
  </si>
  <si>
    <t>Marlagos - Iniciativas Turísticas, S.A.</t>
  </si>
  <si>
    <t>J. Velosa - Instalações Eléctricas, Lda.</t>
  </si>
  <si>
    <t>ADJ 3 Sistemas - Projecto e Gestão de Sistemas Informáticos, Lda.</t>
  </si>
  <si>
    <t>Wifi4media, Lda.</t>
  </si>
  <si>
    <t>Amâgo - Energia Inteligente, Unipessoal, Lda.</t>
  </si>
  <si>
    <t>Giz - We Can Train You, Lda.</t>
  </si>
  <si>
    <t>Lumarcont - Luísa Martins Contabilidade, Unipessoal, Lda.</t>
  </si>
  <si>
    <t>Louledoce - Fábrica de Pastelaria, Lda.</t>
  </si>
  <si>
    <t>Sacla - Sociedade Agrícola e Comercial Lameira, Lda.</t>
  </si>
  <si>
    <t>Agnus Dei - Centro Dentário do Algarve, Lda.</t>
  </si>
  <si>
    <t>Viplant - Viveiros do Algarve, Lda.</t>
  </si>
  <si>
    <t xml:space="preserve">Odiana - Associação para o Desenvolvimento do Baixo Guadiana  </t>
  </si>
  <si>
    <t>Nera - Associação Empresarial da Região do Algarve</t>
  </si>
  <si>
    <t>Impactofólio - Construção Civil, Unipessoal, Lda.</t>
  </si>
  <si>
    <t>Lxmax - Tratamento de Imagem Comercial, Unipessoal, Lda.</t>
  </si>
  <si>
    <t>Decorvidro - Indústria e Transformação de Vidro, Lda.</t>
  </si>
  <si>
    <t>Gyrad - Controlo de Qualidade e Protecção Radiológica, Lda.</t>
  </si>
  <si>
    <t>Finanquest - Contabilidade e Fiscalidade, Lda.</t>
  </si>
  <si>
    <t>Cacial - Cooperativa Agrícola de Citricultores do Algarve, CRL</t>
  </si>
  <si>
    <t>Skyimage - Mediação Imobiliária, Lda.</t>
  </si>
  <si>
    <t>Vila Verde - Administração de Imóveis, Lda.</t>
  </si>
  <si>
    <t>Absolute Bliss - Health, Neuropsychology &amp; Psychology, Lda.</t>
  </si>
  <si>
    <t>Rochalgarve - Planeamento de Férias para o Turismo, S.A.</t>
  </si>
  <si>
    <t>Portugal Fresh - Associação para a Promoção das Frutas, Legumes e Flores de Portugal</t>
  </si>
  <si>
    <t>Pospelov - Investimentos Turísticos, Lda.</t>
  </si>
  <si>
    <t>Green Roots - Turismo e Tradição, Lda.</t>
  </si>
  <si>
    <t>Portimar - Agência de Viagens e Turismo, Lda.</t>
  </si>
  <si>
    <t>Dream Wave - Actividades Marítimo - Turísticas, Lda.</t>
  </si>
  <si>
    <t>Tee Times - Agência de Viagens e Turismo, Unipessoal, Lda.</t>
  </si>
  <si>
    <t>Ideias Frescas - Design e Multimédia, Lda.</t>
  </si>
  <si>
    <t>Neomarca - Inovação e Desenvolvimento, Lda.</t>
  </si>
  <si>
    <t>Teleonda - Sociedade de Equipamentos de Informática e Telecomunicações, Lda.</t>
  </si>
  <si>
    <t>Plantalgarve - Viveiros Agrícolas, Lda.</t>
  </si>
  <si>
    <t>Decidir - Consultores, Lda.</t>
  </si>
  <si>
    <t>X4dev Business Solutions, S.A.</t>
  </si>
  <si>
    <t>Happytime - Turismo Unipessoal, Lda.</t>
  </si>
  <si>
    <t>Cargaquatro - Transportes e Logística, Lda.</t>
  </si>
  <si>
    <t>Previgarb - Engenharia de Segurança, Lda.</t>
  </si>
  <si>
    <t>Gyrad - Controlo de Qualidade e Proteção Radiológica, Lda.</t>
  </si>
  <si>
    <t>Estilete - Contabilidade, Lda.</t>
  </si>
  <si>
    <t>Archisul - Arquitectos, Lda.</t>
  </si>
  <si>
    <t>Burger Ranch - Comida Rápida, Lda.</t>
  </si>
  <si>
    <t>Buildingclass - Especialistas em Edifícios no Algarve, Lda.</t>
  </si>
  <si>
    <t>Sereno &amp; Perfeito - Sociedade de Construções, Lda.</t>
  </si>
  <si>
    <t>Lusiadagás - Montagem e Abastecimento de Redes de Gás, S.A.</t>
  </si>
  <si>
    <t>Releve - Recursos Energéticos, Lda.</t>
  </si>
  <si>
    <t>JSH Algarve - Arquitectura, Lda.</t>
  </si>
  <si>
    <t>Portipesca - Comércio Geral de Pescado, Lda.</t>
  </si>
  <si>
    <t>Prosperitas - Agência de Publicidade, Lda.</t>
  </si>
  <si>
    <t>Infrasul - Construçoes e Infraestruturas, Lda.</t>
  </si>
  <si>
    <t>Zed - Restauração e Hotelaria, Lda.</t>
  </si>
  <si>
    <t>Ultransul - Transportes, Lda.</t>
  </si>
  <si>
    <t>Faropeixe - Comércio Geral de Peixe, Lda.</t>
  </si>
  <si>
    <t>Visualforma - Tecnologias de Informação, S.A.</t>
  </si>
  <si>
    <t>H.F.Martins - Consultoria, Unipessoal, Lda.</t>
  </si>
  <si>
    <t>Odiana - Associação para o Desenvolvimento do Baixo Guadiana</t>
  </si>
  <si>
    <t>Nacionalinfor - Serviços, Unipessoal, Lda.</t>
  </si>
  <si>
    <t>Turiscampo - Sociedade de Empreendimentos Turísticos Parques do Algarve, Lda.</t>
  </si>
  <si>
    <t>Publirádio - Publicidade Exterior, S.A.</t>
  </si>
  <si>
    <t>Conforhotéis - Gestão de Hotéis, Lda.</t>
  </si>
  <si>
    <t>Softventure - Consultoria e Tecnologia, S.A.</t>
  </si>
  <si>
    <t>Intersucatas - Gestão Integrada de resíduos e Ambiente Limitada</t>
  </si>
  <si>
    <t>Rolear - Automatizações, Estudos e Represenrações, S.A.</t>
  </si>
  <si>
    <t>Transcampo - Sociedade Imobiliária, Lda.</t>
  </si>
  <si>
    <t>Staroteis - Sociedade Hoteleira, S.A.</t>
  </si>
  <si>
    <t>Global Vista - Consultadoria Fiscal, Lda.</t>
  </si>
  <si>
    <t>Odiana - Associação para o Desenvolvimento do baixo Guadiana</t>
  </si>
  <si>
    <t>Vicentina - Associação para o Desenvolvimento do Sudoeste</t>
  </si>
  <si>
    <t xml:space="preserve">Geota - Grupo de Estudos de Ordenamento do Território e Ambiente </t>
  </si>
  <si>
    <t>Avalforma - Formação e Consultoria, Lda.</t>
  </si>
  <si>
    <t>Mutação - Consultoria, Estudos e Serviços de Formação, Lda.</t>
  </si>
  <si>
    <t>Turisforma - Formação Consultadoria, Lda.</t>
  </si>
  <si>
    <t>Inetese - Associação para o Ensino e Formação</t>
  </si>
  <si>
    <t>Profiforma - Gabinete de Consultadoria e Formação Profissional, Lda.</t>
  </si>
  <si>
    <t>Inovinter - Centro de Formação e Inovação Tecnológica</t>
  </si>
  <si>
    <t>Navotel - Empreendimentos Imobiliários e Turísticos, SA.</t>
  </si>
  <si>
    <t>Loulegest - Apoio à Gestão de Pequenas e Médias Empresas, Lda.</t>
  </si>
  <si>
    <t>Yourdata - Business Intelligence, Lda.</t>
  </si>
  <si>
    <t>Good Moments - Indústria Criativa de Cultura e Alimentação, Lda.</t>
  </si>
  <si>
    <t>Delaurent - Turismo, Comunicação e Consultoria, Lda.</t>
  </si>
  <si>
    <t>Hidromonchiquense - Canalizações, Lda.</t>
  </si>
  <si>
    <t>Urban Gym - Health Club, Lda.</t>
  </si>
  <si>
    <t>Atlantikmorning - Agência de Viagens, Lda.</t>
  </si>
  <si>
    <t>O Grelha Peixe - Restaurante, Unipessoal, Lda.</t>
  </si>
  <si>
    <t>Hidromonchiquense - Ccanalizações, Lda.</t>
  </si>
  <si>
    <t>Ambiolhão - Empresa Municipal de Ambiente de Olhão, EM</t>
  </si>
  <si>
    <t>Infralobo - Empresa de Infra-estruturas de Vale do Lobo</t>
  </si>
  <si>
    <t>ALG-01-0145-FEDER-030895</t>
  </si>
  <si>
    <t>INTERGEN .: Inovação de GWAS em cancro da mama através da integração de genómica funcional</t>
  </si>
  <si>
    <t>SAICT-45-2018-01</t>
  </si>
  <si>
    <t>NILMforIHEM .: Monitorização não-invasiva da carga aplicada à gestão inteligente  de energia em residências.</t>
  </si>
  <si>
    <t>ALG-01-0145-FEDER-039578</t>
  </si>
  <si>
    <t>BALSA .: Balsa - em busca das  Origens do Algarve</t>
  </si>
  <si>
    <t>ALG-01-0145-FEDER-039581</t>
  </si>
  <si>
    <t>RESTUR .: RESTUR - Atitudes e comportamentos dos residentes: Contributos para o desenvolvimento de uma estratégia de turístico sustentável no Algarve.</t>
  </si>
  <si>
    <t>ALG-01-0145-FEDER-039584</t>
  </si>
  <si>
    <t>SmartWin .: Janelas inteligentes: produção de energia em edifícios a partir de fontes renováveis</t>
  </si>
  <si>
    <t>ALG-01-0145-FEDER-039586</t>
  </si>
  <si>
    <t>TurExperience .: TurExperience - Impactos das experiências turísticas na imagem do destino: em busca de novas oportunidades para o Algarve.</t>
  </si>
  <si>
    <t>ALG-01-0145-FEDER-039588</t>
  </si>
  <si>
    <t>TOSCI .: Ambiente Participativo de Realidade Virtual 3D como ferramenta para o Turismo Científico na Ria Formosa</t>
  </si>
  <si>
    <t>ALG-01-0145-FEDER-039589</t>
  </si>
  <si>
    <t>IT-AMGABAlgarve .: Inovação Técnologica na Arte de Maridar e Gestão de Alimentação e Bebidas do Algarve</t>
  </si>
  <si>
    <t>ALG-01-0145-FEDER-039590</t>
  </si>
  <si>
    <t>ALG-02-0853-FEDER-025634</t>
  </si>
  <si>
    <t>Omnibees Portugal, Unipessoal, Lda.</t>
  </si>
  <si>
    <t>Omnibees Start</t>
  </si>
  <si>
    <t>Optimização da eficiência energética da Piscina Municipal de Silves</t>
  </si>
  <si>
    <t>ALG-03-1203-FEDER-000004</t>
  </si>
  <si>
    <t>A operação visa a requalificação de parte dos equipamentos das Piscinas Municipais de Silves, bem como a instalação de equipamentos que utilizam fontes de energias renováveis, de forma a reduzir substancialmente os consumos do edifício.
A operação aposta em 4 medidas, no sentido da diminuição de consumos através da substituição de equipamentos por outros mais eficientes e utilização de sistemas solares (solar térmico e fotovoltaico).</t>
  </si>
  <si>
    <t>Instalação de equipamentos para a eficiência energética do Mercado Municipal de Loulé</t>
  </si>
  <si>
    <t>ALG-03-1203-FEDER-000006</t>
  </si>
  <si>
    <t>No âmbito da certificação energética do edifício, o Mercado Municipal de Loulé ficou classificado como B- mas com as duas medidas, descritas em cima, propostas no certificado sobe dois valores na classificação. Sendo uma mais valia para o município em vários aspectos, tanto económicos como ambientais, a empresa municipal Loulé Concelho Global avançou com um concurso público para a execução desta operação.</t>
  </si>
  <si>
    <t>ALG-03-1203-FEDER-000007</t>
  </si>
  <si>
    <t>Implementação de medidas de melhoria sobre a envolvente opaca (coberturas), iluminação, sistemas técnicos de climatização e instalação de painéis fotovoltaicos para produção de energia elétrica para auto consumo.</t>
  </si>
  <si>
    <t>ALG-03-1203-FEDER-000008</t>
  </si>
  <si>
    <t>Loulé Concelho Global, EM, Unipessoal, S.A.</t>
  </si>
  <si>
    <t>Mobilidade urbana sustentável</t>
  </si>
  <si>
    <t>ALG-06-2018-16</t>
  </si>
  <si>
    <t>Melhoria das acessibilidades pedonais na EN 270 em Santa Catarina da Fonte do Bispo</t>
  </si>
  <si>
    <t>ALG-03-1406-FEDER-000002</t>
  </si>
  <si>
    <t>Com a operação pretende-se melhorar as condições de circulação e acessibilidade pedonal, efetuar o reperfilamento da EN270 e EM398; organizar áreas de estacionamento automóvel, melhorar e relocalizar os locais de paragem de transportes públicos, melhorar as condições de drenagem de águas pluviais, efetuar a plantação de árvores, executar rede de rega, criar muros de suporte de terras e melhorar as infraestruturas eletricas e de telecomunicações.</t>
  </si>
  <si>
    <t>Remodelação, Modernização e Dinamização do Museu Municipal Dr. José Formosinho</t>
  </si>
  <si>
    <t>ALG-04-2114-FEDER-000069</t>
  </si>
  <si>
    <t>A candidatura da Câmara Municipal de Lagos, constituída por sete acções para a Remodelação, Modernização e Dinamização do Museu Municipal Dr. José Formosinho, num montante total das tipologias de investimento a realizar de 3.421.845,49 euros (IVA incluído).</t>
  </si>
  <si>
    <t>Requalificação da Rua Dr. Ernesto Cabrita e Largo do Município</t>
  </si>
  <si>
    <t>ALG-04-2316-FEDER-000030</t>
  </si>
  <si>
    <t>A requalificação da Rua Dr. Ernesto Cabrita e do Largo do Município é uma acção determinante para incentivar a utilização destes espaços com conforto e segurança para todos, estimulando as boas práticas de vida para turistas e residentes de Lagoa, enquanto cidade de turismo lazer. Desenvolvendo-se o projecto numa área total de intervenção de 2500m²</t>
  </si>
  <si>
    <t>ALG-16-2018-04</t>
  </si>
  <si>
    <t>Gestão e Monitorização de um Programa de Incentivo à Regeneração Urbana</t>
  </si>
  <si>
    <t>ALG-04-2316-FEDER-000034</t>
  </si>
  <si>
    <t>A principal agenda do plano é o acompanhamento aos proprietários privados c interesse em reabilitar a sua casa no C. Histórico e a monitorização dessa ação, que em paralelo c o património e com as pessoas, tirando partido das potencialidades históricas e patrimoniais do espaço.Esta candidatura visa, reforçar a capacidade d regenerar e valorizar as áreas construídas e espaços públicos numa perspetiva de melhorar a qualidade no c. histórico.</t>
  </si>
  <si>
    <t>Rota das Estações Arqueológicas de Lagos</t>
  </si>
  <si>
    <t>ALG-05-3928-FEDER-000011</t>
  </si>
  <si>
    <t>Pretendem-se requalificar os 3 lugares arqueológicos da Época Romana, assegurando a sua valorização, promoção e permitindo a sua conservação, garantindo a melhoria das condições de acesso, visitação, conforto, segurança e informação aos turistas e visitantes. Melhorando a oferta turística e natural de Lagos e da região, do aumento de visitantes, sobretudo na época baixa, atenuando os efeitos da sazonalidade, estabilidade à economia e ao emprego.</t>
  </si>
  <si>
    <t>ALG-05-3928-FEDER-000017</t>
  </si>
  <si>
    <t>É objectivo da operação a adaptação do Edifício do Forno a espaço de exposição, promoção e venda de produtos endógenos (vinhos e de outros produtos de origem local) aproveitando a localização estratégica de passagem entre a zona ribeirinha e o castelo de residentes e turistas.
Pretende-se contribuir para a dinamização da economia local, criação de emprego, promoção, valorização e comercialização das produções locais.</t>
  </si>
  <si>
    <t>Rede Regional de Mercados Locais - Requalificação, Gestão e Dinamização (2.ª fase)</t>
  </si>
  <si>
    <t>ALG-05-3928-FEDER-000021</t>
  </si>
  <si>
    <t>A Rede Regional de Mercados Locais, enquanto projeto intermunicipal compreende três componentes de investimento, visando a requalificação física dos mercados, a sua gestão e a
implementação de um programa de comunicação e animação, contribuindo para a dinamização da economia local, valorizando os mercados locais, os produtos de qualidade e o comércio local, duma forma integrada e articulada e com uma abrangência intermunicipal.</t>
  </si>
  <si>
    <t>Casa da Aldeia - Cachopo</t>
  </si>
  <si>
    <t>ALG-05-3928-FEDER-000023</t>
  </si>
  <si>
    <t>Pretende-se recuperar um conjunto edificado de valor cultural na aldeia de Cachopo com diferentes funcionalidades vocacionadas para a população residente e visitante/turista. Pelas valências associadas espera-se contribuir para fixação da população e passagem dos saberes tradicionais aos mais novos, criação de emprego para acolhimento ao visitante e desenvolvimento das atividades económicas uma vez que mais visitantes permanecerão na aldeia.</t>
  </si>
  <si>
    <t>Projetos inovadores/experimentais na área social</t>
  </si>
  <si>
    <t>ALG-34-2018-12</t>
  </si>
  <si>
    <t>Programa de Parcerias para o Impacto</t>
  </si>
  <si>
    <t>ALG-06-4234-FSE-000002</t>
  </si>
  <si>
    <t>Pretende-se a criação de uma academia dirigida a jovens (11-30 anos) no bairro 16 de junho em Olhão com o objetivo de aumentar as habilitações escolares e profissionais através da sua capacitação e corresponsabilização. O espaço terá 4 valências: Apoio ao estudo aos/às jovens em risco de insucesso e/ou abandono escolar; Ações de formação, certificadas e não certificadas; Atividades de ocupação dos tempos livres orientadas; e Criação de projetos.</t>
  </si>
  <si>
    <t>ALG-06-4234-FSE-000003</t>
  </si>
  <si>
    <t>A IIES “CriAtividade®” é um programa de mentoria, tendo como propósito desenvolver competências de resolução criativa de problemas, pensamento futurista/estratégico, comunicação igualitária e colaboração, em crianças e jovens (JI aos 18 anos) e nos adultos que os acompanham (Mentores), ao mesmo tempo que melhora o conhecimento nas STEaM.</t>
  </si>
  <si>
    <t>ALG-06-4234-FSE-000004</t>
  </si>
  <si>
    <t>Este Café pretende chegar não só ao interior da serra algarvia, como também ao interior da população sénior através de um recurso móvel constituído por uma equipa que irá actuar nas áreas da estimulação cognitiva, da inclusão pela arte e da valorização do património cultural, na superação do isolamento e solidão da população sénior activa, potencializando um envelhecimento bem-sucedido, de carácter preventivo ao nível das demências e depressão.</t>
  </si>
  <si>
    <t>ALG-06-4234-FSE-000008</t>
  </si>
  <si>
    <t>A MyPolis é uma plataforma mobile e web para trazer a participação cívica para o século XXI. Inspirados na Polis grega, queremos construir uma nova Polis de millennials a participar politicamente através dos seus telemóveis, de forma simples e intuitiva. As principais funcionalidades são a votação de propostas políticas e a criação de um perfil de cidadania que recorre a gamificação para aumentar o engagement.</t>
  </si>
  <si>
    <t>ALG-06-4234-FSE-000011</t>
  </si>
  <si>
    <t>Clubes (ano 1 e 2): de jovem para jovem, promover uma atitude “Eu quero! Eu posso! Eu faço!” através de um processo de experiências de auto-superação e desenvolvimento de soft skills e educação de cidadania de impacto através da implementação de projetos com impacto na comunidade. 
Fellows Aluno (ano 3): Desenvolvimento de competências de liderança prática e gestão, em alunos do ensino superior e jovens executivos enquanto Mentores de Clubes.</t>
  </si>
  <si>
    <t>ALG-38-2018-08</t>
  </si>
  <si>
    <t>Associação Portuguesa de Parelesia Cerebral de Faro</t>
  </si>
  <si>
    <t>Modelos de apoio à vida independente (MAVI)</t>
  </si>
  <si>
    <t>ALG-06-4538-FSE-000009</t>
  </si>
  <si>
    <t>A APPC Faro pretende criar um Centro de Apoio à Vida Independente para 20 pessoas com deficiência e/ou incapacidade. É objetivo deste projeto apoiar 19 destinatários 8Horas/dia durante a semana e 1 destinatário 24Horas/dia. Será constituída uma Equipa Técnica multidisciplinar com uma Psicóloga (Diretora Técnica), um Gestor Informático e uma Terapeuta Ocupacional.</t>
  </si>
  <si>
    <t>ALG-06-4538-FSE-000011</t>
  </si>
  <si>
    <t>Através do MAVI, o CAVI CVI-Algarve pretende proporcionar qualidade de vida e autonomia aos seus beneficiários, promovendo a independência, o “empowerment”, a autodeterminação e a inclusão das pessoas com diversidade funcional na sociedade. O CAVI-CVI Algarve conta já com o apoio de algumas autarquias da região, assim com o compromisso da Universidade do Algarve em estabelecer uma futura parceria. O CAVI CVI-Algarve terá sede em Faro.</t>
  </si>
  <si>
    <t>ALG-42-2018-25</t>
  </si>
  <si>
    <t>Reestruturação tecnológica na prestação de cuidados de saúde</t>
  </si>
  <si>
    <t>ALG-06-4842-FEDER-000015</t>
  </si>
  <si>
    <t>Aquisição de datacenter modular da ARS Algarve para assegurar resposta em todas as unidades funcionais aos requisitos para serviços e-saúde, através de uma capacitação ao nível da segurança e da capacidade da infraestrura, que promova uma prestação de qualidade elevada.</t>
  </si>
  <si>
    <t>REQUAL - Requalificação dos serviços de saúde da região, incluindo investimentos ao nível das infraestruturas e de diferentes equipamentos</t>
  </si>
  <si>
    <t>ALG-06-4842-FEDER-000016</t>
  </si>
  <si>
    <t>O investimento comporta a construção de edifício em estrutura metálica modular, obras de conservação e beneficiação; obras de remoção e de substituição de cobertura em fibrocimento, contendo amianto; empreitada de adaptação funcional e aquisição de equipamento médico-cirúrgico e mobiliário hospitalar.</t>
  </si>
  <si>
    <t>Investimentos em infraestruturas de saúde no CHUA</t>
  </si>
  <si>
    <t>ALG-06-4842-FEDER-000017</t>
  </si>
  <si>
    <t>Adquirir bens e serviços para requalificar equipamentos de saúde para o diagnóstico e tratamento, assegurando resposta adequada face ao estatuto central e universitário do CHUA, à evolução científica e tecnológica na área da saúde e às necessidades assistenciais da população servida, no quadro do SNS na região.</t>
  </si>
  <si>
    <t>Remodelação e modernização das EB1 e JI dos Montes de Alvor, Chão das Donas, Coca Maravilhas e Major David Neto</t>
  </si>
  <si>
    <t>ALG-07-5673-FEDER-000004</t>
  </si>
  <si>
    <t>A presente candidatura consiste na requalificação de 4 Estabelecimentos de Ensino e Educação (Escola EB1 Major David Neto, JI+EB1Montes de Alvor, EB1 de Chão das Donas e EB1 de Coca Maravilhas) tendo em vista a melhoria das suas condições físicas, e ambientais e de funcionamento.</t>
  </si>
  <si>
    <t>Remodelação dos Jardins de Infância dos Olhos de Água, Guia, Vale Carro e Paderne, da EB 1 Avenida do Ténis e da EB 1, 2, 3 de Paderne</t>
  </si>
  <si>
    <t>ALG-07-5673-FEDER-000010</t>
  </si>
  <si>
    <t>A operação visa intervenções em várias escolas do concelho – JI Olhos de Água, JI Guia, JI Vale Carro, JI Paderne, EB1 Avenida do Ténis, EB1 de Paderne e EB 2, 3 de Paderne, com vista à requalificação e modernização das suas instalações e das condições de ensino.</t>
  </si>
  <si>
    <t>Remodelação e Modernização das Escolas EB 1, 2 e 3 das Ferreiras e Francisco Cabrita de Albufeira</t>
  </si>
  <si>
    <t>ALG-07-5673-FEDER-000011</t>
  </si>
  <si>
    <t>A operação visa intervenções em três escolas do concelho – Escola EB 1 de Ferreiras, EB 2, 3 de Ferreiras e Escola EB 2, 3 Dr. Francisco Cabrita, com vista à requalificação e modernização das suas instalações e das condições de ensino.</t>
  </si>
  <si>
    <t>Remodelação e Modernização das Escolas EB1Cavalinha, Brancanes, Nº4, Marim e Pechão</t>
  </si>
  <si>
    <t>ALG-07-5673-FEDER-000012</t>
  </si>
  <si>
    <t>Pretende-se, com esta candidatura proceder a intervenções que confiram melhores condições de conservação e qualidade em diversos estabelecimentos de ensino do concelho: EB1Cavalinha, Brancanes, Nº4, Marim e Pechão.</t>
  </si>
  <si>
    <t>Intervenções em Infraestruturas Escolares de São Brás de Alportel</t>
  </si>
  <si>
    <t>ALG-07-5673-FEDER-000013</t>
  </si>
  <si>
    <t>A intervenção inclui 2 componentes, construção e equipamento para basicamente todas as escolas do concelho. Pretendem-se realizar as intervenções até ao final do ano.</t>
  </si>
  <si>
    <t>ALG-02-0651-FEDER-041651</t>
  </si>
  <si>
    <t>SI-51-2018-23</t>
  </si>
  <si>
    <t>Grand Carob</t>
  </si>
  <si>
    <t>Grand Carob, Unipessoal, Lda.</t>
  </si>
  <si>
    <t>O projeto visa o lançamento da marca GRAND CAROB no mercado com a disponibilização de um portfólio de produtos alimentares inovadores. A GRAND CAROB quer revolucionar a maneira como se valoriza a alfarroba, nomeadamente através da constante inovação e melhoramento dos produtos alimentares saudáveis</t>
  </si>
  <si>
    <t>ALG-01-0247-FEDER-041827</t>
  </si>
  <si>
    <t>Identificação de melhoras ao nível do processo produção de citrinos e sua desverdização</t>
  </si>
  <si>
    <t>O projeto visa a identificação de melhoras ao nível do processo produção de citrinos e sua desverdização e consequente assistência técnica para implementação de recomendações de curto prazo, identificadas no âmbito do diagnóstico efetuado, aumentando a qualidade e atenuando as perdas de produção.</t>
  </si>
  <si>
    <t>SI-53-2018-21</t>
  </si>
  <si>
    <t>Rogério Custódio, Lda.</t>
  </si>
  <si>
    <t>Reis Oliveira Ópticas, Lda.</t>
  </si>
  <si>
    <t>VPCOM - Comércio, Lda.</t>
  </si>
  <si>
    <t>ALG-02-0853-FEDER-041251</t>
  </si>
  <si>
    <t>ALG-02-0853-FEDER-041489</t>
  </si>
  <si>
    <t>ALG-02-0853-FEDER-041699</t>
  </si>
  <si>
    <t>ALG-02-0853-FEDER-042030</t>
  </si>
  <si>
    <t>Este projeto consiste na aquisição de serviços de consultoria especializada para a elaboração de um diagnóstico da situação atual da empresa, que permita dotar a empresa de um plano de ação definido com vista a fomentar os seus recursos atuais e potenciais, potenciando a sua capacidade competitiva.</t>
  </si>
  <si>
    <t>VP COM - Vale Comércio</t>
  </si>
  <si>
    <t>Vale Comércio - Reis Oliveira Ópticas</t>
  </si>
  <si>
    <t>Vale Comércio - Rogério Custódio, Lda.</t>
  </si>
  <si>
    <t>Loja de Artesanato, Doces Regionais e Merchandising de Alcoutim</t>
  </si>
  <si>
    <t>Cozinha Comunitária / Partilhada em Salir</t>
  </si>
  <si>
    <t>Alvor Vivo - Requalificação da Casa do Salva Vidas e respectiva musealização</t>
  </si>
  <si>
    <t>ALG-05-3928-FEDER-000025</t>
  </si>
  <si>
    <t>Pretende-se a criação de um espaço com pequenas lojas individuais onde sejam expostos para venda os produtos executados pelos artesãos do concelho, a doçaria local, exista merchandising do Município e eventos a desenvolver, bem como um espaço de exposição e promoção dos produtos endógenos. As lojas serão exploradas pelos próprios artesãos, como sendo o seu local de venda ou produção de produtos.</t>
  </si>
  <si>
    <t>ALG-05-3928-FEDER-000027</t>
  </si>
  <si>
    <t>Pretende-se refuncionalizar um espaço físico para servir de apoio à transformação das pequenas produções, assim como à componente de embalamento destinada ao seu escoamento.</t>
  </si>
  <si>
    <t>ALG-05-3928-FEDER-000029</t>
  </si>
  <si>
    <t>- Devolver à vila e ao município um património requalificado que trata uma parte fundamental das memórias marítimas locais, promovendo uma salvaguarda, valorização e divulgação da identidade marítima actual, bem como o reforço do sentimento de pertença deste espaço e do seu simbolismo à população; 
- Criar um ponto de atracção turística (nacional e internacional), que inclusivamente constitua um foco de dinamização em época baixa.</t>
  </si>
  <si>
    <t>ALG-02-0853-FEDER-040878</t>
  </si>
  <si>
    <t>ALG-02-0853-FEDER-042659</t>
  </si>
  <si>
    <t>ALG-02-0853-FEDER-042707</t>
  </si>
  <si>
    <t>ALG-02-0853-FEDER-042714</t>
  </si>
  <si>
    <t>SI-53-2018-26</t>
  </si>
  <si>
    <t>Hotmanagement - Exploração e Festão Hoteleira, Lda.</t>
  </si>
  <si>
    <t>Hotel Faro - Inovação Organizacional, Economia Digital e TIC</t>
  </si>
  <si>
    <t>O projeto tem com o objetivo aumentar a competitividade do Hotel Faro e a sua capacidade de resposta ao mercado global, através do investimento em dois domínios imateriais de competitividade: (i) Inovação organizacional e gestão e; (ii) Economia digital e TIC.</t>
  </si>
  <si>
    <t>SI-53-2018-29</t>
  </si>
  <si>
    <t>Aquisição de serviços de consultoria especializada para a elaboração de um diagnóstico da situação atual da empresa, que permita identificar uma estratégia conducente à aplicação de processos eletrónicos que potenciem a presença da empresa no mercado digital, reforçando a sua competitividade.</t>
  </si>
  <si>
    <t>ALG-06-4234-FSE-000001</t>
  </si>
  <si>
    <t>ALG-06-4234-FSE-000009</t>
  </si>
  <si>
    <t>ALG-06-4234-FSE-000010</t>
  </si>
  <si>
    <t>Associação Dignitude</t>
  </si>
  <si>
    <t>O abem: tem como objetivo resolver um problema social,que é a falta de acesso ao medicamento por parte de pessoas que não têm dinheiro para os pagar.A falha na aquisição de medicamentos prescritos, ou seja, a não adesão primária, é precisamente o que acontece no nosso país com muitas famílias carenciadas. Apresentamos uma solução inovadora, eficiente e eficaz.</t>
  </si>
  <si>
    <t>A IISLA propõe o desenvolvimento de projetos inovação e empreendedorismo social como uma oportunidade para a inclusão sustentada e qualificada no mercado de trabalho para os jovens em busca do seu percurso de empregabilidade. A solução proposta é a incubação do potencial criativo do grupo alvo transformando a suas ideias e projetos em recursos e oportunidades de inclusão num percurso de empregabilidade mais sustentável e qualificado.</t>
  </si>
  <si>
    <t>Jovens NEET e em situação de risco e exclusão social, constitui um problema social para além de representam uma realidade crescente nos diversos contextos sociais. ILUMINART pretende capacitar e orientar os jovens para o autoconceito, adaptabilidade e conhecimento de contextos profissionais, tendo por base uma metodologia de educação não formal.</t>
  </si>
  <si>
    <t>ALG-07-5266-FSE-000012</t>
  </si>
  <si>
    <t>ALG-07-5266-FSE-000013</t>
  </si>
  <si>
    <t>ALG-66-2017-25</t>
  </si>
  <si>
    <t>Cursos de Educação e Formação de Jovens (CEF)</t>
  </si>
  <si>
    <t>Os Cursos de Educação e Formação (CEF) ministrados pela Escola Profissional Cândido Guerreiro são do Tipo 3 - Operador/a de Manutenção de Campos de Golfe (Golf Keeper) e do Tipo 2 - Operador/a de Distribuição.</t>
  </si>
  <si>
    <t>A Escola Profissional Gil Eanes de Portimão ao efetuar uma candidatura à tipologia de Cursos CEF - Cursos de Educação de Formação, pretende contribuir para o aumento das intervenções, que contribuam para uma melhoria do sucesso educativo dos alunos de uma forma integrada, assim como promover a igualdade de acesso dos jovens ao ensino básico e secundário.</t>
  </si>
  <si>
    <t xml:space="preserve"> ALG-16-2017-07</t>
  </si>
  <si>
    <t>Plano de Ação de Regeneração Urbana de Castro Marim</t>
  </si>
  <si>
    <t>ALG-16-2017-07-002</t>
  </si>
  <si>
    <t>Plano de Ação de Regeneração Urbana no Centro Histórico de Castro Marim</t>
  </si>
  <si>
    <t>Plano de Ação de Regeneração Urbana de Lagoa</t>
  </si>
  <si>
    <t>ALG-16-2017-07-001</t>
  </si>
  <si>
    <t>Plano de Ação de Regeneração Urbana no Centro Histórico de Lagoa</t>
  </si>
  <si>
    <t>ALG-01-0247-FEDER-040812</t>
  </si>
  <si>
    <t>ALG-02-0752-FEDER-040810</t>
  </si>
  <si>
    <t>ALG-02-0752-FEDER-042092</t>
  </si>
  <si>
    <t>ALG-05-3560-FSE-000001</t>
  </si>
  <si>
    <t>SI-47-2018-18</t>
  </si>
  <si>
    <t>MOONSHINE .: MicrOalgae &amp; Circular economy: from Sludge to fisHfeed, chemIcals and cleaN watEr</t>
  </si>
  <si>
    <t>O projeto MOONSHINE visa desenvolver uma instalação modular, escalável e autocontrolada, baseada em microalgas, capaz de tratar estrume líquido com baixos custos operacionais e de instalação.</t>
  </si>
  <si>
    <t>SI-52-2018-27</t>
  </si>
  <si>
    <t>Plano de expansão internaciona HNC</t>
  </si>
  <si>
    <t>Projeto de internacionalização do Pestana Algarve Race Hotel &amp; Resort</t>
  </si>
  <si>
    <t>O presente projeto tem como objetivo apresentar o plano de expansão da HNC para os mercados de Espanha, Reino Unido, França, Itália e Grécia. Com os investimentos traçados é objetivo da empresa atingir no pós-projeto um índice de exportações de 44% do volume de negócios.</t>
  </si>
  <si>
    <t>Implementação da estratégia de Internacionalização do Pestana Algarve Race Hotel &amp; Resort, através da adoção de ferramentas de e-commerce e transformação digital.</t>
  </si>
  <si>
    <t>ALG-60-2018-03</t>
  </si>
  <si>
    <t>Formação de empresários e trabalhadores das empresas</t>
  </si>
  <si>
    <t>Formação-Ação</t>
  </si>
  <si>
    <t>O Projeto tem como objetivo apoiar 100 PME da região do Algarve, através da implementação de mudanças organizacionais em 3 áreas temáticas: Organização e Gestão, Economia Digital e TIC, Implementação de sistemas de Gestão,  através do desenvolvimento de  Formação e consultoria ajustada às necessidades identificadas e com recurso a metodologias pedagógicas inovadoras.</t>
  </si>
  <si>
    <t>ALG-06-4538-FSE-000006</t>
  </si>
  <si>
    <t>ALG-38-2018-07</t>
  </si>
  <si>
    <t>Formação de técnicos e outros profissionais das CPCJ</t>
  </si>
  <si>
    <t>Programa Operacional: Programa Operacional Inclusão Social e Emprego; Eixo Prioritário: Promover a inclusão social e combater a pobreza e a discriminação; Plano de atuação: Formação de técnicos e outros profissionais das CPCJ</t>
  </si>
  <si>
    <t>ALG-M8-2018-14</t>
  </si>
  <si>
    <t>AAC no âmbito do SI2E - DLBC Baixo Guadiana 2021</t>
  </si>
  <si>
    <t>ALG-06-4740-FSE-000076</t>
  </si>
  <si>
    <t>Projeto inovador que irá intervir junto de grupos vulneráveis nomeadamente: crianças, jovens, grávidas, crianças portadoras de deficiência e mobilidade reduzida. A nossa missão é ser uma clínica de referência pelo conhecimento científico. Aplicação de abordagens protocoladas para redução da ansiedade. O espaço foi desenhado para acolhimento adequado à população alvo.</t>
  </si>
  <si>
    <t>ALG-06-5141-FEDER-000106</t>
  </si>
  <si>
    <t>Clínica com prática exclusiva em Odontopediatria, Ortopedia Funcional dos Maxilares e Ortodontia</t>
  </si>
  <si>
    <t>ALG-70-2018-26</t>
  </si>
  <si>
    <t>Aprendizagem ao longo da vida - Centros Qualifica</t>
  </si>
  <si>
    <t>ALG-07-5470-FSE-000014</t>
  </si>
  <si>
    <t>ALG-07-5470-FSE-000015</t>
  </si>
  <si>
    <t>ALG-07-5470-FSE-000016</t>
  </si>
  <si>
    <t>ALG-07-5470-FSE-000017</t>
  </si>
  <si>
    <t>ALG-07-5470-FSE-000018</t>
  </si>
  <si>
    <t>ALG-07-5470-FSE-000019</t>
  </si>
  <si>
    <t>ALG-07-5470-FSE-000020</t>
  </si>
  <si>
    <t>ALG-07-5470-FSE-000021</t>
  </si>
  <si>
    <t>ALG-07-5470-FSE-000022</t>
  </si>
  <si>
    <t>ALG-07-5470-FSE-000023</t>
  </si>
  <si>
    <t>Melhoria da igualdade de acesso à aprendizagem ao longo da vida
para todas as faixas etárias em contextos formais, não formais e
informais, atualização do conhecimento, das aptidões e das
competências dos trabalhadores, e promoção de percursos de
aprendizagem flexíveis, inclusive através da orientação profissional e
da validação das competências adquiridas;</t>
  </si>
  <si>
    <t>A região tem baixas qualificações escolares e profissionais,baixo rendimento dos agregados familiares,elevada taxa de desemprego,isolamento de muitas localidades e falta de oferta para conclusão do nível secundário,direccionado para a população adulta.O CQ surge como uma estrutura capaz de combater estes constrangimentos proporcionando um desenvolvimento de competências escolares e profissionais adaptadas às reais necessidades do mercado laboral</t>
  </si>
  <si>
    <t>O Centro Qualifica AEJD em Lagos, presta serviço nos concelhos de Lagos, Portimão, Monchique, Vila do Bispo e Aljezur. Embora nos últimos anos tenha havido investimento na formação e qualificação de jovens e adultos/as , com a oferta de cursos profissionais, de modalidades de educação e formação de adultos/as e de processo de RVCC, podemos constatar que há uma grave défice de qualificação, educação e formação da população em análise</t>
  </si>
  <si>
    <t>Candidatura financeira para o funcionamento do Centro Qualifica da Escola Secundária de Loulé entre 1-10-2018 e 31-12-2020.</t>
  </si>
  <si>
    <t>A atividade do Centro Qualifica promovido pelo CEFP de Faro da rede do IEFP, IP enquadra-se na estratégia nacional de revitalização da educação e formação de adultos, definida no quadro do Programa Qualifica e assente na complementaridade entre reconhecimento, validação e certificação de competências (RVCC) e a obrigatoriedade de frequência de formação certificada.  Tem como principais atribuições o desenvolvimento de processos de  RVCC.</t>
  </si>
  <si>
    <t>Elevar o nível de qualificação da população ativa, empregada ou desempregada através de:
- proporcionar o acesso à aprendizagem ao longo da vida para todas as faixas etárias em contextos formais, não formais e informais através da orientação profissional e da validação das competências adquiridas;
- promoção a melhoria da população ativa e não ativa, através de ações de reconhecimento, validação e certificação de competências</t>
  </si>
  <si>
    <t>ALG-07-5470-FSE-000024</t>
  </si>
  <si>
    <t>A atividade do CQ promovido pelo CEFP do Barlavento da rede do IEFP, IP enquadra-se na estratégia nacional de revitalização da educação e formação de adultos, definida no quadro do Programa Qualifica e assente na complementaridade entre RVCC e a obrigatoriedade de frequência de formação certificada. Tem como principais atribuições o desenvolvimento de processos de orientação e processos de RVCC escolar e profissional.</t>
  </si>
  <si>
    <t>ALG-77-2019-01</t>
  </si>
  <si>
    <t>Assistência Técnica II - CRESC Algarve 2020</t>
  </si>
  <si>
    <t>ALG-09-6177-FEDER-000010</t>
  </si>
  <si>
    <t>Criação das condições para o exercício eficaz e eficiente das competências e atribuições da Autoridade de Gestão, assegurando um conjunto de atividades indispensáveis à preparação, execução, acompanhamento, monitorização, controlo, avaliação e divulgação do Programa Operacional. A operação diz respeito ao exercício 2019 e inclui despesas que se podem repartir em duas grandes rubricas: Despesas com o pessoal e aquisição de bens e serviços.</t>
  </si>
  <si>
    <t>IMPACTUR-ALGARVE .: Plataforma de monitorização, previsão e simulação da competitividade turística do Algarve no âmbito territorial nacional e da bacia mediterrânica de Espanha.</t>
  </si>
  <si>
    <t>ALG-01-0145-FEDER-039547</t>
  </si>
  <si>
    <t>Valorização económica e transferência do conhecimento científico e tecnológico</t>
  </si>
  <si>
    <t>ALG-46-2018-10</t>
  </si>
  <si>
    <t>ALG-01-0246-FEDER-000001</t>
  </si>
  <si>
    <t>ALG-01-0247-FEDER-035234</t>
  </si>
  <si>
    <t>ALG-01-0247-FEDER-040813</t>
  </si>
  <si>
    <t>Polo Tecnológico do Algarve</t>
  </si>
  <si>
    <t>SI-47-2018-24</t>
  </si>
  <si>
    <t>FEEDNETICS 4.0 .: A smart-software to support aquafeed formulation and optimize sustainable fish feeding.</t>
  </si>
  <si>
    <t>O projeto FEEDNETICS 4.0 visa o desenvolvimento de duas versões significativamente melhoradas de uma aplicação informática de apoio à decisão para ser usado por: (i) piscicultores, para otimizarem as estratégias de alimentação; e (ii) por produtores de ração para peixe, para formularem novas rações.</t>
  </si>
  <si>
    <t>SI-47-2016-26</t>
  </si>
  <si>
    <t>O projecto ALGAVALOR, promovido pela CMP, visa o lançamento de novos produtos de microalgas para alimentação humana e animal e cosmética e a promoção da sustentabilidade do processo, mobilizando um conjunto alargado de atores (10 empresas e 11 entidades não empresariais de I&amp;I).</t>
  </si>
  <si>
    <t>ALG-18-2018-31</t>
  </si>
  <si>
    <t>Integração de jovens e/ou adultos no mercado laboral - Apoios à Contratação para Adultos - Algarve</t>
  </si>
  <si>
    <t>ALG-05-3118-FSE-000003</t>
  </si>
  <si>
    <t>Medidas de apoio à contratação que consistem na concessão de um apoio financeiro ao empregador que celebre contrato de trabalho com desempregado inscrito nos serviços de emprego, tendo em vista combater o desemprego, fomentando a criação líquida de postos de trabalho e promovendo a contratação de públicos mais desfavorecidos e o reforço de vínculos laborais mais estáveis e combatendo a segmentação e a precariedade no mercado de trabalho.</t>
  </si>
  <si>
    <t>ALG-M7-2018-13</t>
  </si>
  <si>
    <t>Yourdata Analytics, Lda.</t>
  </si>
  <si>
    <t>Three Clover, Unipessoal, Lda.</t>
  </si>
  <si>
    <t>Apolo &amp; Alves, Lda.</t>
  </si>
  <si>
    <t>Inkpress24, Unipessoal, Lda.</t>
  </si>
  <si>
    <t>Reclalgarve - Publicidade e Design, Lda.</t>
  </si>
  <si>
    <t>ALG-05-3321-FSE-000023</t>
  </si>
  <si>
    <t>Alavancar o mercado das TIC, com o Turismo enquanto âncora, ao captar, integrar e combinar competências especializadas em Machine Learning e Deep Learning assim como Matemática Aplicada e Estatística, que, no desenvolvimento de ferramentas/aplicações que integrem Inteligência Artificial, permitam a extração de conhecimento não evidente, no qual as empresas possam suportar melhores e mais atempadas decisões/ações estratégicas e operacionais.</t>
  </si>
  <si>
    <t>ALG-05-3321-FSE-000027</t>
  </si>
  <si>
    <t>O projeto, conforme previsto na al. a) do artigo 6.º da Portaria n.º 105/2017, de 10 de março, tem como objetivo a expansão de uma empresa de consultoria especializada no segmento Turismo e Eventos, assim como a criação do próprio emprego.</t>
  </si>
  <si>
    <t>ALG-05-3321-FSE-000028</t>
  </si>
  <si>
    <t>O projeto, sobretudo assente numa “abordagem holística” (domínios da Arte, Cultura, Eventos, Criatividade e Gastronomia), privilegiando as ligações entre a cultura e o empreendedorismo/economia, sendo por si, único na região e diferenciando-se de todos os seus concorrentes diretos.
Este projeto consiste assim numa oportunidade de caraterizar a região como destino único, associado a experiências criativas com forte componente interativa.</t>
  </si>
  <si>
    <t>ALG-05-3321-FSE-000030</t>
  </si>
  <si>
    <t>Operação:
- Compra de equipamento(uma máquina de impressão que irá expandir e diferenciar a atividade da empresa) que servirá a área de impressão e que irá desenvolver a área de publicidade e de Design;
- Obras de adaptação (para instalação da máquina,pois a mesma é de grande dimensões) e um portão,(com as obras,será necessário colocar um portão);
- Contratação um RH tendo assim de recorrer ao FSE.</t>
  </si>
  <si>
    <t>ALG-05-3321-FSE-000031</t>
  </si>
  <si>
    <t>O projeto RECLALGARVE Digital 2020 tem por objetivo sustentar o seu processo de crescimento, agregando competências críticas para a diferenciação e competitividade da empresa no mercado, como é o caso do upgrade do parque de máquinas, desenvolvimento de uma plataforma digital ou dos equipamentos necessários à acomodação dos novos recursos humanos previstos (computadores e softwares técnicos).</t>
  </si>
  <si>
    <t>Aplicação de Inteligência Artificial em Fluxos de Dados do Sector Turístico</t>
  </si>
  <si>
    <t>ALG-05-3827-FEDER-000030</t>
  </si>
  <si>
    <t>Three Clover – Turismo &amp; Eventos</t>
  </si>
  <si>
    <t>ALG-05-3827-FEDER-000036</t>
  </si>
  <si>
    <t>Chef - Centro de Histórias e Experiências de Faro</t>
  </si>
  <si>
    <t>ALG-05-3827-FEDER-000038</t>
  </si>
  <si>
    <t>Inkpress24 - Expansão, Diferenciação e Inovação</t>
  </si>
  <si>
    <t>ALG-05-3827-FEDER-000041</t>
  </si>
  <si>
    <t>Reclalgarve Digital 2020</t>
  </si>
  <si>
    <t>ALG-05-3827-FEDER-000042</t>
  </si>
  <si>
    <t>ALG-M8-2018-17</t>
  </si>
  <si>
    <t>ALG-M8-2018-15</t>
  </si>
  <si>
    <t>ALG-M8-2018-18</t>
  </si>
  <si>
    <t>ALG-06-4740-FSE-000080</t>
  </si>
  <si>
    <t>O Café Fresco é uma ideia inovadora de uma empresa que se pretende dinâmica, que visa a instalação de um conceito de comida rápida saudável, alternativa ideal para quem quer aproveitar a cidade fazendo uma degustação de sabores 100% frescos. A empresa possui mercado, tem capacidade de gestão e experiência, a localização do espaço é excelente, sendo prioridade a articulação com atores locais.</t>
  </si>
  <si>
    <t>ALG-06-4740-FSE-000085</t>
  </si>
  <si>
    <t>A Loja Virtual da empresa Zeroum é um investimento inovador para uma empresa regional, sendo entendida como garantia para um crescimento saudável do seu volume de negócios</t>
  </si>
  <si>
    <t>ALG-06-4740-FSE-000087</t>
  </si>
  <si>
    <t>Este projecto tem como objectivo criar o próprio posto de trabalho. Para além de a oportunidade de renovar um edifício numa zona bastante favorecida no que diz respeito à procura turística - o centro histórico de Lagos. O estabelecimento irá disponibilizar um quarto duplo e um quarto triplo com casa de banho privativa, ambos dotados de ar condicionado. Os hóspedes terão acesso a uma cozinha toda equipada e uma sala de estar para convívio.</t>
  </si>
  <si>
    <t>ALG-06-4740-FSE-000091</t>
  </si>
  <si>
    <t>O projeto visa a modernização do alojamento local Al-Gharb Tavira Eco Guesthouse, compreendendo a remodelação de espaços interiores e exteriores, aquisição de equipamentos, mobiliário e website.
Face ao aumento de atividade esperado para os anos seguintes, visa-se igualmente a criação de mais 2 postos de trabalho nas áreas de receção e limpeza/andares.</t>
  </si>
  <si>
    <t>ALG-06-5141-FEDER-000110</t>
  </si>
  <si>
    <t>Zeroum - Loja Virtual</t>
  </si>
  <si>
    <t>ALG-06-5141-FEDER-000116</t>
  </si>
  <si>
    <t>Alojamento Margarida Pacheco</t>
  </si>
  <si>
    <t>ALG-06-5141-FEDER-000121</t>
  </si>
  <si>
    <t>Modernização do Al-Gharb Tavira Guest House</t>
  </si>
  <si>
    <t>ALG-06-5141-FEDER-000124</t>
  </si>
  <si>
    <t>Candidatura ao abrigo da Port. 105/2017 de 10 de março e alterada pela Port.178/2018 de 20 junho – Ricardo e David Gonçalves, Lda. e nome comercial Auto Vasco da Gama.</t>
  </si>
  <si>
    <t>ALG-06-5141-FEDER-000127</t>
  </si>
  <si>
    <t>Como já exposto aquando da descrição e objetivos da operação, o projeto nas suas diferentes vertentes é essencial para a modernização e crescimento da empresa Ricardo e David Gonçalves, Lda.
As novas áreas de negócio que a Empresa vai desenvolver serão essenciais para a evolução da empresa</t>
  </si>
  <si>
    <t>ALG-77-2018-11</t>
  </si>
  <si>
    <t>Administração Central do Sistema de Saúde I.P.</t>
  </si>
  <si>
    <t>ACSS - Assistência Técnica</t>
  </si>
  <si>
    <t>ALG-09-6177-FEDER-000009</t>
  </si>
  <si>
    <t>A Assistência Técnica visa garantir o suporte e acompanhamento das entidades beneficiárias aferindo regularmente a execução com os resultados propostos com o objetivo de que sejam atingidas as metas pré definidas, através do financiamento das acções a desenvolver pelo Organismo Intermédio.</t>
  </si>
  <si>
    <t>Thehnc - Strategy Innovation Transformation, Lda.</t>
  </si>
  <si>
    <t>Parkalgar - Hoteis e Alojamentos Turísticos, S.A.</t>
  </si>
  <si>
    <t>Valter Manuel Guerreiro Mendes - Unipessoal, Lda.</t>
  </si>
  <si>
    <t>Frirrevenda - Comércio de Equipamento Hoteleiro, Lda.</t>
  </si>
  <si>
    <t>Samicofra - Equipamentos para Construção Civil, Lda.</t>
  </si>
  <si>
    <t>Associação CVI - Centro de Vida Independente</t>
  </si>
  <si>
    <t>Faro e Portimão (Ansião)</t>
  </si>
  <si>
    <t>Faro 
(Oeiras)</t>
  </si>
  <si>
    <t>Faro e Olhão
 (Porto e Cantanhede)</t>
  </si>
  <si>
    <t>Faro, Loulé e Olhão (Alcobaça, Porto, Lisboa, Guimarães, Aveiro, Braga, Salvaterra de Magos, Matosinhos, Peniche, Santarém, Leiria, Figueira da Foz, Gondomar, Maia e Montijo)</t>
  </si>
  <si>
    <t>Aljezur, Lagos, Portimão São Brás de Alportel, Silves e Vila do Bispo</t>
  </si>
  <si>
    <t>Tavira, São Brás de Alportel e Silves</t>
  </si>
  <si>
    <t>Aljezur e São Brás de Alportel</t>
  </si>
  <si>
    <t xml:space="preserve">Tavira </t>
  </si>
  <si>
    <t>Albufeira, Faro, Olhão, Portimão, Silves, Tavira, Vila do Bispo e Vila Real de Santo António</t>
  </si>
  <si>
    <t>Albufeira, Faro, Lagos, Loulé, Portimão e Vila Real de Santo António</t>
  </si>
  <si>
    <t xml:space="preserve">Faro </t>
  </si>
  <si>
    <t>Castro marim</t>
  </si>
  <si>
    <t>Faro e Tavira</t>
  </si>
  <si>
    <t>Olhão e Faro 
(Porto, Póvoa de Varzim, Aveiro e Vila Real)</t>
  </si>
  <si>
    <t>Olhão 
(Peniche, Coruche, Oeiras e Aveiro)</t>
  </si>
  <si>
    <t>Olhão 
(Vila Real e Murtosa)</t>
  </si>
  <si>
    <t>Faro 
(Beja e Cantanhede)</t>
  </si>
  <si>
    <t>Olhão e Vila Real</t>
  </si>
  <si>
    <t>Olhão 
(Loures, Coimbra e Maia)</t>
  </si>
  <si>
    <t>Lagos,  Vila do Bispo, Aljezur, Silves e Monchique</t>
  </si>
  <si>
    <t xml:space="preserve"> Alcoutim, Castro Marim e Loulé</t>
  </si>
  <si>
    <t>Sevenair, S.A.</t>
  </si>
  <si>
    <t>MOJU - Associação Movimento Juvenil em Olhão</t>
  </si>
  <si>
    <t>Torrance Centre Portugal Associação Científico Pedagógica</t>
  </si>
  <si>
    <t>Cruz Vermelha Portuguesa</t>
  </si>
  <si>
    <t>Discurso Paralelo - Associação</t>
  </si>
  <si>
    <t>Associação Poeta Aleixo</t>
  </si>
  <si>
    <t>Associação Artística Satori 666</t>
  </si>
  <si>
    <t>Acessível Êxito - Associação</t>
  </si>
  <si>
    <t>Comissão Nacional de Promoção dos Direitos e Proteção das Crianças e Jovens</t>
  </si>
  <si>
    <t>Joana Marques - Medicina Dentária e Formação, Lda.</t>
  </si>
  <si>
    <t>Luís &amp; Sónia, Lda.</t>
  </si>
  <si>
    <t>Margarida Isabel Rosado Pacheco</t>
  </si>
  <si>
    <t>Ricardo e David Gonçalves, Lda.</t>
  </si>
  <si>
    <t>EPA - Escola Profissional de Alte, CIPRL</t>
  </si>
  <si>
    <t>Escola Profissional Gil Eanes de Portimão, Lda.</t>
  </si>
  <si>
    <t>Agrupamento de Escolas Tomás Cabreira</t>
  </si>
  <si>
    <t>OT 2</t>
  </si>
  <si>
    <t>OT 11</t>
  </si>
  <si>
    <t>SI-47-2017-30</t>
  </si>
  <si>
    <t>Decorgel - Produtos Alimentares, S.A.</t>
  </si>
  <si>
    <t>Alphamais .: Desenvolvimento de novos preparados alimentares e ingredientes funcionais á base de alfarroba</t>
  </si>
  <si>
    <t>FeedMi .: Melhorias na resistência a doenças, stress e sustentabilidade ambiental em sistemas de aquacultura através de ferramentas nutricionais e de modulação das comunidades microbianas.</t>
  </si>
  <si>
    <t>ALG-01-0247-FEDER-039914</t>
  </si>
  <si>
    <t>ALG-01-0247-FEDER-039948</t>
  </si>
  <si>
    <t>O projeto AlfaMais tem como objetivo a utilização de alfarroba (vagem + subprodutos) para desenvolver novos ingredientes/preparados alimentares funcionais, com melhor perfil nutricional e propriedades tecnológicas de interesse, reunindo em consórcio a Decorgel, a ESB-UCP e a UALG.</t>
  </si>
  <si>
    <t>O projeto FeedMi visa o desenvolvimento de ferramentas nutricionais e de modulação da comunidade microbiana que melhorem o crescimento, sobrevivência, e a resistência a fatores de stress e a agentes patogénicos em larvas e juvenis de linguado, dourada e robalo produzidos em aquacultura.</t>
  </si>
  <si>
    <t>Faro (Porto e Trofa)</t>
  </si>
  <si>
    <t>Olhão (Porto, Póvoa de Varzim e Matosinhos)</t>
  </si>
  <si>
    <t>Conforhoteis - gestão de Hoteis, Lda.</t>
  </si>
  <si>
    <t>Marlagos - Consolidação Internacional</t>
  </si>
  <si>
    <t>ALG-02-0752-FEDER-042435</t>
  </si>
  <si>
    <t>Promoção e comunicação do novo posicionamento (upscale) dos hotéis Santa Eulália e Albufeira Sol no mercado internacional</t>
  </si>
  <si>
    <t>ALG-02-0752-FEDER-042487</t>
  </si>
  <si>
    <t>O presente projeto de investimento tem por objetivo reforçar a capacitação da Marlagos para a internacionalização da sua atividade no sentido de consolidar o seu posicionamento de excelência no panorama internacional e alcançar os objetivos estratégicos estabelecidos para o próximo triénio.</t>
  </si>
  <si>
    <t>Plano de internacionalização conducente à promoção e comunicação do novo posicionamento (upscale) dos hotéis Santa Eulália e Albufeira Sol no mercado internacional por via da implementação de uma estratégia concertada na vertente eletrónica e da transformação digital.</t>
  </si>
  <si>
    <t>Gerozone, Lda.</t>
  </si>
  <si>
    <t>KOBU - Agência Criativa Digital, Lda.</t>
  </si>
  <si>
    <t>ALG-05-3321-FSE-000024</t>
  </si>
  <si>
    <t>ALG-05-3321-FSE-000025</t>
  </si>
  <si>
    <t>ALG-05-3321-FSE-000026</t>
  </si>
  <si>
    <t>Esta candidatura visa o desenvolvimento de geradores de ozono, com base na criação de novos postos de trabalho efetivo, incluindo a criação de trabalho próprio. Esta operação estabelece ainda uma cooperação com a UALG de forma a que os jovens se enquadrem em ambiente laboral e promovendo estudos para a aplicação do ozono em problemas existentes.</t>
  </si>
  <si>
    <t>O projeto assenta  naconceção de uma interface única de comunicação com o cliente – SHINZUI. Por outro lado, irá consubstanciar a aquisição de capacidades próprias de tratamento e produção de vídeo, para além de materializar uma aposta na internacionalização da empresa, designadamente pela participação em eventos internacionais ou pela catalogação em diretórios de referência.</t>
  </si>
  <si>
    <t>A competitividade da empresa passa pela forte aposta na inovação.  A operação visa reforçar a componente de I&amp;D da empresa com as competências técnicas (internas e externas) e fomentar a sua interligação com a Universidade do Algarve para a partilha de conhecimento e desenvolvimento de produtos inovadores. Adicionalmente, a operação age como um catalisador para a entrada da empresa no mercado com uma gama de produtos diferenciados.</t>
  </si>
  <si>
    <t>GerOzone - Inovação e Sustentabilidade</t>
  </si>
  <si>
    <t>Produção de novos produtos agroalimentares autóctones e inovadores</t>
  </si>
  <si>
    <t>SÊKAI/1820</t>
  </si>
  <si>
    <t>ALG-05-3827-FEDER-000033</t>
  </si>
  <si>
    <t>ALG-05-3827-FEDER-000034</t>
  </si>
  <si>
    <t>ALG-05-3827-FEDER-000035</t>
  </si>
  <si>
    <t>O presente projecto prevê a actuação em factores críticos para o desenvolvimento do negócio, apostando na inovação organizacional e ao nível dos processos, produtos e serviços, numa óptica de marketing integrado virado para a satisfação do cliente, reforçando a presença no mercado onde actua, através da prestação de serviços na área da restauração, dinamizando os produtos tradicionais da cultura gastronómica Lacobrigense e do Algarve.</t>
  </si>
  <si>
    <t>O presente projecto prevê a actuação em factores críticos para o desenvolvimento do negócio, apostando na inovação organizacional nos produtos e serviços, numa óptica de marketing integrado virado para a satisfação do cliente, reforçando a presença no mercado onde irá actuar, através da prestação de serviços na área da restauração, dinamizando a matéria prima "Primium" de Portugal ( Bacalhau).</t>
  </si>
  <si>
    <t>Alteração e Remodelação de unidade de Restauração e Bebidas - MIMAR</t>
  </si>
  <si>
    <t>ALG-06-5141-FEDER-000108</t>
  </si>
  <si>
    <t>Criação de um Restaurante Tradicional de Bacalhau</t>
  </si>
  <si>
    <t>ALG-06-5141-FEDER-000111</t>
  </si>
  <si>
    <t>Marques &amp; Nunes, Lda.</t>
  </si>
  <si>
    <t>Metamorphosis, Agência de Viagens e Turismo, Unipessoal, Lda.</t>
  </si>
  <si>
    <t>Lua Artesã, Unipessoal, Lda.</t>
  </si>
  <si>
    <t>Projeto de Internacionalização da Gravidade</t>
  </si>
  <si>
    <t>Eco Nature Aljezur - Internacionalização</t>
  </si>
  <si>
    <t>CMP - Cimentos Maceira e Pataias, S.A.</t>
  </si>
  <si>
    <t>Go-Zero, Lda.</t>
  </si>
  <si>
    <t>Ibericafrio - Venda, Montagem e Reparações de Frio Industrial Naval e Comercial, Lda.</t>
  </si>
  <si>
    <t>Associação do Instituto superior Técnico para a Investigação e o Desenvolvimento</t>
  </si>
  <si>
    <t>Kobu - Agência Criativa Digital, Lda.</t>
  </si>
  <si>
    <t>Sociedade Polis Litoral Ria Formosa - Sociedade para a Requalificação e Valorização da Ria Formosa, S.A.</t>
  </si>
  <si>
    <t>SI-51-2018-33</t>
  </si>
  <si>
    <t>Fivemotion, Lda.</t>
  </si>
  <si>
    <t>Snido, Unipessoal, Lda.</t>
  </si>
  <si>
    <t>ALG-02-0651-FEDER-044102</t>
  </si>
  <si>
    <t>ALG-02-0651-FEDER-044818</t>
  </si>
  <si>
    <t>Fivemotion 2020</t>
  </si>
  <si>
    <t>Snido - Unidade Industrial Tecnológica</t>
  </si>
  <si>
    <t>A FIVEMOTION vai investir numa embarcação com carateristicas inovadoras para o mercado de Portimão e Lagoa, com capacidade para 48 passageiros.</t>
  </si>
  <si>
    <t>Portimão, Silves</t>
  </si>
  <si>
    <t>O objetivo principal é a Criação de um novo estabelecimento para o desenvolvimento e produção de sistemas de deteção de incêndios, entre outros compontentes de segurança.</t>
  </si>
  <si>
    <t>ALG-02-0752-FEDER-042917</t>
  </si>
  <si>
    <t>ALG-02-0752-FEDER-042972</t>
  </si>
  <si>
    <t>ALG-02-0752-FEDER-043001</t>
  </si>
  <si>
    <t>ALG-02-0752-FEDER-043218</t>
  </si>
  <si>
    <t>ALG-02-0752-FEDER-043246</t>
  </si>
  <si>
    <t>ALG-02-0752-FEDER-043261</t>
  </si>
  <si>
    <t>ALG-02-0752-FEDER-043342</t>
  </si>
  <si>
    <t>ALG-02-0752-FEDER-043512</t>
  </si>
  <si>
    <t>ALG-02-0752-FEDER-043558</t>
  </si>
  <si>
    <t>ALG-02-0752-FEDER-043605</t>
  </si>
  <si>
    <t>ALG-02-0752-FEDER-043612</t>
  </si>
  <si>
    <t>SI-52-2018-31</t>
  </si>
  <si>
    <t>Raquel Denise Andrade Arnaut dos Santos</t>
  </si>
  <si>
    <t>Internacionalização da marca Algarve Life Style</t>
  </si>
  <si>
    <t>Villa Termal das Caldas de Monchique Spa Resort - Nature and Health</t>
  </si>
  <si>
    <t>Reforço da presença da empresa nos mercados internacionais pelo desenvolvimento e implementação de uma rede de distribuição suportada na venda online</t>
  </si>
  <si>
    <t>Caliço Park - Expansão Internacional</t>
  </si>
  <si>
    <t>Internacionalização da marca Sirius Robots</t>
  </si>
  <si>
    <t>Growing - Missão Exportar</t>
  </si>
  <si>
    <t>Essential Magazine ? Projeto editorial português worlwide</t>
  </si>
  <si>
    <t>APCS - Assistente Pessoal Concierge Services, Lda.</t>
  </si>
  <si>
    <t xml:space="preserve">Dolphin Seafaris - Actividades Marítimas, Unipessoal, Lda. </t>
  </si>
  <si>
    <t>Seafaris Goes Global</t>
  </si>
  <si>
    <t>Seabookings, Unipessoal, Lda.</t>
  </si>
  <si>
    <t>Dfexclusive Consultiria, Lda.</t>
  </si>
  <si>
    <t>Behindhorizon, Lda.</t>
  </si>
  <si>
    <t>DF Exclusive Goes Global</t>
  </si>
  <si>
    <t>Zebra Safari Tours Internacional</t>
  </si>
  <si>
    <t>Internacionalização da Seabookings - Experience the Sea in the Mediterranean</t>
  </si>
  <si>
    <t>Usual Tendency - Unipessoal, Lda.</t>
  </si>
  <si>
    <t>Searchprof, Lda.</t>
  </si>
  <si>
    <t>Open Media - Design e Publicações S.A.</t>
  </si>
  <si>
    <t>Projeto de Internacionalização da Villa Termal das Caldas de Monchique Spa Resort, com vista à criação de um conceito para saúde e natureza, com aposta forte na comunicação e marketing, nas marcas próprias, aposta na sustentabilidade ambiental e no turismo para todos, promovendo a região e o país.</t>
  </si>
  <si>
    <t>O projeto visa reforço presença da empresa nos mercados da América Sul e o aumento das exportações. Este objetivo será concretizado através da criação uma plataforma eletrónica para agregação de produtores locais e para construção uma rede de distribuição de produtos algarvios suportada no ecommerce</t>
  </si>
  <si>
    <t>Com a aprovação do aumento da capacidade máximo do Caliço Park para 1436 campistas, a Transcampo irá realizar um investimento na modernização do parque de campismo que terá de ser compensado com um estratégia de promoção internacional, para garantir uma ocupação elevada.</t>
  </si>
  <si>
    <t>A Growing tem como objetivo orientar o seu negócio para a internacionalização, apostando na criação de novos produtos químicos que proporcionem uma maior eficiência no tratamento de água.</t>
  </si>
  <si>
    <t>A OM pretende proceder á internacionalização da revista Essential apostando em conteúdos de qualidade, inovadores e diferenciadores e num formato digital, através do desenvolvimento do website e de uma app, tirando partido das tendências que se verificam no mercado editorial internacional</t>
  </si>
  <si>
    <t>ALG-02-0853-FEDER-043164</t>
  </si>
  <si>
    <t>ALG-02-0853-FEDER-044037</t>
  </si>
  <si>
    <t>ALG-02-0853-FEDER-044302</t>
  </si>
  <si>
    <t>ALG-02-0853-FEDER-044340</t>
  </si>
  <si>
    <t>ALG-02-0853-FEDER-044700</t>
  </si>
  <si>
    <t>ALG-02-0853-FEDER-044901</t>
  </si>
  <si>
    <t>SI-C2-2018-32</t>
  </si>
  <si>
    <t>Celoli - Actividades Turísticas, Lda.</t>
  </si>
  <si>
    <t>Mundo do Karting, Lda.</t>
  </si>
  <si>
    <t>Equipa Quatro - Comércio e Construções, Lda.</t>
  </si>
  <si>
    <t>Filipe Martins - Gestão de Negócios, Unipessoal , Lda.</t>
  </si>
  <si>
    <t>Gracer - Sociedade de Turismo do Algarve S.A.</t>
  </si>
  <si>
    <t>Josélia &amp; Silva, Lda.</t>
  </si>
  <si>
    <t>Projeto de Inovação Produtiva do Mundo do Karting</t>
  </si>
  <si>
    <t>Criação de Nova linha de produção</t>
  </si>
  <si>
    <t>Altura Beach Club - apoio de praia e espaço de restauração</t>
  </si>
  <si>
    <t>Josélia &amp; Silva - Criação de uma nova unidade fabril</t>
  </si>
  <si>
    <t>Aquashow Indoor Park</t>
  </si>
  <si>
    <t>Padaria e Pastelaria Saudável</t>
  </si>
  <si>
    <t>A empresa pretende com o presente projeto de inovação aumentar a sua capacidade de resposta na prestação dos seus serviços, por forma a torná-los mais atraentes e captando visitantes internacionais.</t>
  </si>
  <si>
    <t>É objetivo do projeto o controlo de todos os elos da cadeia de valor, com o aumento do seu processo produtivo visando elevar o posicionamento e permitir a internacionalização, dando resposta aos mais exigentes requisitos dos grandes players nacionais e internacionais.</t>
  </si>
  <si>
    <t>O projeto visa uma alteração do apoio de praia já existente. Após a sua alteração funcionará como apoio de praia com serviço de restauração servindo os utentes como apoio de praia com instalações sanitárias de acordo com as normas definidas no POOC, posto médico e  instalação de duche exterior.</t>
  </si>
  <si>
    <t>Criação de uma nova unidade fabril, de modo a concretizar a sua estratégia de reposicionamento competitivo quer no mercado da Região do Algarve, quer no mercado Ibérico, através da introdução no mercado de novos produtos produzidos com recursos endógenos.</t>
  </si>
  <si>
    <t>Melhoria da eficiência Energética na Iluminação Pública, no Município de Portimão.</t>
  </si>
  <si>
    <t>ALG-03-1203-FEDER-000011</t>
  </si>
  <si>
    <t>A operação proposta na presente candidatura, tem como objetivo central requalificar parte dos equipamentos de Iluminação Publica no Município de Portimão, substituindo a iluminação existente por iluminação mais eficiente, de forma a reduzir substancialmente os consumos do Energia Elétrica neste tipo de consumidor.
Pretende esta candidatura de forma inequívoca dar o exemplo de um Município sensível à questão energética e ambiental.</t>
  </si>
  <si>
    <t>ALG-52-2018-21</t>
  </si>
  <si>
    <t>ALG-52-2018-20</t>
  </si>
  <si>
    <t>ALG-02-0752-FEDER-042009</t>
  </si>
  <si>
    <t>ALG-02-0752-FEDER-042050</t>
  </si>
  <si>
    <t>Projeto de promoção global dos Citrinos produzidos no Algarve nos mercados externos contribuindo para a inovação, valorização e diferenciação destes frutos portugueses, incrementando: exportações, competitividade e visibilidade internacional de Portugal, promovido pela AlgarOrange.</t>
  </si>
  <si>
    <t>ALG-53-2018-22</t>
  </si>
  <si>
    <t>Choose Guadiana</t>
  </si>
  <si>
    <t>INOVA ALGARVE 2.0</t>
  </si>
  <si>
    <t>ALG-02-0853-FEDER-041995</t>
  </si>
  <si>
    <t>ALG-02-0853-FEDER-042006</t>
  </si>
  <si>
    <t>Pretende-se apostar na qualificação do tecido empresarial do setor do Mar, organizando a oferta existente sob uma estratégia coletiva assente na marca «Choose Guadiana», em estreita sinergia com o setor turístico e cadeias de valor complementares.</t>
  </si>
  <si>
    <t>O projeto INOVA ALGARVE 2.0 pretende reforçar a capacidade empresarial das PME da Região, para o desenvolvimento de processos de Inovação, estimulando práticas de cooperação e coopetição, sensibilizando e capacitando as PME para os fatores críticos de competitividade nos domínios da inovação.</t>
  </si>
  <si>
    <t>E-Algarve- Algarve em Rede</t>
  </si>
  <si>
    <t>ALG-02-0853-FEDER-042086</t>
  </si>
  <si>
    <t>O projeto E-Algarve visa a qualificação das empresas de comércio e serviços do Algarve nas áreas da inovação, sustentabilidade e cooperação empresarial, de forma a fomentar a competitividade da região do Algarve.</t>
  </si>
  <si>
    <t>ALG-02-0853-FEDER-044637</t>
  </si>
  <si>
    <t>Club House Palmares Golf ? Palmares Beach &amp; Golf Resort</t>
  </si>
  <si>
    <t>ALG-02-0853-FEDER-045029</t>
  </si>
  <si>
    <t>Requalificação/diversificação do Club House do Palmares Golf, integrado no Palmares Beach &amp; Golf Resort, em Odiáxere, Lagos. Assente numa solução arquitetónica de excelência, o Club House oferecerá, nomeadamente, um novo espaço de restauração de excelência, promovendo a gastronomia regional.</t>
  </si>
  <si>
    <t>ALG-34-2019-02</t>
  </si>
  <si>
    <t>Projetos inovadores/experimentais na área social - Projetos para a sustentabilidade, inovação e experimentação social - Programa de Parcerias para o Impacto</t>
  </si>
  <si>
    <t>ALG-06-4234-FSE-000012</t>
  </si>
  <si>
    <t>ALG-06-4234-FSE-000014</t>
  </si>
  <si>
    <t>ALG-06-4234-FSE-000020</t>
  </si>
  <si>
    <t>ALG-06-4234-FSE-000021</t>
  </si>
  <si>
    <t>ALG-06-4234-FSE-000022</t>
  </si>
  <si>
    <t>ALG-06-4234-FSE-000024</t>
  </si>
  <si>
    <t>ALG-06-4234-FSE-000025</t>
  </si>
  <si>
    <t>CRIA - Algarve, é um projeto que pressupõe a criação de 6 Centros de Recursos Inovadores, Terapêuticos, Reabilitativos e Inclusivos. Com intervenção numa área de 654 Km2 e dando uma resposta totalmente inovadora na área da saúde a 120 beneficiários. O Foco é o Desenvolvimento Individual da pessoa desenvolvendo as áreas da Prevenção e da Inovação na Comunidade. O Projeto dará reposta aos concelhos de Albufeira, Lagoa, Silves, Portimão e Loulé.</t>
  </si>
  <si>
    <t>A iniciativa “SER Mental – Serviço Especializado em Rede para a Promoção da Saúde Mental na Infância e Adolescência” propõe a criação de um serviço de cariz comunitário de intervenção especializada em rede que, em parceria com as entidades com competência em matéria de infância e juventude, visa prevenir precocemente situações de risco em crianças e jovens e promover a saúde mental na infância e da adolescência.</t>
  </si>
  <si>
    <t>O «Volta ao Monte» pretende atenuar a inatividade física, mental e o isolamento social dos idosos rurais, incentivando a caminhada e promovendo o empowerment dos envolvidos, como forma de melhorar as condições de saúde e qualidade de vida deste grupo-alvo. Contempla o registo numa ferramenta digital a criar como forma de monitorização dos resultados e prevê atuar em 3 montes, com 30 idosos, 9 chefes de equipa e criar 3 Percursos de Saúde.</t>
  </si>
  <si>
    <t>O Projeto Horta Urbana Social “Horta N´isso” pretende promover a inclusão social e a capacitação ativa de pessoas com deficiência intelectual que se encontram fora do sistema de ensino e formação profissional e de desempregados de longa duração ou beneficiários do RSI através da prática e capacitação numa Horta Urbana.
A integração de uma Horta Urbana no topo do Mercado Municipal de Faro, onde são comercializados alguns dos produtos que irão se</t>
  </si>
  <si>
    <t>O Projeto Lado a Lado enquadra-se no âmbito dos paradigmas do envelhecimento ativo e do ageing in place, oferecendo uma abordagem holística e inovadora na área do envelhecimento.
Tenciona combater o isolamento e solidão, criando uma imagem positiva da pessoa idosa, como agentes indispensáveis de uma sociedade inclusiva, participativa, ativa e saudável, encarando o aumento da esperança média de vida, com saúde e independência.</t>
  </si>
  <si>
    <t>O Prato Certo tem como objectivo a sensibilização, intervenção e capacitação de indivíduos para a recolocação da alimentação saudável no seu quotidiano, fornecendo informação e ferramentas para o reconhecimento do estilo de vida mediterrânico.</t>
  </si>
  <si>
    <t>Este protejo visa unir terapêuticas alternativas, nomeadamente a realidade virtual. Uma vez que esta técnica tem tido, uma forte intervenção na promoção do envelhecimento activo, traduzindo-se no aumento do bem estar e na ajuda á prevenção da perda de capacidades cognitivas e físicas.</t>
  </si>
  <si>
    <t>Combate à violência de género/doméstica</t>
  </si>
  <si>
    <t>ALG-37-2019-03</t>
  </si>
  <si>
    <t>Combate à violência de género/doméstica
 - Instrumentos Específicos de Proteção das Vítimas e de Acompanhamento dos Agressores na Violência Doméstica</t>
  </si>
  <si>
    <t>ALG-06-4437-FSE-000003</t>
  </si>
  <si>
    <t>A operação assegura as responsabilidades assumidas pelo estado português no contexto internacional e nacional no âmbito da Violência Doméstica, com o objetivo de garantir a fiscalização efetiva do cumprimento das decisões judicias de proibição de contatos entre arguido(a)/condenado(a) e vítima do crime de violência doméstica e a proteção das vítimas deste crime, assegurando melhorias na sua qualidade de vida, segurança e  autonomia.</t>
  </si>
  <si>
    <t>ALG-42-2018-05</t>
  </si>
  <si>
    <t>UCCI Saúde Mental - Residência Apoio Moderado da ACASO</t>
  </si>
  <si>
    <t>ERPI e Centro de Dia - Alzheimer e outras demências - Sta Casa Castro Marim</t>
  </si>
  <si>
    <t>UCCI Saúde Mental - Residência de Apoio Máximo da ASMAL</t>
  </si>
  <si>
    <t>ALG-06-4842-FEDER-000003</t>
  </si>
  <si>
    <t>ALG-06-4842-FEDER-000004</t>
  </si>
  <si>
    <t>Construção em edifico autónomo a ser implementado na “Qt do Brejo” onde funcionam outras estruturas sociais e de saúde, permitindo deste modo maximizar equipamentos de apoio logístico como cozinha e lavandaria, portaria e serviços administrativos.A ACASO já tem anos de experiência em atividades sociais e de saúde, já faz parte da RNCCI e por isso detém capacidades e know-how para construir e gerir uma residência de apoio moderado como o proposto</t>
  </si>
  <si>
    <t>O projeto da S.Casa da Misericórdia de C.Marim, visa a construção e dinamização de uma Estrutura vocacionada para apoio aos doentes de Alzheimer e outras demências, que se pretende constituir como uma referência para o Algarve e Baixo Alentejo. A dinamização da estrutura inclui atividades de investigação, análise e avaliação das melhores práticas na abordagem à doença, por forma a garantir a qualidade de vida dos doentes e suas famílias.</t>
  </si>
  <si>
    <t>ALG-06-4842-FEDER-000005</t>
  </si>
  <si>
    <t>Edificar e equipar uma Residência de Apoio Máximo para adultos com elevado grau de incapacidade psicossocial por doença mental grave, clinicamente estabilizados sem suporte familiar ou social adequado.</t>
  </si>
  <si>
    <t>Algarorange - Associação de Operadores de Citrinos do Algarve</t>
  </si>
  <si>
    <t>T.S. Pinto - Atelier das Cortinas, Lda.</t>
  </si>
  <si>
    <t>Palmares - Companhia de Empreendimentos Turísticos de Lagos, S.A.</t>
  </si>
  <si>
    <t>Melhoria da Eficiência Energética da Escola EB1 n.º 1</t>
  </si>
  <si>
    <t>Melhoria da Eficiência Energética da Escola EB1 n.º 2</t>
  </si>
  <si>
    <t>Apexa - Associação de Apoio à Pessoa Excepcional do Algarve</t>
  </si>
  <si>
    <t>Associação Algarvia de Pais e Amigos de Crianças Diminuidas Mentais</t>
  </si>
  <si>
    <t>AECT - Associação em Contato Tavira</t>
  </si>
  <si>
    <t>Associação Cultural e Apoio Social de Olhão</t>
  </si>
  <si>
    <t>Santa Casa da Misericórdia de Castro Marim</t>
  </si>
  <si>
    <t>Aumento da capacidade instalada da empresa existente e abertura de loja</t>
  </si>
  <si>
    <t>Consultoria para a realização de um plano de negócios</t>
  </si>
  <si>
    <t>Consultoria para a definição dos requisitos para uma plataforma digital</t>
  </si>
  <si>
    <t>Consultoria para a concepção do plano de negócios da xpto xpert energy</t>
  </si>
  <si>
    <t>Consultoria para a concepção do plano de negócios para a empresa 11 Tapas, Lda.</t>
  </si>
  <si>
    <t>Concepção do plano de negócios da Rebelambition, Lda.</t>
  </si>
  <si>
    <t>Controlcopy - Vale Empreendedorismo</t>
  </si>
  <si>
    <t>Desenvolvimento de requisitos para uma plataforma de gestão de clientes</t>
  </si>
  <si>
    <t>Assim Tariq - Vale Empreendedorismo</t>
  </si>
  <si>
    <t>Concepção do plano de negócios da Agrosimbiose</t>
  </si>
  <si>
    <t>Elaboração do plano de negócios e acompanhamento no arranque da atividade</t>
  </si>
  <si>
    <t>Internacionalização da Four Gold Winds Resorts Martinhal Beach Resort &amp; Hotel</t>
  </si>
  <si>
    <t>Plano de promoção de plantas mediterrânicas no mercado europeu</t>
  </si>
  <si>
    <t>Serviços Consultoria na Área de prospeção de mercado</t>
  </si>
  <si>
    <t>Vale internacionalização - JPW Engenharia</t>
  </si>
  <si>
    <t>Plano de ação para a internacionalização da empresa Decorvidro - Indústria e transformação de vidro</t>
  </si>
  <si>
    <t>Desenvolvimento de plano estratégico de internacionalização da M&amp;R Lamy</t>
  </si>
  <si>
    <t>Plano Estratégico de Internacionalização - Finanquest</t>
  </si>
  <si>
    <t>Plano Estratégico de Internacionalização - Yuccie Underwear</t>
  </si>
  <si>
    <t>Plano Estratégico de Internacionalização Luís Filipe Neves Unipessoal, Lda.</t>
  </si>
  <si>
    <t>Plano Estratégico para a internacionalização da Varandas Mouras</t>
  </si>
  <si>
    <t>Vale internacionalização - 3º Quadrante - Prospeção e Presença em Mercados Internacionais</t>
  </si>
  <si>
    <t>Plano estratégico para a internacionalização da Napierre &amp; Bandarra, Lda.</t>
  </si>
  <si>
    <t>Citrusplants 2020 internacionalização</t>
  </si>
  <si>
    <t>Internacionalização da Sun House Management, S.A. - Alfamar Beach &amp; Sport Resort e Suite Hotel Monte Gordo</t>
  </si>
  <si>
    <t>Laranja Global - Captação de novos clientes em novos segmentos no mercado internacional</t>
  </si>
  <si>
    <t>Inter Wood&amp;Furniture 2016-2018 - Internacionalização sustentada das empresas da fileira da madeira e mobiliário</t>
  </si>
  <si>
    <t>CACIAL 2020 - Valorização dos citrinos do Algarve no mercado internacional</t>
  </si>
  <si>
    <t>SKY2020 - Novas oportunidades e novos clientes no mercado europeu</t>
  </si>
  <si>
    <t>Omnibees Export</t>
  </si>
  <si>
    <t>Algarve Riders International</t>
  </si>
  <si>
    <t>International Dice</t>
  </si>
  <si>
    <t>Consultoria para a identificação de oportunidades de internacionalização da André Lourenço, Unipessoal, Lda.</t>
  </si>
  <si>
    <t>Internacionalizar +Algarve 2.0 Turismo</t>
  </si>
  <si>
    <t>Promoção dos Citrinos do Algarve nos mercados externos</t>
  </si>
  <si>
    <t>Qualificar para crescer</t>
  </si>
  <si>
    <t>Consultoria para a realização do plano de negócios para a expansão da atividade</t>
  </si>
  <si>
    <t>Consultoria para o reforço das capacidades de gestão de marketing</t>
  </si>
  <si>
    <t>Consultoria para a gestão de marketing</t>
  </si>
  <si>
    <t>Desenvolvimento de requisitos para plataforma de gestão da relação com os clientes</t>
  </si>
  <si>
    <t>Consultoria para a realização estudo de viabilidade de novos investimentos</t>
  </si>
  <si>
    <t>Consultoria para o desenvolvimento de requisitos para uma plataforma de gestão de clientes</t>
  </si>
  <si>
    <t>Consultoria para o desenvolvimento de requisitos para aplicação de gestão de clientes</t>
  </si>
  <si>
    <t>Plano integrado de branding e marketing digital</t>
  </si>
  <si>
    <t>Buildingclass na Web</t>
  </si>
  <si>
    <t>Sistema integrado de vendas e gestão de clientes</t>
  </si>
  <si>
    <t>Filágueda a caminho da Qualidade</t>
  </si>
  <si>
    <t>Marketing estratégico e marketing digital</t>
  </si>
  <si>
    <t>Análise de benchmarking e re-organização dos processos de gestão da Âmago - Energia Inteleligente</t>
  </si>
  <si>
    <t>Choose Our  Food</t>
  </si>
  <si>
    <t>Plaza Innovation</t>
  </si>
  <si>
    <t>Giolato 2020 - Alimentação com inovação</t>
  </si>
  <si>
    <t>Animaris 2020 - Qualificação</t>
  </si>
  <si>
    <t>Passeios em Catamaran de luxo à vela na marina de Albufeira</t>
  </si>
  <si>
    <t>Pine Villas Rur - Urban Resort</t>
  </si>
  <si>
    <t>Dengun: Qualificar e inovar</t>
  </si>
  <si>
    <t>M5SAR .: Mobile Five Senses Augmented Reality System For Museums</t>
  </si>
  <si>
    <t>SPOOLs .: Spools - Sustainable Pools</t>
  </si>
  <si>
    <t>ALGAVALOR .: MicroALGAs: produção integrada e valorização da biomassa e das suas diversas</t>
  </si>
  <si>
    <t>Algarve Store &amp; Business Online</t>
  </si>
  <si>
    <t>Tru Intelligence For Smart Restaurants and Hotels</t>
  </si>
  <si>
    <t>Animaris Global</t>
  </si>
  <si>
    <t>Internacionalização da NAUTIBER para novos mercados africanos</t>
  </si>
  <si>
    <t>Tee Times Global</t>
  </si>
  <si>
    <t>Internacionalização da I. Gonçalves &amp; M. Duarte</t>
  </si>
  <si>
    <t>Alteração global - Flor da Rocha</t>
  </si>
  <si>
    <t>O objetivo da Intersucatas prende-se na criação de uma unidade de valorização e gestão de resíduos metálicos em Silves, expandindo a importância da qualidade ambiental, a criação de 5 postos de trabalho bem como a obtenção de uma intensidade de exportação de 37% em 2020.</t>
  </si>
  <si>
    <t>O projeto é a Ampliação e Requalificação do Hotel Cascade e SPA 5** e a requalificação da área de eventos, a área de SPA e bem-estar e área de F&amp;B. Igualmente, o projeto prevê uma requalificação paisagística do Hotel, a melhoria da eficiência de iluminação e da decoração das áreas comuns do Hotel.</t>
  </si>
  <si>
    <t>Criação de novo hotel rural de 4 estrelas com espaço para eventos e oferta de experiências</t>
  </si>
  <si>
    <t>Inovação Produtiva - Cella Dental Design</t>
  </si>
  <si>
    <t>Qualificar a Industrial Farense</t>
  </si>
  <si>
    <t>Vivacor Digital</t>
  </si>
  <si>
    <t>Vale Indústria - Óptica Jóia</t>
  </si>
  <si>
    <t>Vale Indústria - Frirrevenda</t>
  </si>
  <si>
    <t>Vale Indústria - Samicofra</t>
  </si>
  <si>
    <t>Inovar para Competir</t>
  </si>
  <si>
    <t xml:space="preserve">    Lavrar o Mar as artes no alto da serra e na costa vicentina</t>
  </si>
  <si>
    <t>Contratação de Recursos Humanos Altamente Qualificados (PME)		 Algarve</t>
  </si>
  <si>
    <t>Modernização da Letras Generosas</t>
  </si>
  <si>
    <t>Criação e início de operações da Yesnumber</t>
  </si>
  <si>
    <t>AMAL - Gestão, Animação e Monitorização do PADRE</t>
  </si>
  <si>
    <t>Conservação e Reabilitação da Casa do Forno para a "Casa dos Vinhos"</t>
  </si>
  <si>
    <t>AAC no âmbito do SI2E - DLBC Interior do Algarve Central</t>
  </si>
  <si>
    <t>AAC no âmbito do SI2E - DLBC Pesca do Barlavento do Algarve</t>
  </si>
  <si>
    <t>Modernização e expansão da atividade da Casa Modesta</t>
  </si>
  <si>
    <t>Modernização Turismo Rural</t>
  </si>
  <si>
    <t>Café Fresco</t>
  </si>
  <si>
    <t>SS4BM, Lda.</t>
  </si>
  <si>
    <t>Horeca Intelligent Solutions</t>
  </si>
  <si>
    <t>ALG-02-0651-FEDER-045968</t>
  </si>
  <si>
    <t>Este projeto tem como propósito o apoio ao lançamento no mercado de um SaaS, capaz de gerir em tempo real custos,revenue,stock, RH, etc,do segmento do canal HORECA, permitindo um controlo de gestão fina, capaz de melhorar o seu desempenho financeiro e operacional,reduzindo a sua taxa de mortalidade.</t>
  </si>
  <si>
    <t>ALG-05-3559-FSE-000010</t>
  </si>
  <si>
    <t>ALG-59-2018-28</t>
  </si>
  <si>
    <t>Emprego altamente qualificado nas empresas ou em COLABS</t>
  </si>
  <si>
    <t>Emprego altamente qualificado nas empresas - Contratação de Recursos Humanos Altamente Qualificados (PME ou CoLAB)</t>
  </si>
  <si>
    <t>Associação Oceano Verde - Laboratório Colaborativo para o Desenvolvimento de Tecnologias e Produtos Verdes do Oceano</t>
  </si>
  <si>
    <t>O Projeto «GreenCoLAB – Criação de um laboratório colaborativo para o desenvolvimento de tecnologias e produtos verdes do oceano» consiste na contratação de 13 recursos humanos altamente qualificados, dos quais 3 são doutorados, para implementação da Agenda de I&amp;I do laboratório colaborativo GreenCoLAB.</t>
  </si>
  <si>
    <t>ALG-33-2019-05</t>
  </si>
  <si>
    <t>ALG-33-2019-04</t>
  </si>
  <si>
    <t>Inclusão ativa de imigrantes e minorias étnicas - Centros Nacionais de Apoio à Integração de Migrantes (CNAIM)</t>
  </si>
  <si>
    <t>Inclusão ativa de imigrantes e minorias étnicas - Programa Escolhas</t>
  </si>
  <si>
    <t>ALG-06-4233-FSE-000003</t>
  </si>
  <si>
    <t>ALG-06-4233-FSE-000004</t>
  </si>
  <si>
    <t>Com esta candidatura pretende dar-se continuidade ao funcionamento do CNAIM do Algarve, localizado em Faro, que existe desde 2009.
Os objetivos da atividade deste CNAIM são: apoiar, esclarecer e encaminhar as pessoas migrantes para os serviços competentes;	Prestar um serviço de atendimento e aconselhamento em diversas áreas - para mais detalhes, ver memória descritiva em anexo.</t>
  </si>
  <si>
    <t>A RCM nº 151/2018 de 22 de novembro que renovou o Programa Escolhas (PE) para o periodo de 2019-2020, define que o PE visa promover a inclusão social de crianças e jovens provenientes de contextos mais vulneráveis, particularmente de descendentes de migrantes e de crianças e jovens ciganos/as, a igualdade, a não discriminação e o reforço da coesão social.</t>
  </si>
  <si>
    <t>ALG-01-0247-FEDER-033595</t>
  </si>
  <si>
    <t>Siemens S.A.</t>
  </si>
  <si>
    <t>SINERGEA .: SINERGEA - Sistema inteligente para apoio ao uso eficiente de recursos e à gestão de emergências de inundação e de contaminação balnear em cidades costeiras</t>
  </si>
  <si>
    <t>O SINERGEA criará uma plataforma inovadora de suporte à gestão integrada da energia, da qualidade balnear e da inundação em cidades costeiras, demonstrada em Albufeira. A plataforma proporá ações de gestão otimizadas, através de sistemas de previsão e monitorização e de cenários atuais e futuros.</t>
  </si>
  <si>
    <t>Faro e  Albufeira (Lisboa e Amadora)</t>
  </si>
  <si>
    <t>ALG-02-0651-FEDER-042011</t>
  </si>
  <si>
    <t>ALG-51-2018-19</t>
  </si>
  <si>
    <t>RESTART Algarve: REde Regional de Apoio ao EmpReendedorismo</t>
  </si>
  <si>
    <t>O projeto RESTART Algarve: REde Regional de Apoio ao EmpReendedorismo tem como principal objetivo a dinamização do Ecossistema Empreendedor da região do ALgarve, através do apoio ao desenvolvimento de ideias de negócio inovadoras nos domínios de especialização inteligente do Algarve (RIS3 Algarve)</t>
  </si>
  <si>
    <t>ALG-02-0752-FEDER-041991</t>
  </si>
  <si>
    <t>ALG-02-0752-FEDER-042007</t>
  </si>
  <si>
    <t>Algarve Craft &amp; Food, Criar|Experimentar|Internacionalizar</t>
  </si>
  <si>
    <t>Internacionalizar + Algarve 2.0 Agroalimentar, Mar, Tic + Industriais Criativas</t>
  </si>
  <si>
    <t>ALG-02-0853-FEDER-045599</t>
  </si>
  <si>
    <t>ALG-02-0853-FEDER-045675</t>
  </si>
  <si>
    <t>ALG-02-0853-FEDER-045676</t>
  </si>
  <si>
    <t>ALG-02-0853-FEDER-045808</t>
  </si>
  <si>
    <t>SI-53-2019-07</t>
  </si>
  <si>
    <t>Caderno de Viagens, Unipessoal Lda.</t>
  </si>
  <si>
    <t>Tee Times - Agência de Viagens e Turismo, Unipessoal Lda.</t>
  </si>
  <si>
    <t>Quinta da Eira Antiga, Unipessoal Lda.</t>
  </si>
  <si>
    <t>Hubel Verde - Engenharia Agronómica S.A.</t>
  </si>
  <si>
    <t>Reforço da capacidade de organização e gestão da Carderno de Viagens através do desenvolvimento e implementação de ferramentas de e-commerce e de marketing digital</t>
  </si>
  <si>
    <t>Tee Times - Qualificação PME - TT Digital Marketing Plataform</t>
  </si>
  <si>
    <t>Qualificação da Quinta da Eira Antiga- Criação de marca, implementação de estratégia de promoção e certificação</t>
  </si>
  <si>
    <t>Hubel Verde - reforço da competitividade</t>
  </si>
  <si>
    <t>Reforço da capacidade de organização e gestão da Carderno de Viagens, Lda através do desenvolvimento e implementação de ferramentas de e-commerce e de marketing digital que permitam a captação de novos clientes, particularmente nos mercados externos e no canal B2B.</t>
  </si>
  <si>
    <t>A Tee Times Lda tem como objectivo ter uma "atitude" proactiva no fornecimento do golfe nacional na europa e diversificar a sua oferta  personalizada a um  preço competitivo inovando a nível da sua organização e no mercado para o setor turistico, através de um portfólio de produtos de qualidade.</t>
  </si>
  <si>
    <t>Qualificação da Quinta da Eira Antiga e reforço da sua competitividade pela aplicação de estratégia de marketing digital, implementação de plataforma de venda online e certificação.</t>
  </si>
  <si>
    <t>Este projeto visa melhorar as competencias internas da Hubel Verde e capacitá-la para reforçar a sua posição no mercado interno e crescer com a entrada em mercados externos com produtos inovadores de valor acrescentado,  reduzindo  a sua dependencia dos adubos liquidos.</t>
  </si>
  <si>
    <t>Otimização da Eficiência Energética no Edifício Paços do Concelho em Loulé</t>
  </si>
  <si>
    <t>ALG-03-1203-FEDER-000013</t>
  </si>
  <si>
    <t>Esta operação levada a cabo pelo Município de Loulé no Edifício Paços do Concelho, pretende implementar medidas de eficiência energética, com a substituição de equipamentos e a implementação de equipamentos de energias renováveis, estas últimas de forma a contribuir para a redução de emissões nocivas ao meio ambiente. Pretende também efetuar uma melhoria na envolvente, nomeadamente na cobertura em terraço.</t>
  </si>
  <si>
    <t>Sociedade Polis Litoral Ria Formosa - Sociedade para a Requalificação e Valorização da Ria Formosa, S.A. - Sociedade em Liquidação</t>
  </si>
  <si>
    <t>Requalificação Urbana e Ambiental de Troco da Av. 5 Outubro - Olhão</t>
  </si>
  <si>
    <t>ALG-04-2316-FEDER-000035</t>
  </si>
  <si>
    <t>Qualificação e Revitalização das Áreas de Reabilitação Urbana- 3.ª Fase – Largo de S. Pedro</t>
  </si>
  <si>
    <t>ALG-04-2316-FEDER-000036</t>
  </si>
  <si>
    <t>Requalificação do Espaço de Lazer e Animação da Verbena</t>
  </si>
  <si>
    <t>ALG-04-2316-FEDER-000038</t>
  </si>
  <si>
    <t>Transformar a Av. 5 de Outubro num espaço qualificado e digno da envolvente urbana que a rodeia, onde existe harmonia entre o conjunto edificado e com todas as componentes do desenho urbano, desde os pavimentos à iluminação, possibilitando a sua vivência em segurança, promovendo a reabilitação do centro histórico, favorecendo o desenvolvimento das atividades económicas e proporcionando o bem estar dos habitantes e dos visitantes.</t>
  </si>
  <si>
    <t>A operação pretende regenerar o centro histórico de Faro através da qualificação do espaço público, melhorando assim as condições de segurança, conforto, acessibilidade e circulação. Acresce ainda o contributo para melhoria da qualidade de vida em meio urbano proporcionada pela melhoria da mobilidade e circulação de pessoas e veículos no espaço intervencionado.</t>
  </si>
  <si>
    <t>A intervenção inclui 1 componente, construção. Dignifica dois equipamentos da Vila, o Jardim da Verbena associado à história da terra apostando num espaço cultural e natural, e as Piscinas Municipais Descobertas que se localizam contiguamente ao Jardim e que são um dos equipamentos mais frequentados na época de Verão. A intervenção está prevista no PARU, ponto base para a concretização da mesma.</t>
  </si>
  <si>
    <t>ALG-05-3928-FEDER-000016</t>
  </si>
  <si>
    <t>ALG-05-3928-FEDER-000026</t>
  </si>
  <si>
    <t>ALG-05-3928-FEDER-000028</t>
  </si>
  <si>
    <t>Eventos de Promoção e Valorização dos Recursos Endógenos nas Freguesias de Paderne e Guia</t>
  </si>
  <si>
    <t>A operação contempla a aquisição de bens (bancas, tasquinhas, baias, mesas, bancos, entre outros) e serviços (organização, realização e divulgação dos eventos) com vista à promoção de iniciativas de caráter local que visem a valorização dos recursos endógenos, nas freguesias de Paderne e Guia.</t>
  </si>
  <si>
    <t>Rota Serrana de Autocaravanismo (2ª fase) - ASA São Marcos da Serra e Animação e Comunicação</t>
  </si>
  <si>
    <t>O projeto visa o alargamento e a consolidação de uma rede de equipamentos de apoio ao autocaravanismo no interior do Algarve, através da criação de diversas áreas para o acolhimento dos turistas com apetência para a exploração de recursos associados à natureza e ao património cultural, dinamizando a atratividade do território e a sua visitação.</t>
  </si>
  <si>
    <t>Criação de Pavilhão no Parque Industrial de Alcoutim</t>
  </si>
  <si>
    <t>Pretende-se a criação de um pavilhão no parque empresarial do Alcoutim, onde se possa instalar uma atividade empresarial, tendo subjacente a criação de postos de trabalho, num território de baixa densidade e deprimido económica e socialmente, com vista a incrementar desenvolvimento económico sustentado.</t>
  </si>
  <si>
    <t>ALG-06-4234-FSE-000017</t>
  </si>
  <si>
    <t>ALG-06-4234-FSE-000013</t>
  </si>
  <si>
    <t>ALG-06-4232-FSE-000001</t>
  </si>
  <si>
    <t>ALG-06-4232-FSE-000003</t>
  </si>
  <si>
    <t>ALG-06-4232-FSE-000004</t>
  </si>
  <si>
    <t>ALG-06-4232-FSE-000005</t>
  </si>
  <si>
    <t>ALG-06-4232-FSE-000006</t>
  </si>
  <si>
    <t>ALG-06-4232-FSE-000007</t>
  </si>
  <si>
    <t>ALG-06-4232-FSE-000008</t>
  </si>
  <si>
    <t>ALG-06-4232-FSE-000010</t>
  </si>
  <si>
    <t>ALG-06-4232-FSE-000011</t>
  </si>
  <si>
    <t>Intervenções integradas em territórios vulneráveis</t>
  </si>
  <si>
    <t>ALG-32-2019-06</t>
  </si>
  <si>
    <t>Intervenções integradas em territórios vulneráveis - TEIP, PIEF, Mais Sucesso</t>
  </si>
  <si>
    <t>Agrupamento de Escolas Dr. Alberto Iria, Olhão</t>
  </si>
  <si>
    <t>Agrupamento de Escolas D. José I</t>
  </si>
  <si>
    <t>Agrupamento de Escolas Drª Laura Ayres</t>
  </si>
  <si>
    <t>Realização de ações de melhoria, visando uma melhoria dos resultados escolares/sucesso escolar, assim como a inclusão de todos os alunos. Combate à indisciplina e ao abandono.</t>
  </si>
  <si>
    <t>Oportunidade de responder às diferentes problemáticas identificadas no Agrupamento, através da operacionalização de soluções educativas que poderão contribuir para uma efetiva melhoria dos níveis de sucesso escolar, educativo e social dos alunos do Agrupamento de Escolas, recorrendo a ações de melhoria, de caráter flexível e abrangente, integradas no Plano Plurianual de Melhoria TEIP.</t>
  </si>
  <si>
    <t>A presente candidatura baseia-se no Projeto Educativo e no Plano Plurianual de Melhoria do Agrupamento. Foi elaborada a partir de reflexões conjuntas dos vários intervenientes que constituem a comunidade escolar (representantes da comunidade, professores, funcionários, alunos, pais/EE).
Pretende-se apostar numa lógica de planeamento e de ação estratégica de longo prazo, de forma a responder aos problemas diagnosticados.</t>
  </si>
  <si>
    <t>Redução e prevenção do abandono escolar e promoção do sucesso educativo.</t>
  </si>
  <si>
    <t>O AE tem procurado promover o sucesso. Neste sentido, têm sido envidados esforços para reforçar as aprendizagens, nomeadamente através de ofertas diversificadas de tipo organizacional e de que são exemplos apoios, coadjuvações, equipas multidisciplinares e metodologia “Farol”. Relativamente a esta estratégia, é de salientar que ela não é de remediação, mas sobretudo preventiva, com a aposta na qualidade das aprendizagens, através da diferenciaçã</t>
  </si>
  <si>
    <t>No Agrupamento de Escolas D. José I, no âmbito do Programa Territórios Educativos de Intervenção Prioritária (TEIP), pretende-se melhorar a qualidade da aprendizagem e dos resultados escolares, assim como combater o abandono escolar e as saídas precoces do sistema educativo, desenvolvendo ações incluídas no nosso Plano Plurianual de Melhoria (PPM), aqui definidas como "Mais sucesso" (Eixo 2 do TEIP) e "Inclusão escolar" (Eixos 2 e 3 do TEIP).</t>
  </si>
  <si>
    <t>O Agrupamento ESLA promove o sucesso escolar dos alunos, a sua valorização e a sua qualificação, melhorando os indicadores sociais e culturais. Desenvolve e implementa soluções inclusivas, adaptadas ao meio, para assegurar as necessidades e expectativas da comunidade. Somos uma escola que, coerentemente, abraça projectos, agarra oportunidades e caminha para a sua autonomia. Enquanto escola pública de qualidade, visamos a excelência educativa.</t>
  </si>
  <si>
    <t>No Plano Plurianual de Melhoria foram delineadas ações (enquadradas nos eixos do PPM) que privilegiam a intervenção em sala de aula, a diferenciação pedagógica, a articulação curricular e o trabalho colaborativo e que são as mais relevantes no sentido de promover a melhoria do sucesso educativo dos alunos, a melhoria da qualidade das aprendizagens, a redução do abandono escolar e o combate à indisciplina e absentismo.</t>
  </si>
  <si>
    <t>O Agrupamento Rio Arade situa-se no concelho de Lagoa-Algarve, tem 8 escolas, com cerca de 1200 alunos. O projeto visa promover o sucesso escolar através da melhoria da qualidade das aprendizagens; prevenir situações de indisciplina e abandono escolar; promover articulação através da partilha de estratégias, proporcionando uma colaboração entre pares; incentivar a participação ativa dos membros da comunidade educativa na vida da escola, etc.</t>
  </si>
  <si>
    <t>Rés do Chão Cento e Dezanove Associação</t>
  </si>
  <si>
    <t>O Nosso Chão Algarve é uma ferramenta na forma de um jogo pedagógico que ensina jovens e crianças competências de cidadania para as boas práticas de utilização, preservação e qualificação do espaço público.
Através de um percurso gamificado, motivados por conquistar territórios do tabuleiro de jogo, os jogadores vão conhecer, idealizar soluções e desenvolver ações concretas para melhorar  espaços públicos reais.</t>
  </si>
  <si>
    <t>UCCI Saúde Mental -  Unidade Socio Ocupacional e Apoio Domiciliário da ACASO</t>
  </si>
  <si>
    <t>Casa do Povo do Concelho de Olhão</t>
  </si>
  <si>
    <t>Aassociação Cultural e Apoio Social de Olhão</t>
  </si>
  <si>
    <t>Centro de Actividades Ocupacionais (CAO) - Deficiência - CPCO Moncarapacho</t>
  </si>
  <si>
    <t>ALG-06-4842-FEDER-000007</t>
  </si>
  <si>
    <t>ALG-06-4842-FEDER-000009</t>
  </si>
  <si>
    <t>A IPSS pretende alargar a sua área de intervenção de respostas sociais no âmbito de deficiência, através da instalação de um Centro de Atividades Ocupacionais (CAO) que será construído e assim inserido nas instalações existentes da CPCO .</t>
  </si>
  <si>
    <t>Adaptação de espaço para a implementação de uma unidade sócio ocupacional para 20 utentes com o acréscimo e apoio de uma equipa de apoio domiciliário vocacionada para a problemática da saúde mental com capacidade para 10 visitas dia, ambas as estruturas parte integrante da Rede Nacional de Cuidados Continuados Integrados Saúde Mental.</t>
  </si>
  <si>
    <t>Apostar na internacionalização pela apresentação de um catamaran totalmente sustentável, é o objetivo deste projeto, que dará igualmente um reconhecimento global à diferenciação e marca Sun Concept enquanto fabricantes de embarcações que utilizam exclusivamente a energia solar enquanto força motriz.</t>
  </si>
  <si>
    <t>NavMUN - Sunconcept a Navegar pelo Mundo - CAT12</t>
  </si>
  <si>
    <t>ALG-02-0752-FEDER-041969</t>
  </si>
  <si>
    <t>Esta operação levada a cabo pelo Município de Loulé nas Piscinas Cobertas Municipais de Loulé, pretende implementar medidas de eficiência energética, com a substituição de equipamentos e a implementação de equipamentos de energias renováveis, estas últimas de forma a contribuir para a redução de emissões nocivas ao meio ambiente. Pretende também efetuar uma melhoria na envolvente, nomeadamente cobertura da nave.</t>
  </si>
  <si>
    <t>Melhoria da Eficiência Energética e Integração de Energias Renováveis das Piscinas Cobertas Municipais de Loulé</t>
  </si>
  <si>
    <t>ALG-03-1203-FEDER-000014</t>
  </si>
  <si>
    <t>Ciclovia / Ecovia do Litoral Sul - Troço TV3 - Tavira - Cabanas</t>
  </si>
  <si>
    <t>ALG-03-1406-FEDER-000004</t>
  </si>
  <si>
    <t>Requalificação dos Percursos Pedonais na ligação entre a Vila da Luz e as Quatro Estradas (EN 125)</t>
  </si>
  <si>
    <t>ALG-03-1406-FEDER-000006</t>
  </si>
  <si>
    <t>Loulé - Mobilidade Urbana Sustentável</t>
  </si>
  <si>
    <t>ALG-03-1406-FEDER-000007</t>
  </si>
  <si>
    <t>Com esta operação pretende-se intervir e requalificar a Ecovia do Litoral Algarvio, no concelho de Tavira nos seguintes troços:
- TV3 – Centro Comercial Tavira Gran Plaza com a Ribeira da Canada, onde se inclui a Ponte Ribeira do Almargem (3 812m);</t>
  </si>
  <si>
    <t>O presente operação visa a requalificação da estrada EM 537, entre a Vila da Luz e as Quatro Estradas, troço pertencente à Ecovia do Litoral do Algarve LGS3, uma via que apresenta debilidades de utilização, sem condições de acessibilidade nem segurança, com a criação de passeio pedonal e requalificação da estrada com a introdução de via partilhada para automóveis e bicicletas.</t>
  </si>
  <si>
    <t>A operação é composta pelas seguintes componentes, centradas no apoio à transição e promoção da mobilidade urbana multimodal sustentável:
- Ciclovias ruas Ascenção Guimarães e Avenida Laginha Serafim;
- Sistema de bicicletas partilhadas de uso público na Cidade;
- Elaboração de um estudo para a criação de um corredor dedicado de transportes públicos entre Loulé/Estação Intermodal Esteval - Parque das Cidades/Universidade Algarve/Aeroporto.</t>
  </si>
  <si>
    <t>ALG-05-3559-FSE-000009</t>
  </si>
  <si>
    <t>ALG-59-2018-29</t>
  </si>
  <si>
    <t>BMSB - Algarve Sunboat Trips, Lda.</t>
  </si>
  <si>
    <t>A Algarve Sun Boat Trips pretende candidatar-se ao incentivo para contrataçao de 1 Recurso Humano altamente qualificado, que trará à empresa a internalização de conhecimento essencial ao cumprimento dos seus objetivos de negócio. A área comercial/marketing, a que este Recurso estará afeto, é fundamental para o crescimento sustentado da atividade.</t>
  </si>
  <si>
    <t>ALG-05-3928-FEDER-000019</t>
  </si>
  <si>
    <t>ALG-05-3928-FEDER-000024</t>
  </si>
  <si>
    <t>ALG-05-3928-FEDER-000031</t>
  </si>
  <si>
    <t>Mexilhoeira Grande- Promoção e divulgação das atividades e sabores tradicionais</t>
  </si>
  <si>
    <t>A presente candidatura contempla a apresentação de dois eventos de divulgação de produção tradicional da Mexilhoeira Grande, que se complementam na sua abordagem e que, precisamente em articulação, poderão constituir uma mais valia, na valorização e reforço dos saberes e produção tradicional local desta freguesia do concelho de Portimão.</t>
  </si>
  <si>
    <t>Núcleo Interpretativo da EN2</t>
  </si>
  <si>
    <t>A intervenção inclui 2 componentes, construção e equipamento. Trata-se de uma intervenção importante para dignificar a história de São Brás de Alportel apostando num espaço cultural que valoriza o Passado e alicerça o Futuro, criando maior dinâmica económica, turística e cultural, no coração da vila evidenciando os recursos endógenos.</t>
  </si>
  <si>
    <t>Rota Serrana de Autocaravanismo (3ª fase) - ASA Alcoutim</t>
  </si>
  <si>
    <t>ALG-06-4232-FSE-000002</t>
  </si>
  <si>
    <t>ALG-06-4232-FSE-000009</t>
  </si>
  <si>
    <t>O Agrupamento de Escolas Eng.º Nuno Mergulhão é Território Educativo de Intervenção Prioritária (TEIP). O seu Plano Plurianual de Melhoria pretende potenciar a assiduidade, diminuir o abandono escolar e promover a disciplina dos alunos, elevando assim o sucesso escolar e a qualidade do mesmo.</t>
  </si>
  <si>
    <t>Garantir a inclusão de todos os alunos; Melhorar a qualidade do ensino e da aprendizagem, traduzida no sucesso educativo dos alunos; Operacionalizar o Perfil dos Alunos à Saída da Escolaridade Obrigatória; Promover o exercício de uma cidadania ativa e informada; Prevenir o abandono, absentismo e indisciplina dos alunos.
Criar condições que favoreçam a orientação educativa e a transição qualificada da escola para a vida ativa.</t>
  </si>
  <si>
    <t>ALG-64-2018-23</t>
  </si>
  <si>
    <t>Capacitação institucional nas parcerias territoriais e setoriais - Reforço da capacitação de atores e redes de promoção de ações de desenvolvimento</t>
  </si>
  <si>
    <t>O projeto KCITAR ALGARVE resulta de uma parceria entre a Universidade do Algarve e a Associação Algarve STP  e prevê capacitação institucional da Universidade do Algarve e da Associação Algarve STP para, através de um conjunto de atividades distribuídas em torno de três eixos – Aprender, Empreender e Promover, potenciarem sinergias em prol da educação, da ciência, da tecnologia, do empreendedorismo e da divulgação da ciência.</t>
  </si>
  <si>
    <t>“Articular para Intervir III” tem por objetivo reforçar as capacidades da parceria para a prossecução duma Visão Estratégica de Desenvolvimento Integrada para o Algarve 2030, delineada em rede, de forma colaborativa e participada, envolvendo os stakeholders e comunidades, tornando-os parte efetiva do processo, baseado numa governança partilhada e corresponsável, que capacite as instituições e as aproxime do território e populações.</t>
  </si>
  <si>
    <t>ALG-08-5864-FSE-000004</t>
  </si>
  <si>
    <t>ALG-08-5864-FSE-000005</t>
  </si>
  <si>
    <t>ALG-02-0752-FEDER-042928</t>
  </si>
  <si>
    <t>ALG-02-0752-FEDER-043812</t>
  </si>
  <si>
    <t>ALG-02-0752-FEDER-043865</t>
  </si>
  <si>
    <t>SI-52-2018-35</t>
  </si>
  <si>
    <t>Portugal Fresh - Associação para a promoção das frutas, legumes e flores de Portugal</t>
  </si>
  <si>
    <t>Portugal Fresh - 2019/2020</t>
  </si>
  <si>
    <t>Scorpioncosmo, Unipessoal Lda.</t>
  </si>
  <si>
    <t>Factor Triplo, Lda.</t>
  </si>
  <si>
    <t>Factor Global</t>
  </si>
  <si>
    <t>Promoção Internacional de Plataforma Cloud</t>
  </si>
  <si>
    <t>SI-49-2017-06</t>
  </si>
  <si>
    <t>Criação do Viceroy Hotel 5** e de um Núcleo de Serviços</t>
  </si>
  <si>
    <t>QDO Hotel, S.A.</t>
  </si>
  <si>
    <t>ALG-02-0853-FEDER-037705</t>
  </si>
  <si>
    <t>O projeto consiste na criação de um hotel de 5* (marca Norte-Americana), e de um núcleo de serviços - Clubhouse (Ginásio, F&amp;B, Receção Golfe, etc), que constituirão o empreendimento Quinta da Ombria, o qual agregará outros serviços complementares, projetando-se um novo conceito de resort.</t>
  </si>
  <si>
    <t>Eficiência Energética da Biblioteca Municipal de Portimão</t>
  </si>
  <si>
    <t>ALG-03-1203-FEDER-000010</t>
  </si>
  <si>
    <t>Esta candidatura/operação pretende requalificar, de forma inovadora, os equipamentos técnicos, que se encontram obsoletos e com bastante desgaste, e melhorar significativamente o seu desempenho energético. 
O Município de Portimão pretende ser um exemplo positivo no que se refere à transição para uma economia de baixo teor de carbono.</t>
  </si>
  <si>
    <t>Reabilitação do Cineteatro de São Brás de Alportel</t>
  </si>
  <si>
    <t>ALG-04-2316-FEDER-000037</t>
  </si>
  <si>
    <t>A intervenção inclui 3 componentes, construção, outros serviços e projeto. O Cineteatro é um edifício representativo da História de São Brás de Alportel engloba também outras valências. A intervenção está prevista no PARU, ponto base para a concretização da mesma.</t>
  </si>
  <si>
    <t>30/12/2019</t>
  </si>
  <si>
    <t>ALG-18-2019-15</t>
  </si>
  <si>
    <t>Integração de jovens e/ou adultos no mercado laboral - Estágios Profissionais</t>
  </si>
  <si>
    <t>ALG-05-3118-FSE-000016</t>
  </si>
  <si>
    <t>A medida estágios profissionais visa complementar e desenvolver as competências dos jovens que procuram um primeiro ou um novo emprego, de forma a melhorar o seu perfil de empregabilidade, através da aquisição de novas formações e competências junto das empresas, com vista à criação de emprego, nomeadamente em novas áreas profissionais tendo como objetivo o apoio à transição entre o sistema de qualificações e o mercado de trabalho.</t>
  </si>
  <si>
    <t>ALG-05-3524-FSE-000133</t>
  </si>
  <si>
    <t>ALG-05-3559-FSE-000011</t>
  </si>
  <si>
    <t>ALG-24-2019-16</t>
  </si>
  <si>
    <t>Formação de ativos para a empregabilidade - Vida Ativa para Desempregados</t>
  </si>
  <si>
    <t>A Medida Vida Ativa tem por objetivo potenciar o regresso ao mercado de trabalho dos desempregados inscritos no SPE, através do desenvolvimento de percursos de formação modular com base em UFCD que visem aquisição de competências da formação de base, tecnológicas e pessoais, capitalizáveis para obtenção de uma qualificação. À formação poderá ainda acrescer FPCT, que complemente o percurso de formação/competências adquiridas em diversos contextos</t>
  </si>
  <si>
    <t>4EACH - TECHNOLOGY SOLUTIONS, SOCIEDADE UNIPESSOAL LDA</t>
  </si>
  <si>
    <t>As componentes tecnológicas a desenvolver neste projecto, digitalização da oferta turística de golfe, permitirão operacionalizar acções que promovam sinergias entre diversos players turísticos, com particular incidência nas actividades de golfe, proporcionando visibilidade e competitividade ao destino Portugal e, obviamente, a melhoria da experiência turística. Contratação de contratação de recurso humano altamente qualificado na área tecnológic</t>
  </si>
  <si>
    <t>ALG-06-4842-FEDER-000006</t>
  </si>
  <si>
    <t>ALG-06-4842-FEDER-000011</t>
  </si>
  <si>
    <t>Construção do Centro de atividades Ocupacionais (CAO)  - Deficiência - AAPACDM</t>
  </si>
  <si>
    <t>O Lar Residencial e CAO pretende dar resposta a um problema social diagnosticado nos Planos de Desenvolvimento Social,CLAS,Mapeamento dos Investimentos em Infraestruturas Sociais.Este projeto contribuirá para a integração de pessoas com deficiência e incapacidades em equipamentos,promovendo inclusão social e a não descriminação,assegurando as respostas sociais necessárias e urgentes para esta população e garantindo um projeto e qualidade de vida.</t>
  </si>
  <si>
    <t>Instituição de Solidariedade Social da Serra do Caldeirão</t>
  </si>
  <si>
    <t>Reabilitação e Ampliação  para Construção de Lar residencial e CAO -Deficiência - ISSSC</t>
  </si>
  <si>
    <t>Criação de 2 novas valências para 30 utentes cada para colmatar a falta de respostas para a deficiência e incapacidade no Algarve e abranger um maior número de utentes. O Lar Residencial intervém, no Algarve, na organização da vida diária e na aquisição de autonomia e competências dos utentes. O CAO intervém em Loulé, S. B. de Alportel e Alcoutim e promove a sua valorização pessoal e o máximo de desenvolvimento das suas capacidades e autonomia.</t>
  </si>
  <si>
    <t>ALG-02-0752-FEDER-045141</t>
  </si>
  <si>
    <t>ALG-02-0752-FEDER-045167</t>
  </si>
  <si>
    <t>Cotec Portugal - Associação Empresarial para a Inovação</t>
  </si>
  <si>
    <t>Lisboa Feiras Congressos e Eventos - FCE/ Associação Empresarial</t>
  </si>
  <si>
    <t>Montra de Inovação e Tecnologia I4.0 das Empresas Portuguesas</t>
  </si>
  <si>
    <t>O Projecto Montra de Inovação Tecnológica das Empresas Portuguesas (MEET-TECPT) visa contribuir para o aumento das exportações de empresas portuguesas através da constituição de uma plataforma de promoção da inovação das empresas, centralizadora dos esforços de promoção das marcas.</t>
  </si>
  <si>
    <t>ALG-02-0853-FEDER-034099</t>
  </si>
  <si>
    <t>Nozul Algarve, S.A.</t>
  </si>
  <si>
    <t>W Algarve, Empreendimento turístico para os mercados externos</t>
  </si>
  <si>
    <t>O presente projeto insere-se na tipologia «Criação de um novo estabelecimento», na medida em que visa a implementação de um empreendimento turístico, localizado no Município de Albufeira, o W Algarve. A Nozul Algarve S.A. pretende trazer para Portugal a notória marca «W Hotels» do Grupo Starwoods.</t>
  </si>
  <si>
    <t>Núcleo Interpretativo da Serra do Caldeirão</t>
  </si>
  <si>
    <t>A intervenção inclui 2 componentes, construção e equipamento. Trata-se de uma intervenção importante para dignificar a história de São Brás de Alportel apostando num espaço cultural que valoriza o Passado e alicerça o Futuro, criando maior dinâmica económica, turística e cultural, no coração da serra evidenciando os recursos endógenos.</t>
  </si>
  <si>
    <t>ALG-37-2019-19</t>
  </si>
  <si>
    <t>ALG-06-4437-FSE-000004</t>
  </si>
  <si>
    <t>O sistema de teleassistência a vítimas de violência doméstica surgiu da necessidade de garantir proteção e segurança às vítimas e diminuir o seu risco de revitimação. A Lei n.º 112/2009 de 16 Setembro, com as alterações introduzidas pela Lei nº 129/2015, de 3 de setembro, prevê à utilização deste sistema que assegura à vítima de violência doméstica  proteção e apoio psicossocial, 24 H/dia, por um período até 6 meses (prorrogáveis).</t>
  </si>
  <si>
    <t>ALG-07-5673-FEDER-000015</t>
  </si>
  <si>
    <t>Reabilitação da EB23 Prof. Paula Nogueira - Olhão</t>
  </si>
  <si>
    <t>Pretende-se proceder a uma intervenção profunda deste estabelecimento de ensino que não corresponde, de todo, às exigências atuais do ensino. A operação é constituída pelas seguintes componentes:Estudos, Pareceres, Projetos e Consultadoria; Construções diversas; Ajustamento de preços; Outras despesas; Equipamento Básico; Equipamento Administrativo; Equipamento de informática e Outros Serviços.</t>
  </si>
  <si>
    <t>ALG-77-2019-18</t>
  </si>
  <si>
    <t>Agência para o Desenvolvimento e Coesão, I.P.</t>
  </si>
  <si>
    <t>EMPIS - OI - Assistência Técnica</t>
  </si>
  <si>
    <t>ALG-09-6177-FEDER-000011</t>
  </si>
  <si>
    <t>A presente operação visa assegurar os meios humanos, financeiros, logísticos e materiais necessários ao cumprimento da missão da Estrutura de Missão Portugal Inovação Social, enquanto Organismo Intermédio (OI) do PO CRESC Algarve 2020 com abrangência nacional e multissetorial na área da inovação e empreendedorismo social, no período compreendido entre 01/01/2018 e 31/12/2020.</t>
  </si>
  <si>
    <t>ALG-01-0247-FEDER-039896</t>
  </si>
  <si>
    <t>Necton - Companhia Portuguesa de Culturas Marinhas, S.A.</t>
  </si>
  <si>
    <t>Zebrabloom: Desenvolvimento de produtos comerciais formulados com microalgas para o enriquecimento de presas vivas para a nutrição de  peixe-zebra.</t>
  </si>
  <si>
    <t>O projeto ZEBRABLOOM pretende desenvolver uma nova linha de produtos comerciais formulados a partir de microalgas, que visam o melhoramento do cultivo larvar e performance dos reprodutores de peixe-zebra, contribuindo para a normalização de metodologias de cultivo em biotérios.</t>
  </si>
  <si>
    <t>Faro, Olhão</t>
  </si>
  <si>
    <t>ALG-02-0853-FEDER-046277</t>
  </si>
  <si>
    <t>Hostel Conii Portugal, Lda.</t>
  </si>
  <si>
    <t>Vale Comércio - Hostel Conii</t>
  </si>
  <si>
    <t>ALG-18-2019-14</t>
  </si>
  <si>
    <t>Integração de jovens e/ou adultos no mercado laboral - PEPAL</t>
  </si>
  <si>
    <t>Município de Monchique</t>
  </si>
  <si>
    <t>ALG-05-3118-FSE-000005</t>
  </si>
  <si>
    <t>ALG-05-3118-FSE-000006</t>
  </si>
  <si>
    <t>ALG-05-3118-FSE-000007</t>
  </si>
  <si>
    <t>ALG-05-3118-FSE-000013</t>
  </si>
  <si>
    <t>ALG-05-3118-FSE-000015</t>
  </si>
  <si>
    <t>Realização de estágios profissionais, em contexto real de trabalho que crie condições para uma rápida e fácil integração no mercado de trabalho de jovens com qualificação superior.</t>
  </si>
  <si>
    <t>Possibilitar aos jovens com qualificação superior a realização de um estágio profissional, em contexto real de trabalho, que crie condições para uma mais rápida e fácil integração no mercado de trabalho. Promover novas formações e novas competências profissionais, que possam potenciar a modernização dos serviços públicos. Garantir o início de um processo de aquisição de experiência profissional em contacto e aprendizagem com as regras, as boas p</t>
  </si>
  <si>
    <t>O programa de estágios profissionais no Município de Lagos tem como objetivo potenciar a integração de jovens no mercado de trabalho, melhorar as suas qualificações e o seu conhecimento do contexto da administração local.</t>
  </si>
  <si>
    <t>Esta operação pretende fomentar o contacto de 7 jovens com qualificações superiores que, no momento, não trabalham, não estudam nem se encontram em qualquer processo de formação, com outros trabalhadores e atividades, contribuindo, desta forma, para a melhoria das suas capacidades e perfil de emprego e permitindo, deste modo, reforçar os recursos humanos das equipas, em áreas estratégicas e prioritárias na política definida pelo município.</t>
  </si>
  <si>
    <t>Integração de 4 jovens desempregados, no mercado laboral, licenciados nas áreas de Contabilidade, Desporto, Direito e Recursos Humanos. Estes jovens serão integrados na Divisão Administrativa e Financeira (Contabilidade e Recursos Humanos), no Setor do Desporto e Juventude e no Gabinete Jurídico.</t>
  </si>
  <si>
    <t>ALG-05-3928-FEDER-000033</t>
  </si>
  <si>
    <t>ALG-02-0853-FEDER-046178</t>
  </si>
  <si>
    <t>ALG-02-0853-FEDER-046353</t>
  </si>
  <si>
    <t>ALG-02-0853-FEDER-046373</t>
  </si>
  <si>
    <t>ALG-04-2316-FEDER-000039</t>
  </si>
  <si>
    <t>ALG-04-2316-FEDER-000040</t>
  </si>
  <si>
    <t>ALG-05-3118-FSE-000008</t>
  </si>
  <si>
    <t>ALG-05-3118-FSE-000009</t>
  </si>
  <si>
    <t>ALG-05-3118-FSE-000010</t>
  </si>
  <si>
    <t>ALG-05-3118-FSE-000012</t>
  </si>
  <si>
    <t>ALG-05-3118-FSE-000014</t>
  </si>
  <si>
    <t>ALG-05-3928-FEDER-000034</t>
  </si>
  <si>
    <t>ALG-05-3928-FEDER-000036</t>
  </si>
  <si>
    <t>ALG-06-4436-FSE-000002</t>
  </si>
  <si>
    <t>ALG-06-4436-FSE-000005</t>
  </si>
  <si>
    <t>ALG-06-4436-FSE-000006</t>
  </si>
  <si>
    <t>ALG-06-4436-FSE-000009</t>
  </si>
  <si>
    <t>ALG-06-4436-FSE-000010</t>
  </si>
  <si>
    <t>ALG-06-4436-FSE-000012</t>
  </si>
  <si>
    <t>ALG-06-4436-FSE-000014</t>
  </si>
  <si>
    <t>ALG-07-5673-FEDER-000016</t>
  </si>
  <si>
    <t>ALG-07-5673-FEDER-000017</t>
  </si>
  <si>
    <t>ALG-07-5673-FEDER-000018</t>
  </si>
  <si>
    <t>ALG-07-5673-FEDER-000019</t>
  </si>
  <si>
    <t>ALG-08-5864-FSE-000006</t>
  </si>
  <si>
    <t>ALG-09-6177-FEDER-000012</t>
  </si>
  <si>
    <t>ALG-09-6177-FEDER-000013</t>
  </si>
  <si>
    <t>SI-C2-2019-09</t>
  </si>
  <si>
    <t>Champagne Cruises Luxury Excursions - Novo Serviço de animação Marítimo-Turística</t>
  </si>
  <si>
    <t>Champagne Cruises Luxury Excursions: Projeto de aquisição de uma embarcação de recreio (versátil, com acabamentos superiores e aproveitamento de fontes de energia renováveis) com capacidade para 50pax para realização de excursões pela Costa Algarvia e Ria Formosa.</t>
  </si>
  <si>
    <t>MUNICIPIO DE TAVIRA</t>
  </si>
  <si>
    <t>Espaço Cultural da Corredoura</t>
  </si>
  <si>
    <t>MUNICÍPIO DE LAGOS</t>
  </si>
  <si>
    <t>Monitorização, Gestão, Dinamização e Divulgação do Plano de Ação de Regeneração Urbana de Lagos</t>
  </si>
  <si>
    <t>Destina-se à requalificação de um imóvel dos anos trinta localizado no Centro Histórico que se encontra totalmente descaracterizado com patologias graves. Está localizado numa zona onde com intervenções, públicas e privadas, contribuindo para um impulso ao nível económico-social pelas condições de usufruto, e permitindo aliciar as pessoas para o espaço público, levando-as a usufruir da baixa da cidade aliando o lazer à cultura e consumo.</t>
  </si>
  <si>
    <t>A presente operação pretende candidatar um conjunto de ações de monitorização, gestão e divulgação do Plano de Ação de Regeneração Urbana da Cidade de Lagos, contratualizado a 25/10/2016.</t>
  </si>
  <si>
    <t>MUNICIPIO DE LOULE</t>
  </si>
  <si>
    <t>MUNICÍPIO DE ALBUFEIRA</t>
  </si>
  <si>
    <t>MUNICÍPIO DE CASTRO MARIM</t>
  </si>
  <si>
    <t>MUNICÍPIO DE FARO</t>
  </si>
  <si>
    <t>A C.M.Loulé propôs-se realizar 18 estágios com vista a promover a integração sustentável dos/as jovens qualificados/as no mercado de trabalho, o desenvolvimento e competitividade económica e local, energia, educação, saúde, ação social e cultura. É convicção que a realização dos mesmos terá reflexos tanto no desenvolvimento de competências do/a estagiário/a, como na própria organização da Autarquia e serviço prestado ao/à munícipe.</t>
  </si>
  <si>
    <t>Permite a inserção na vida ativa de 20 jovens que não trabalham ou estudam, evitando o isolamento, desmotivação e marginalização, através de formação em contexto real de trabalho, contribuindo para melhorar perfis de empregabilidade e facilitar a integração no mercado laboral. Contribui ainda para melhorar a qualidade dos serviços prestados pela autarquia aos seus munícipes, agentes económicos e outras partes interessadas.</t>
  </si>
  <si>
    <t>Serão integrados nos estágio jovens licenciados que estejam inscritos nos serviços de emprego do IEFP, I.P.,como desempregados e que tenham até 30 anos, inclusiva,aferidos à data de início do estágio,no caso de pessoas com deficiência e ou incapacidade,até 35 anos.O projecto tem como objectivos possibilitar a estes a realização de um estágio profissional,em contexto real de trabalho criar condições para a integração no mercado de trabalho.</t>
  </si>
  <si>
    <t>A operação consiste na realização de 8 estágios profissionais, com duração de 12 meses.</t>
  </si>
  <si>
    <t>MUNICÍPIO DE PORTIMÃO</t>
  </si>
  <si>
    <t>O Município de Portimão com a presente operação pretende realizar 16 estágios profissionais (ao abrigo do Programa de Estágios Profissionais na Administração Local), nas seguintes áreas de atividade: Proteção Civil e do Ambiente; Planeamento do Território e Informação Geográfica e Cadastral; Habitação e Desenvolvimento Social e Saúde; Transportes/Via Pública/Mobilidade/Trânsito e; Turismo.</t>
  </si>
  <si>
    <t>Requalificação da Fonte Férrea em Cachopo</t>
  </si>
  <si>
    <t>Revitalização Urbana na Zona da Igreja da Nossa Senhora da Assunção em Giões</t>
  </si>
  <si>
    <t>Pretende-se recuperar um espaço de excelência que contém várias funcionalidades para a população residente e visitante/turista. Numa política consertada pela execução de vários projetos, e pelas valências associadas pensa-se que irá contribuir para aumentar a fixação de novas atividades económicas, para fixação da população e criação de emprego uma vez que mais visitantes/turistas permanecerão, se deslocarão à freguesia.</t>
  </si>
  <si>
    <t>Renovação urbana da zona envolvente da igreja, desenvolvendo-se no espaço publico adjacente, composto por um largo. No espaço público vamos proceder à substituição da pavimentação existente por calçada à portuguesa, sendo implantado no espaço um cruzeiro e MUPPI outdoor digital Interativo Hotspot WIFI para promoção dos produtos e recursos endógenos existentes e a instalação de rede WIFI para que os utilizadores acedam a título gratuito às TIC.</t>
  </si>
  <si>
    <t>Combate às discriminações e aos estereótipos</t>
  </si>
  <si>
    <t>ALG-36-2019-08</t>
  </si>
  <si>
    <t>Combate às discriminações e aos estereótipos - Formação de públicos estratégicos</t>
  </si>
  <si>
    <t>A Ordem dos Advogados pretende criar um referencial de formação continua e especializada, na temática da Violência Doméstica e Violência de Género, para advogados/as, de forma a dotar estes intervenientes com estratégicas operativas, metodológicas, inclusivas e dinamizadoras de práticas equitativas e igualitárias, respondendo à necessidade de uma visão integrada das questões da igualdade entre mulheres e homens.</t>
  </si>
  <si>
    <t>“Konkrets + Igual” é um projeto para públicos estratégicos que, pela posição que ocupam nos contextos em que se movem,não só podem como devem desempenhar um papel fulcral no combate ao complexo e enraizado fenómeno da discriminação de género que resulta, não raras vezes, em violência. Serão realizadas 13 ações em 4 concelhos que, com a integração de 195 participantes, contribuirão ativamente para um combate mais eficiente ao flagelo.</t>
  </si>
  <si>
    <t>Formação Públicos Estratégicos com objetivo de qualificar profissionais com intervenção no domínio da promoção da igualdade entre mulheres e homens,incluindo prevenção/combate à discriminação salarial e assédio no local de trabalho,à segregação sexual das escolhas educativas/profissões,promoção da proteção na parentalidade e conciliação da vida profissional,pessoal e familiar,representação equilibrada na tomada de decisão de forma intersetorial.</t>
  </si>
  <si>
    <t>Como contributo para os objetivos da ENIND -  Estratégia Nacional para a Igualdade e a Não Discriminação 2018-2030 o projeto COMPETIR Todos em Igualdade,visa qualificar profissionais de diversas áreas de competências e em diferentes domínios de atuação,sobre as questões que perpassam a igualdade/desigualdade de género e,assim criar agentes de mudança locais,numa relação de proximidade com as comunidades que integram e em que atuam.</t>
  </si>
  <si>
    <t>Com esta operação a Turisforma irá desenvolver ações de Formação que possibilitam sensibilizar e capacitar os destinatários para serem agentes com o objetivo de promover a Igualdade de Género, bem como combater ativamente a discriminação em razão da orientação sexual, identidade e expressão de género e características sexuais.</t>
  </si>
  <si>
    <t>O projeto contempla três cursos de Formação de Públicos Estratégicos que resultam do cruzamento do diagnóstico realizado com os conteúdos definidos nos referenciais da CIG. O principal objetivo é qualificar os profissionais no domínio da prevenção e do combate à discriminação em razão do sexo, orientação sexual, identidade e expressão do género, permitindo uma visão diferente e mais aberta sobre estas temáticas.</t>
  </si>
  <si>
    <t>Esta operação pretende dinamizar diversas ações de formação em concelhos da Região do Algarve, seguindo o ref. 4 (TAV 90) da CIG e o ref. requisitado pela ARS Algarve (AGRVD APAV 18), adaptado a partir do ref. 17 (AGRVD 30) da CIG. Serão dinamizadas 6 ações: 3 TAV (90) e 2 AGRVD (18), envolvendo 118 formandos/as que trabalham de forma direta e indireta com vítimas de violência doméstica.</t>
  </si>
  <si>
    <t>MUNICÍPIO DE SILVES</t>
  </si>
  <si>
    <t>Remodelação e Ampliação da EB1 N.º1 de Silves</t>
  </si>
  <si>
    <t>Remodelação e Ampliação da EB1 de Alcantarilha</t>
  </si>
  <si>
    <t>Requalificação e Ampliação da Escola EB1 + JI de Santo Estevão</t>
  </si>
  <si>
    <t>Remodelação e ampliação do Jardim de Infância dos Montes de Alvor</t>
  </si>
  <si>
    <t>A Escola Básica n.º 1 de Silves, trata-se de um complexo escolar a necessitar de remodelação e ampliação, um dos edifícios apresenta danos estruturais graves e irreparáveis, os restantes encontram-se degradados, na mesma situação encontram-se também os espaços exteriores da escola.
Pretende-se a melhoria de toda a infra-estrutura escolar, adequando-a às necessidades atuais da comunidade escolar.</t>
  </si>
  <si>
    <t>A Escola Básica – E.B.1 de Alcantarilha trata-se de uma escola degradada e que apresenta carência de espaços, problemas ao nível do conforto térmico, acústico e do controlo da luminosidade interior, o espaço exterior necessita de materiais e equipamentos adequados e de protecção.
Pretende-se com a operação de remodelação e ampliação a melhoria de toda a infra-estrutura escolar, adequando-a às necessidades atuais da comunidade escolar.</t>
  </si>
  <si>
    <t>A Escola EB1 e Pré-escolar dado ser um edifício muito antigo, o seu estado de conservação não permite responder às exigências atuais do ensino, como tal pretende-se contribuir com esta intervenção para o aumento das condições apropriadas aos alunos, criando melhores condições, modernizar as salas de aula, melhorar as condições dos espaços, funcionais e ao nível do conforto térmico e acústico.</t>
  </si>
  <si>
    <t>A presente candidatura consiste na remodelação e modernização de um estabelecimento de ensino e educação- Jardim de Infância dos Montes de Alvor, tendo em vista a melhoria das suas condições físicas, ambientais e de funcionamento.</t>
  </si>
  <si>
    <t>ALG-64-2019-07</t>
  </si>
  <si>
    <t>COMISSÃO DE COORDENAÇÃO E DESENVOLVIMENTO REGIONAL DO ALGARVE</t>
  </si>
  <si>
    <t>Capacitação institucional nas parcerias territoriais e setoriais
 - Reforço da capacitação de atores e redes de promoção de ações de desenvolvimento</t>
  </si>
  <si>
    <t>A Região Inteligente Algarve, enquanto projeto transversal, agregador de outros, como são as Smart Cities, o Smart Destination ou a Smart Mobility, possibilitará o envolvimento dos atores regionais e a sua capacitação, alavancando o desenvolvimento regional e contribuindo para a RIS3 Algarve, motivando uma dinâmica de futuro baseada na inovação, na qualificação e na competitividade, reforçando a capacidade de afirmação da Região.</t>
  </si>
  <si>
    <t>INSTITUTO DA SEGURANÇA SOCIAL, I.P.</t>
  </si>
  <si>
    <t>ISS, IP- OI - Assistência Técnica</t>
  </si>
  <si>
    <t>ALG-77-2020-04</t>
  </si>
  <si>
    <t>Assistência Técnica III - CRESC ALGARVE 2020</t>
  </si>
  <si>
    <t>Esta operação visa apoiar o ISS,I.P. na prossecução das competências que lhe estão atribuídas no âmbito do Contrato de delegação de Competências celebrado com o CRESC ALGARVE 2020.</t>
  </si>
  <si>
    <t>Criação das condições para o exercício eficaz e eficiente das competências e atribuições da Autoridade de Gestão, assegurando um conjunto de atividades indispensáveis à preparação, execução, acompanhamento, monitorização, controlo, avaliação e divulgação do PO. A operação diz respeito ao exercício de 2020 e inclui despesas repartidas por três grandes rubricas: Despesas com o pessoal, aquisição de bens e serviços e despesas de capital.</t>
  </si>
  <si>
    <t>Consultoria para o reforçodas capacidades de gestão de marketing</t>
  </si>
  <si>
    <t>Data a que se reporta a informação: 30 / 04 / 2020</t>
  </si>
  <si>
    <t>Ordem doa Advogados</t>
  </si>
  <si>
    <t>Konkrets,Lda.</t>
  </si>
  <si>
    <t>Associação Portuguesa de Ética Empresarial</t>
  </si>
  <si>
    <t>Competir - Formação e Serviços, S.A.</t>
  </si>
  <si>
    <t>Anges - Associação Nacional de Gerontologia Social</t>
  </si>
  <si>
    <t>Associação Portuguesa de Apoio à Vítima</t>
  </si>
  <si>
    <t>O Polo Tecnológico do Algarve visa apoiar a consolidação e desenvolvimento de centros de valorização e transferência de tecnologias, e a implementação de um parque de ciência e tecnoçogia.
Face ao objetivo proposto, são previstos na presente operação ações de cariz material e imaterial, com vista à recuperação de edifícios para acolhimento das empresas, à aquisição de equipamento, e à dinamização de ações de valorização de conhecimento.</t>
  </si>
  <si>
    <t>VALORMAR .: Valorização integral dos recursos marinhos: potencial, inovação tecnológica e novas aplicações</t>
  </si>
  <si>
    <t>Citropedr'alva, Lda.</t>
  </si>
  <si>
    <t>Consultoria para concepção do plano de negócios da Xpto Xpert Energy</t>
  </si>
  <si>
    <t>Consultoria para concepção do plano de negócios para a empresa 11 Tapas, Lda.</t>
  </si>
  <si>
    <t>concepção do plano de negócios da Rebelambition, Lda.</t>
  </si>
  <si>
    <t>Controlcopy - Vale empreededorismo</t>
  </si>
  <si>
    <t>Internacionalização da Four Gold Winds resorts - Martinhal Beach Resort &amp; Hotel</t>
  </si>
  <si>
    <t>Serviços de consultoria na área de prospeção de mercado</t>
  </si>
  <si>
    <t>Plano de ação para a internacionalização da empresa ?Decorvidro - Indústria e transformação de vidro</t>
  </si>
  <si>
    <t>Vale internacionalização - Quadrante - Prospeção e Presença em Mercados Internacionais</t>
  </si>
  <si>
    <t>Bikesull International</t>
  </si>
  <si>
    <t>Consultoria para a gestãp de marketing</t>
  </si>
  <si>
    <t>Desenvolvimento de requisitos para a plataforma de gestão da relação com os clientes</t>
  </si>
  <si>
    <t>Consultoria para a realização de estudo de viabilidade de novos investimentos</t>
  </si>
  <si>
    <t>Bikesul keep on going - projeto de implementação e promoção da nova atividade de cicloturismo a desenvolver no Algarve pela Bikesul.</t>
  </si>
  <si>
    <t>O projeto da Dom Sancho, SA visa requalificar o Hotel Carvoeiro Sol, inaugurado em 1973, modernizando o conceito e a experiência proporcionada ao turista através de um novo posicionamento como boutique-hotel de 4 estrelas dirigido a novos segmentos de mercado (upmarket).</t>
  </si>
  <si>
    <t>Algarve Riders - experiências sobre rodas - projeto de criação de novo estabelecimento em Portimão para a expansão da marca. Através de pacotes de experiências promovidos pela Algarve Riders os turistas poderão ter acesso a conhecer toda a região de forma acessível, divertida e inovadora.</t>
  </si>
  <si>
    <t>Profunda requalificação e modernização do Flor da Rocha Apart. Turísticos de 3*, localizado em Portimão, que pretende ser uma unidade de referência na região e em Portugal com um conjunto de espaços, serviços e facilidades que visam o segmento da acessibilidade e sénior, lazer, saúde e bem-estar.</t>
  </si>
  <si>
    <t>O projeto da Stressaway Safaris visa a criação de novos programas de animação turística para a descoberta da Serra do Algarve em veículos todo o terreno (Quad/Moto4). Os novos programas irão alavancar a venda combinada com os circuitos em jeep 4x4 que a empresa já tem no mercado.</t>
  </si>
  <si>
    <t>O projeto da Pine Villas visa a requalificação de edifício devoluto na Quinta do Pinhão em Lagos para instalação de uma nova unidade de alojamento turistico, animação turistica, restauração e promoção gastronómica.</t>
  </si>
  <si>
    <t>O projeto de Qualificação da Omnibees Portugal tem como objetivo estruturar a capacidade da empresa para se afirmar como uma referência internacional de inovação de serviços especializados e soluções tecnológicas de distribuição e marketing para o setor hoteleiro.</t>
  </si>
  <si>
    <t>A Carob World  pretende criar uma unidade industrial agroalimentar para a produção de produtos com base em alfarroba, produtos inovadores e benéficos para a saúde, valorizado um recurso endógeno da região do Algarve.</t>
  </si>
  <si>
    <t>A Carob World  pretende qualificar a sua nova unidade industrial agroalimentar para a produção de produtos com base em alfarroba, produtos inovadores e benéficos para a saúde, valorizado um recurso endógeno da região do Algarve.</t>
  </si>
  <si>
    <t>O projeto da Pospelov visa instalar um Hotel Rural de 4 estrelas no interior do município de Albufeira, com 20q e um espaço para eventos com capacidade para 175 pax, inserido numa propriedade agricola com 10ha onde serão também desenvolvidas atividades de cycling e walking, saude e bem-estar.</t>
  </si>
  <si>
    <t>Os investimentos na qualificação da Activbookings visam melhorar a organização interna da empresa, contribuindo para a sua capacitação e afirmação no mercado, potenciando os resultados do projeto de internacionalização que prevê a abordagem direta a vários mercados externos.</t>
  </si>
  <si>
    <t>O projeto de qualificação da Industrial Farense, produtor de gomas e farinhas de alfarroba, tem como objetivo central reforçar as competências da empresa para se capacitar para a dinâmica internacional do setor dos aditivos alimentares.</t>
  </si>
  <si>
    <t>Growing Particle - Qualificação</t>
  </si>
  <si>
    <t>A Growing Particle vai instalar uma unidade de desenvolvimento e produção de produtos para o tratamento de água e produtos de limpeza para o mercado nacional e internacional.</t>
  </si>
  <si>
    <t>A Finanquest irá introduzir no seu modelo de negócios, tecnologias que digitalizem o relacionamento com o mercado. A aposta numa estratégia digital irá eliminar barreiras geográficas, possibilitando o acesso aos produtos/serviços da empresa, a qualquer momento e em qualquer lugar.</t>
  </si>
  <si>
    <t>Definição de estratégia tecnológica da Finanquest com vista à digitalização do processo de venda e relacionamento com o mercado</t>
  </si>
  <si>
    <t>Vale Comércio - Ibéricafrio</t>
  </si>
  <si>
    <t>A candidatura Vale Comércio Reis Oliveira Ópticas visa o investimento em áreas capazes de alavancar o crescimento estrutural da Empresa pela via digital, nomeadamente Economia Digital e TIC, bem como Criação de Marcas e Design.</t>
  </si>
  <si>
    <t>A candidatura VPCOM | Vale Comércio visa o reforço da presença da Empresa na economia digital, bem como a criação de marca e design.</t>
  </si>
  <si>
    <t>A Celoli é uma empresa de referência no setor da animação turística, e com este projeto propõe-se a combater a sazonalidade que caracteriza a atividade no Algarve, criando um polo de atração aberto todo o ano, através do investimento num parque de diversões indoor: O AQUASHOW INDOOR PARK.</t>
  </si>
  <si>
    <t>O projeto da Filipe Martins, Lda. consiste na criação de uma unidade fabril para produção de padaria e pastelaria saudável, usando produtos nacionais, sem açucares ou gorduras processadas e com massas de fermentação lenta, recuperando técnicas tradicionais próprias da Dieta  Meditérrânica.</t>
  </si>
  <si>
    <t>A Ecocompósitos pretende iniciar a atividade de fabricação de outros produtos químicos (CAE 20594) nomeadamente a produção de produtos para tratamento de piscinas.</t>
  </si>
  <si>
    <t>Nomad Mermaid, Unipessoal, Lda.</t>
  </si>
  <si>
    <t>Nomad Luxury sailing</t>
  </si>
  <si>
    <t>A Nomad Mermaid vai investir num catamaran de luxo Fontaine Pajot Saba 50 Maestro, que será o maior catamaran do género, em todo o Algarve, a operar com atividades maritimo-turisticas programadas, com uma oferta premium direcionada para um segmento de turistas exigentes e elevado poder de compra.</t>
  </si>
  <si>
    <t>A Bluefleet vai investir num novo catamaran com caraterísticas inovadoras para o mercado de Lagos, com capacidade para 50 passageiros, que permitirá criar dois novos programas que poderão funcionar durante todo o ano. O investimento inclui também inovações no marketing e vendas.</t>
  </si>
  <si>
    <t>Bluefleet - Atividades Turísticas, Lda.</t>
  </si>
  <si>
    <t>Bluefleet - Aumento da capacidfade da frota e desenvolvimento dos canais de venda automática</t>
  </si>
  <si>
    <t>Geoff Meadows Cruises, Unipessoal, Lda.</t>
  </si>
  <si>
    <t>Consultoria para a realização do plano de nagócios para expansão da atividade</t>
  </si>
  <si>
    <t>O Clube Portugal Exportador é composto por um plano de promoção externa a realizar em 2020, incluído numa estratégia dirigida a um conjunto de PME nacionais que partilham o mesmo perfil exportador abrangendo feiras internacionais e missões inversas.</t>
  </si>
  <si>
    <t>A Fator Triplo propõe-se desenvolver uma estratégia de internacionalização com abordagem a 4 mercados internacionais: Alemanha,  França, Suiça e Reino Unido.</t>
  </si>
  <si>
    <t>A Scorpioncosm, com sede em Portimão, é uma empresa tecnológica que se propõe desenvolver uma estratégia focada na promoção internacional da marca e na captação de clientes e segmentos de negócio em mercados estratégicos.</t>
  </si>
  <si>
    <t>O presente projeto refere-se à estratégia e objetivos a alcançar para a internacionalização da Sirius Robots. A marca é detida pela Searchprof e é, a nível regional, pioneira em I&amp;D de robótica avançada, inteligência artificial e robótica de consumo.</t>
  </si>
  <si>
    <t>A Zebra Safaritours, com sede em Albufeira, irá implementar uma estratégia de internacionalização focada na promoção internacional da marca e na captação de novos segmentos de negócio em mercados estratégicos.</t>
  </si>
  <si>
    <t>A DF Exclusive, com sede em Olhão, pretende desenvolver uma estratégia de internacionalização com vista à captação de equipas desportivas internacionais para organização de eventos no Algarve.</t>
  </si>
  <si>
    <t>O projeto de internacionalização da Seabookings tem em vista a captação de novos clientes nos mercados internacionais, motivando-os a reservar experiências na plataforma, de modo a se atingir níveis superiores de projeção e notoriedade da marca com o contínuo crescimento da atividade da empresa.</t>
  </si>
  <si>
    <t>O projeto da Dolphin Seafaris visa promover a internacionalização da marca, com atividades direcionadas para o mercado B2B e B2C.</t>
  </si>
  <si>
    <t>A APCS, com sede em Vilamoura, irá implementar uma estratégia de internacionalização focada na atividade de agência de viagens e operadora turística sob a marca Algarve Lifestyle, combinamdo serviços de reserva de viagens e turismo, pacotes de férias e serviços de concierge para clientes exigentes.</t>
  </si>
  <si>
    <t>O objetivo central do projeto projetoInternacionalizar +Algarve 2.0 Turismo é potenciar o sucesso da internacionalização das PME's da região do Algarve, enquadradas no domínio da RIS3 ALGARVE Turismo.</t>
  </si>
  <si>
    <t>O projeto Internacionalizar + Algarve 2.0 Agroalimentar, Mar, TIC e Indústrias Criativas tem o objetivo de 'potenciar o sucesso da internacionalização das PME da região do Algarve, enquadradas nos domínios da RIS3 ALGARVE Agroalimentar, Mar e TIC e Indústrias Criativas.</t>
  </si>
  <si>
    <t>O projecto Algarve Craft &amp; Food - Criar | Experimentar | Internacionalizar tem como objectivo estimular o desenvolvimento e a internacionalização das indústrias culturais e criativas baseadas no artesanato e produtos agroalimentares locais do Algarve.</t>
  </si>
  <si>
    <t>O Clube Portugal Exportador é composto por um plano de ação de promoção externa a realizar ao longo de 2019, incluído numa estratégia dirigida a um conjunto de empresas que partilham o mesmo perfil exportador, contribuindo assim para o aumento das exportações no seu volume de negócios.</t>
  </si>
  <si>
    <t>Aquisição de consultoria para a abertura de canais de exportação, desenvolvendo um novo modelo empresarial, no que respeita à internacionalização, reforçando a sua competitividade da André Lourenço, Unipessoal, Lda.</t>
  </si>
  <si>
    <t>A Ideias Frescas, empresa do setor das TIC, pretende exportar os seus serviços para os mercados da Irlanda, Reino Unido e Espanha.</t>
  </si>
  <si>
    <t>Aquisição de consultoria para a abertura de canais de exportação, desenvolvendo um novo modelo empresarial, no que respeita à internacionalização, reforçando a sua competitividade da Syst-MP.</t>
  </si>
  <si>
    <t>Este projeto de investimento visa a internacionalização dos serviços da I. Gonçalves &amp; M. Duarte, Lda. A empresa pretende prestar serviços na área da preparação de terrenos para plantações agrícolas e tudo o que envolva mudanças num determinado terreno ou floresta no mercado espanhol.</t>
  </si>
  <si>
    <t>No ano em que cumpre 15 anos de atividade (2018), a Dreamwave, com operações em Albufeira, pretende iniciar o desenvolvimento de um plano de comunicação estruturado, vocacioando para reforçar o seu posicionamento nos mercados externos.</t>
  </si>
  <si>
    <t>Projeto de internacionalização da Frusoal - Frutas Sotavento Algarve, Lda.: incremento da competitividade e do volume de exportações, junto de atuais clientes e novos, consolidando e diversificando os mercados externos, assente numa estratégia inovadora: organizacional/ marketing.</t>
  </si>
  <si>
    <t>Bikesul Keep On Going - Internacionalização da atividade de animação turística, segmento cycling &amp; walking da BikeSul.</t>
  </si>
  <si>
    <t>O projeto da Green Roots visa aumentar o potencial de internacionalização de um Hotel com 64 apartamentos e restaurante, sito em Vilamoura. O empreendimento encontra-se em profundo reposicionamento e reestruturação, com vista à captação de novos e mais qualificados segmentos de mercados externos.</t>
  </si>
  <si>
    <t>O projeto da Pospelov visa posicionar, no mercado internacional, um novo Hotel Rural de 4 estrelas com 20q e espaço para eventos com capacidade para 175 pax, inserido numa propriedade agricola com 10ha, com ações dirigidas prioritariamente para o mercado da Russia e dos Paises Nórdicos do Báltico.</t>
  </si>
  <si>
    <t>A Carob World pretende promover internacionalmente a produção de produtos com base em alfarroba, produtos inovadores e benéficos para a saúde, valorizado um recurso endógeno da região do Algarve.</t>
  </si>
  <si>
    <t>O projecto Sprint2 visa promover a competitividade da SPAROS através do aumento da sua visibilidade internacional, com vista a promover o aumento das exportações para os mercados Europeu e global, através do desenvolvimento dos seus processos de qualificação para a internacionalização.</t>
  </si>
  <si>
    <t>O Clube Portugal Exportador é composto por um plano de promoção externa a realizar em 2017 e 2018, incluída numa estratégia dirigida a uma grande área de intervenção que agrega um conjunto de PME que partilham o mesmo perfil exportador abrangendo feiras e missões em diversos mercados internacionais.</t>
  </si>
  <si>
    <t>A Ominibees prevê reforçar a sua capacitação empresarial para a internacionalização, promover o aumento das exportações com o desenvolvimento e aplicação de novos modelos empresariais e processos de qualificação para a internacionalização, potenciando o aumento da sua base e capacidade exportadora.</t>
  </si>
  <si>
    <t>A Skyimage pretende posicionar-se a nível internacional desenvolvendo uma estratégia de prospeção direta nos mercados externos com maior potencial na atual conjuntura económica.</t>
  </si>
  <si>
    <t>O projeto de internacionalização da Activbookings visa a realização de ações de prospeção e promoção internacional direcionada para os mercados de Espanha, França, Reino Unido, Holanda e Alemanha.</t>
  </si>
  <si>
    <t>A Nautiber - Estaleiros Navais do Guadiana, reforça o seu caráter competitivo, lançando-se nos mercados africanos de São Tomé e Príncipe, Cabo Verde, Marrocos e Moçambique, com prospeção de novos clientes nas atividades das pescas, transportes e turismo.</t>
  </si>
  <si>
    <t>O projeto da Cacial tem como objetivo captar novos clientes para o comércio de citrinos nos mercados internacionais no centro e norte da Europa.</t>
  </si>
  <si>
    <t>O projeto Inter Wood&amp;Furniture visa o desenvolvimento e reforço das capacidades exportadoras das PME da fileira de madeira e mobiliário, conduzindo ao incremento do número de empresas exportadoras, à diversificação dos mercados destino e promover a visibilidade internacional das empresas.</t>
  </si>
  <si>
    <t>O projeto da Laranjatours visa o desenvolvimento de uma estratégia de internacionalização para captação de novos clientes em novos segmentos de mercado nos principais mercados emissores do centro e norte da Europa.</t>
  </si>
  <si>
    <t>Sonel: Captação de novos clientes nos mercados internacionais</t>
  </si>
  <si>
    <t>O projeto da Sonel Algarve visa a promoção internacional e captação de novos segmentos turísticos para o novo Hotel Lagos Avenida, com uma estratégia direcionada para os mercados externos da Alemanha, Reino Unido e Espanha.</t>
  </si>
  <si>
    <t>ALG-02-0853-FEDER-046165</t>
  </si>
  <si>
    <t>ALG-02-0853-FEDER-046172</t>
  </si>
  <si>
    <t>ALG-02-0853-FEDER-046195</t>
  </si>
  <si>
    <t>ALG-02-0853-FEDER-046257</t>
  </si>
  <si>
    <t>ALG-02-0853-FEDER-046272</t>
  </si>
  <si>
    <t>ALG-02-0853-FEDER-046315</t>
  </si>
  <si>
    <t>ALG-02-0853-FEDER-046316</t>
  </si>
  <si>
    <t>Victor Van-Der-Valt  - Panificação e Pastelaria Unipessoal, Lda</t>
  </si>
  <si>
    <t>Vanillariver, Lda.</t>
  </si>
  <si>
    <t>Pão do Norte :: Nova Unidade Produtiva</t>
  </si>
  <si>
    <t>Criação de uma Unidade Industrial de Bebidas Destiladas com Processo Produtivo Inovador (I4.0) e Produtos Inovadores (Gin e Vodka com Ouro)</t>
  </si>
  <si>
    <t>Criação de um nova unidade produtiva, concretizando a sua estrategia de posicicionamento competitivo no mercado, através da introdução de novos e inovadores produtos de padaria e pastelaria na região sul e a nível internacional</t>
  </si>
  <si>
    <t>A presente candidatura visa à instalação de uma unidade industrial para a produção de bebidas destiladas, estando esta dotada de equipamentos produtivos e suportados por tecnologia avançada, apresentando atributos à Indústria 4.0. Os produtos serão de alta qualidade encontrando-se sob certificações.</t>
  </si>
  <si>
    <t>CASQUEIRO CASEIRO, UNIPESSOAL LDA</t>
  </si>
  <si>
    <t>BMSB - ALGARVE SUNBOAT TRIPS, LDA</t>
  </si>
  <si>
    <t>FLYPS EVENTS &amp; SPORTS, LDA</t>
  </si>
  <si>
    <t>Casqueiro Caseiro - Inovação e Aumento da Capacidade Produtiva para concretização da estratégia de Inovação, Diversificação e Diferenciação da Oferta com Produtos de qualidade superior e maior valor a</t>
  </si>
  <si>
    <t>Projeto de aquisição de embarcação eletro-solar para exploração da costa e rio Arade</t>
  </si>
  <si>
    <t>FLYPS EVENTS &amp; SPORTS LDA</t>
  </si>
  <si>
    <t>Aumento da Capacidade Produtiva Instalada por via da Inovação Tecnológica dos Processos e Sistema de Fabrico,promovendo a Inov. e Eficiência Produtiva da sua unidade fabril, permitindo a produção de novos produtos inovadores, entrada em novos mercados e alavancando a competitividade da empresa</t>
  </si>
  <si>
    <t>Dotar a empresa dos meios necessários para que se torne um player efetivo no setor da atividade marítimo-turística no Algarve, proporcionando experiências únicas aos seus clientes, sem impacto ambiental e explorando as energias renováveis de forma eficiente e responsável.</t>
  </si>
  <si>
    <t>A FLYPS irá operar na venda de serviços ligados ao turismo, oferecendo pacotes flexíveis de experiências em motociclos, com guia.</t>
  </si>
  <si>
    <t>TURISMO DE PORTUGAL I.P.</t>
  </si>
  <si>
    <t>FERNANDO ALEGRE LDA</t>
  </si>
  <si>
    <t>NUNO MIGUEL VIEIRA MARTINS, UNIPESSOAL LDA</t>
  </si>
  <si>
    <t>Caixilharia Metálica com Incorporação de Vidro em Série para o mercado-nicho da Construção Sustentável Modular Pré-fabricada</t>
  </si>
  <si>
    <t>Produção Custom-Made de Portões em Perfil de Alumínio Estrutural Eletro-Soldado</t>
  </si>
  <si>
    <t>O promotor pretende reunir todas as valências e capacidade produtiva de forma a iniciar a produção em série de caixilharia metálica. Reunindo estes pressupostos, a empresa pretende integrar a cadeia de fornecimento do mercado-nicho da construção sustentável modular pré-fabricada.</t>
  </si>
  <si>
    <t>A NMVMartins desenvolveu, nos últimos anos, um modelo de portão residencial em perfil de alumínio estrutural eletro-soldado, cujo processo de produção pretende otimizar com este projeto, de forma a comercializar este produto distinto nos canais B2B (revendedores) e B2C (cliente final).</t>
  </si>
  <si>
    <t>ALG-04-2316-FEDER-000043</t>
  </si>
  <si>
    <t>ALG-04-2316-FEDER-000046</t>
  </si>
  <si>
    <t>ALG-04-2316-FEDER-000047</t>
  </si>
  <si>
    <t>MUNICIPIO DE S. BRAS DE ALPORTEL</t>
  </si>
  <si>
    <t>Centro de Incubação e Empreendedorismo  (1ª Fase) - Reabilitação do Edifício Quatro Olhos - Retrosaria Tradicional</t>
  </si>
  <si>
    <t>Recuperação e Consolidação do Troço da Muralha da Cerca Abaluartada - Malha Urbana de Castro Marim</t>
  </si>
  <si>
    <t>Requalificação do Espaço Multifuncional Envolvente à Casa do Sal - Castro Marim</t>
  </si>
  <si>
    <t>A intervenção inclui 2 componentes, projeto e construção, subdivididas em várias ações e fases. Dignifica um Quarteirão no Centro da Vila e uma Retrosaria Tradicional. A intervenção está prevista no PARU, ponto base para a concretização da mesma.</t>
  </si>
  <si>
    <t>A operação permite valorizar, consolidar e reabilitar o troço da muralha da cerca abaluartada, a qual faz parte do conjunto arquitetónico do Forte de S. Sebastião, classificado como monumento nacional, e que historicamente ligava o Forte ao Castelo de Castro Marim. Antes da intervenção, a muralha apresenta vários sinais de degradação e instabilidade a nível de estrutura.</t>
  </si>
  <si>
    <t>A operação engloba a requalificação do espaço multifuncional envolvente à Casa do Sal, um espaço exterior público,localizado na Zona Poente de Castro Marim.Pretende uma utilização multifuncional do espaço e a melhoria das condições de circulação viária e pedonal numa área central e de acesso a locais com interesse histórico arquitetónico da vila. Esta requalificação visa a melhoria do ambiente urbano e das condições de fruição da área a intervir.</t>
  </si>
  <si>
    <t>ALG-05-3559-FSE-000014</t>
  </si>
  <si>
    <t>ALG-05-3559-FSE-000017</t>
  </si>
  <si>
    <t xml:space="preserve">O presente projeto visa a contratação de um quadro superior altamente qualificado no âmbito da estratégia de inovação da empresa, nomeadamente pela qualificação através da introdução de novos processos e métodos organizacionais. </t>
  </si>
  <si>
    <t>A Sea4Us é uma biotecnológica que pretende escalar a descoberta de novos compostos terapêuticos e abertura de uma nova linha de I&amp;D direcionada focada na procura de novas terapêuticas direcionadas para a doença de Alzheimer.</t>
  </si>
  <si>
    <t>GYRAD LDA</t>
  </si>
  <si>
    <t>SEA4US - BIOTECNOLOGIA E RECURSOS MARINHOS, LDA.</t>
  </si>
  <si>
    <t>Vila Bispo</t>
  </si>
  <si>
    <t>ASSOCIAÇÃO IN LOCO, DE INTERVENÇÃO, FORMAÇÃO E ESTUDOS PARA O DESENVOLVIMENTO LOCAL</t>
  </si>
  <si>
    <t>Rota Serrana de Autocaravanismo (4ª fase) - ASAS de Alferce, Aljezur, Ameixial e Salir</t>
  </si>
  <si>
    <t>ALG-05-3928-FEDER-000037</t>
  </si>
  <si>
    <t>Parque Aventura</t>
  </si>
  <si>
    <t>ALG-05-3928-FEDER-000038</t>
  </si>
  <si>
    <t>Demonstração, Valorização e Promoção de Produtos Locais, Gastronomia, Tradição e Arte</t>
  </si>
  <si>
    <t>ALG-05-3928-FEDER-000039</t>
  </si>
  <si>
    <t>Rota Serrana de Autocaravanismo (5ª fase) - Asa de Marmelete</t>
  </si>
  <si>
    <t>ALG-05-3928-FEDER-000040</t>
  </si>
  <si>
    <t>Aljezur; Loulé; Monchique</t>
  </si>
  <si>
    <t>A intervenção inclui 3 componentes, estudos e projetos, aquisição de terrenos e construção. Trata-se de uma intervenção importante para dignificar o Parque da Fonte Férrea, criando maior dinâmica ambiental, económica e turística, evidenciando os recursos endógenos.</t>
  </si>
  <si>
    <t>Realização de 12 programas com intuito de demonstração sobre o potencial de utilização dos produtos locais, induzindo novas iniciativas económicas e a consolidação e qualificação das existentes, nas áreas da transformação, gastronomia e do aproveitamento turístico em actividades de experienciarão e outros usos.
Para o efeito serão adquiridos serviços e editados materiais promocionais e de suporte à realização das actividades.</t>
  </si>
  <si>
    <t>ALG-06-4232-FSE-000012</t>
  </si>
  <si>
    <t>ALG-06-4232-FSE-000016</t>
  </si>
  <si>
    <t>ALG-06-4232-FSE-000017</t>
  </si>
  <si>
    <t>ALG-06-4232-FSE-000018</t>
  </si>
  <si>
    <t>ALG-06-4232-FSE-000025</t>
  </si>
  <si>
    <t>ALG-06-4232-FSE-000026</t>
  </si>
  <si>
    <t>ALG-32-2019-12</t>
  </si>
  <si>
    <t>FUNDAÇÃO ANTÓNIO ALEIXO</t>
  </si>
  <si>
    <t>IRMANDADE DA SANTA CASA DA MISERICORDIA DE VILA DO BISPO</t>
  </si>
  <si>
    <t>FUNDAÇÃO IRENE ROLO</t>
  </si>
  <si>
    <t>ODIANA - ASSOCIAÇÃO PARA O DESENVOLVIMENTO DO BAIXO GUADIANA</t>
  </si>
  <si>
    <t>ASSOCIAÇÃO DESPORTIVA E RECREATIVA - CENTRO CULTURAL E SOCIAL DA QUINTA DE S. PEDRO</t>
  </si>
  <si>
    <t>SANTA CASA DA MISERICORDIA DE ALBUFEIRA</t>
  </si>
  <si>
    <t>PROLE - PROJETO DE INTERVENÇÃO FAMILIAR E PARENTAL DE LOULÉ</t>
  </si>
  <si>
    <t>O PROLE - Projeto de Intervenção Familiar e  Parental de Loulé  insere-se no âmbito dos Contratos Locais de Desenvolvimento Social - 4G e tem como finalidade  a promoção da inclusão social de 350 agregados familiares socialmente vulneráveis, através de ações de intervenção familiar e parental a executar em parceria, por forma a combater a pobreza persistente e a exclusão social no concelho.</t>
  </si>
  <si>
    <t>CLDS 4G Vila do Bispo - Dignitate</t>
  </si>
  <si>
    <t>Concentrar a intervenção nos grupos populacionais que evidenciam fragilidades mais significativas, promovendo a mudança das pessoas tendo em conta os seus fatores de vulnerabilidade, capacitando e aumentando as competências sociais da população em risco; Promover hábitos de vida saudável que englobem a saúde física e psíquica; Potenciar o desenvolvimento de competências emocionais e interpessoais do público alvo.</t>
  </si>
  <si>
    <t>EDUCARTE</t>
  </si>
  <si>
    <t>O projeto EDUCARTE, cuja entidade coordenadora local da parceria é a Fundação Irene Rolo, engloba um conjunto de atividades destinadas a agregados familiares vulneráveis com crianças, residentes no concelho de Tavira. O projecto aposta num conjunto de atividades de educação não formal, nos domínios da cultura, arte e desporto, tendo em vista a capacitação das famílias, a mobilização comunitária e a promoção dos direitos das crianças e jovens.</t>
  </si>
  <si>
    <t>«Castro Marim (COM)Vida»</t>
  </si>
  <si>
    <t>O «Castro Marim (COM)Vida» pretende apostar na capacitação, informação e intervenção em fragilidades pessoais e sociais identificadas em crianças, jovens, suas famílias, e idosos isolados, com vista à promoção da igualdade de oportunidades no acesso aos recursos e diminuição da exclusão social, potenciando a autonomia e a melhoria da qualidade de vida dos destinatários. A atuação é realizada em parceria num trabalho multissetorial e de proximida</t>
  </si>
  <si>
    <t>Projeto 20</t>
  </si>
  <si>
    <t>O Projeto 20 CLDS 4G, coordenado pela ADR–CCS da Quinta de S. Pedro, intervém no desemprego e pobreza, propondo uma ação estruturada de forma muito direta e efetiva, em concertação com as fragilidades e potencialidades do território. É uma resposta sistémica e colaborativa, que aposta no potencial de cada família e de cada indivíduo, tornando-os protagonistas da sua própria narrativa e do desenvolvimento local do concelho de Lagoa – Algarve.</t>
  </si>
  <si>
    <t>Albufeira GerAção</t>
  </si>
  <si>
    <t>O projeto permitirá apoiar desempregados a obter competências pessoais/sociais essenciais para a sua empregabilidade;sensibilizar as empresas para a importância do seu papel na coesão social;estimular posturas empreendedoras a alunos do secundário;realizar orientação vocacional a jovens que abandonam o sistema educativo;apoiar famílias através do coaching parental;promover estilos de vida saudáveis, cidadania e cultura a crianças/jovens.</t>
  </si>
  <si>
    <t>ALG-71-2020-02</t>
  </si>
  <si>
    <t>Ensino profissional para jovens - Cursos de Especialização Tecnológica (CET)</t>
  </si>
  <si>
    <t>ALG-07-5571-FSE-000004</t>
  </si>
  <si>
    <t>ALG-07-5571-FSE-000005</t>
  </si>
  <si>
    <t>ALG-07-5571-FSE-000006</t>
  </si>
  <si>
    <t>O Plano de formação proposto vai ao encontro das reais necessidades do sector do Turismo, Hotelaria e Restauração, designadamente da formação de quadros intermédios, destacando-se:
- Taxa de conclusão de 64% do total dos alunos inscritos no ano lectivo de 2017/2018.
Taxa de atividade registada em 2018 de 89,8%, correspondendo a 81%  a alunos empregados e 8,8% a alunos que prosseguiram estudos.</t>
  </si>
  <si>
    <t>O Plano de formação proposto vai ao encontro das reais necessidades do sector do Turismo, Hotelaria e Restauração, designadamente da formação de quadros intermédios, destacando-se:
- Taxa de conclusão de 80% do total dos alunos inscritos no ano lectivo de 2017/2018.
Taxa de atividade registada em 2018 de 89,8%, correspondendo a 81%  a alunos empregados e 8,8% a alunos que prosseguiram estudos.</t>
  </si>
  <si>
    <t>O Plano de formação proposto vai ao encontro das reais necessidades do sector do Turismo, Hotelaria e Restauração, designadamente da formação de quadros intermédios, destacando-se:
- Taxa de conclusão de 81% do total dos alunos inscritos no ano lectivo de 2017/2018.
Taxa de atividade registada em 2018 de 89,8%, correspondendo a 81%  a alunos empregados e 8,8% a alunos que prosseguiram estudos.</t>
  </si>
  <si>
    <t xml:space="preserve">Data da atualização dos dados: 30 / 04 / 2020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</si>
</sst>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43" formatCode="_-* #,##0.00\ _€_-;\-* #,##0.00\ _€_-;_-* &quot;-&quot;??\ _€_-;_-@_-"/>
    <numFmt numFmtId="164" formatCode="#,##0.00_ ;\-#,##0.00\ "/>
  </numFmts>
  <fonts count="23" x14ac:knownFonts="1">
    <font>
      <sz val="10"/>
      <name val="Arial"/>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6"/>
      <color theme="0"/>
      <name val="Calibri"/>
      <family val="2"/>
      <scheme val="minor"/>
    </font>
    <font>
      <b/>
      <sz val="22"/>
      <color theme="0"/>
      <name val="Calibri"/>
      <family val="2"/>
      <scheme val="minor"/>
    </font>
    <font>
      <b/>
      <sz val="16"/>
      <color theme="1"/>
      <name val="Calibri"/>
      <family val="2"/>
      <scheme val="minor"/>
    </font>
    <font>
      <sz val="10"/>
      <name val="Arial"/>
      <family val="2"/>
    </font>
    <font>
      <sz val="11"/>
      <color indexed="8"/>
      <name val="Calibri"/>
      <family val="2"/>
    </font>
    <font>
      <sz val="11"/>
      <name val="Arial"/>
      <family val="2"/>
    </font>
    <font>
      <sz val="10"/>
      <color rgb="FFFF0000"/>
      <name val="Arial"/>
      <family val="2"/>
    </font>
    <font>
      <b/>
      <sz val="14"/>
      <color rgb="FF000064"/>
      <name val="Calibri"/>
      <family val="2"/>
    </font>
    <font>
      <b/>
      <sz val="12"/>
      <color theme="0"/>
      <name val="Calibri"/>
      <family val="2"/>
      <scheme val="minor"/>
    </font>
    <font>
      <b/>
      <sz val="14"/>
      <color theme="1"/>
      <name val="Calibri"/>
      <family val="2"/>
      <scheme val="minor"/>
    </font>
    <font>
      <b/>
      <sz val="10"/>
      <name val="Arial"/>
      <family val="2"/>
    </font>
    <font>
      <b/>
      <sz val="12"/>
      <color theme="0"/>
      <name val="Arial"/>
      <family val="2"/>
    </font>
    <font>
      <sz val="10"/>
      <name val="Arial"/>
      <family val="2"/>
    </font>
    <font>
      <sz val="10"/>
      <name val="Calibri"/>
      <family val="2"/>
    </font>
    <font>
      <b/>
      <sz val="10"/>
      <color rgb="FFFF0000"/>
      <name val="Arial"/>
      <family val="2"/>
    </font>
    <font>
      <sz val="10"/>
      <name val="Arial"/>
      <family val="2"/>
    </font>
    <font>
      <b/>
      <sz val="12"/>
      <name val="Arial"/>
      <family val="2"/>
    </font>
    <font>
      <sz val="10"/>
      <name val="Arial"/>
      <family val="2"/>
    </font>
  </fonts>
  <fills count="12">
    <fill>
      <patternFill patternType="none"/>
    </fill>
    <fill>
      <patternFill patternType="gray125"/>
    </fill>
    <fill>
      <patternFill patternType="solid">
        <fgColor rgb="FFFFFFCC"/>
      </patternFill>
    </fill>
    <fill>
      <patternFill patternType="solid">
        <fgColor theme="3" tint="-0.24994659260841701"/>
        <bgColor indexed="64"/>
      </patternFill>
    </fill>
    <fill>
      <patternFill patternType="solid">
        <fgColor rgb="FF16365C"/>
        <bgColor indexed="64"/>
      </patternFill>
    </fill>
    <fill>
      <patternFill patternType="solid">
        <fgColor rgb="FFD0D8E8"/>
        <bgColor indexed="64"/>
      </patternFill>
    </fill>
    <fill>
      <patternFill patternType="solid">
        <fgColor rgb="FFFF990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DAEEF3"/>
        <bgColor indexed="64"/>
      </patternFill>
    </fill>
    <fill>
      <patternFill patternType="solid">
        <fgColor rgb="FFDCE6F1"/>
        <bgColor indexed="64"/>
      </patternFill>
    </fill>
    <fill>
      <patternFill patternType="solid">
        <fgColor rgb="FFB8CCE4"/>
        <bgColor indexed="64"/>
      </patternFill>
    </fill>
  </fills>
  <borders count="108">
    <border>
      <left/>
      <right/>
      <top/>
      <bottom/>
      <diagonal/>
    </border>
    <border>
      <left style="thin">
        <color rgb="FFB2B2B2"/>
      </left>
      <right style="thin">
        <color rgb="FFB2B2B2"/>
      </right>
      <top style="thin">
        <color rgb="FFB2B2B2"/>
      </top>
      <bottom style="thin">
        <color rgb="FFB2B2B2"/>
      </bottom>
      <diagonal/>
    </border>
    <border>
      <left/>
      <right/>
      <top/>
      <bottom style="medium">
        <color theme="3" tint="-0.24994659260841701"/>
      </bottom>
      <diagonal/>
    </border>
    <border>
      <left/>
      <right/>
      <top style="medium">
        <color theme="3" tint="-0.24994659260841701"/>
      </top>
      <bottom/>
      <diagonal/>
    </border>
    <border>
      <left style="medium">
        <color theme="3" tint="-0.24994659260841701"/>
      </left>
      <right/>
      <top/>
      <bottom style="medium">
        <color theme="3" tint="-0.24994659260841701"/>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style="medium">
        <color rgb="FFFFFFFF"/>
      </left>
      <right style="medium">
        <color rgb="FFFFFFFF"/>
      </right>
      <top style="medium">
        <color rgb="FFFFFFFF"/>
      </top>
      <bottom/>
      <diagonal/>
    </border>
    <border>
      <left style="thin">
        <color indexed="8"/>
      </left>
      <right style="thin">
        <color indexed="8"/>
      </right>
      <top style="thin">
        <color indexed="8"/>
      </top>
      <bottom style="thin">
        <color indexed="64"/>
      </bottom>
      <diagonal/>
    </border>
    <border>
      <left style="thin">
        <color indexed="8"/>
      </left>
      <right/>
      <top/>
      <bottom style="thin">
        <color indexed="64"/>
      </bottom>
      <diagonal/>
    </border>
    <border>
      <left style="thin">
        <color indexed="8"/>
      </left>
      <right style="thin">
        <color indexed="8"/>
      </right>
      <top/>
      <bottom style="thin">
        <color indexed="64"/>
      </bottom>
      <diagonal/>
    </border>
    <border>
      <left style="thin">
        <color indexed="8"/>
      </left>
      <right/>
      <top style="thin">
        <color indexed="8"/>
      </top>
      <bottom style="thin">
        <color indexed="64"/>
      </bottom>
      <diagonal/>
    </border>
    <border>
      <left style="thin">
        <color auto="1"/>
      </left>
      <right style="thin">
        <color indexed="8"/>
      </right>
      <top style="thin">
        <color indexed="8"/>
      </top>
      <bottom style="thin">
        <color indexed="64"/>
      </bottom>
      <diagonal/>
    </border>
    <border>
      <left style="thin">
        <color indexed="8"/>
      </left>
      <right/>
      <top style="thin">
        <color auto="1"/>
      </top>
      <bottom style="thin">
        <color indexed="8"/>
      </bottom>
      <diagonal/>
    </border>
    <border>
      <left style="thin">
        <color theme="3" tint="-0.24994659260841701"/>
      </left>
      <right style="medium">
        <color theme="3" tint="-0.24994659260841701"/>
      </right>
      <top/>
      <bottom/>
      <diagonal/>
    </border>
    <border>
      <left/>
      <right style="thin">
        <color indexed="64"/>
      </right>
      <top style="medium">
        <color theme="3" tint="-0.24994659260841701"/>
      </top>
      <bottom/>
      <diagonal/>
    </border>
    <border>
      <left style="medium">
        <color theme="3" tint="-0.24994659260841701"/>
      </left>
      <right/>
      <top/>
      <bottom/>
      <diagonal/>
    </border>
    <border>
      <left style="thin">
        <color theme="3" tint="-0.24994659260841701"/>
      </left>
      <right/>
      <top style="medium">
        <color theme="3" tint="-0.24994659260841701"/>
      </top>
      <bottom/>
      <diagonal/>
    </border>
    <border>
      <left style="medium">
        <color rgb="FF16365C"/>
      </left>
      <right style="medium">
        <color theme="3" tint="-0.24994659260841701"/>
      </right>
      <top style="medium">
        <color rgb="FF16365C"/>
      </top>
      <bottom/>
      <diagonal/>
    </border>
    <border>
      <left style="thin">
        <color theme="3" tint="-0.24994659260841701"/>
      </left>
      <right style="medium">
        <color theme="3" tint="-0.24994659260841701"/>
      </right>
      <top style="medium">
        <color rgb="FF16365C"/>
      </top>
      <bottom/>
      <diagonal/>
    </border>
    <border>
      <left style="medium">
        <color theme="3" tint="-0.24994659260841701"/>
      </left>
      <right/>
      <top style="medium">
        <color rgb="FF16365C"/>
      </top>
      <bottom/>
      <diagonal/>
    </border>
    <border>
      <left/>
      <right/>
      <top style="medium">
        <color rgb="FF16365C"/>
      </top>
      <bottom/>
      <diagonal/>
    </border>
    <border>
      <left style="medium">
        <color rgb="FF16365C"/>
      </left>
      <right/>
      <top/>
      <bottom style="medium">
        <color rgb="FF16365C"/>
      </bottom>
      <diagonal/>
    </border>
    <border>
      <left/>
      <right/>
      <top/>
      <bottom style="medium">
        <color rgb="FF16365C"/>
      </bottom>
      <diagonal/>
    </border>
    <border>
      <left/>
      <right style="medium">
        <color theme="3" tint="-0.24994659260841701"/>
      </right>
      <top/>
      <bottom style="medium">
        <color rgb="FF16365C"/>
      </bottom>
      <diagonal/>
    </border>
    <border>
      <left style="medium">
        <color theme="3" tint="-0.24994659260841701"/>
      </left>
      <right/>
      <top/>
      <bottom style="medium">
        <color rgb="FF16365C"/>
      </bottom>
      <diagonal/>
    </border>
    <border>
      <left style="medium">
        <color rgb="FF16365C"/>
      </left>
      <right style="thin">
        <color rgb="FF16365C"/>
      </right>
      <top style="medium">
        <color rgb="FF16365C"/>
      </top>
      <bottom style="thin">
        <color rgb="FF16365C"/>
      </bottom>
      <diagonal/>
    </border>
    <border>
      <left style="thin">
        <color rgb="FF16365C"/>
      </left>
      <right style="thin">
        <color rgb="FF16365C"/>
      </right>
      <top style="medium">
        <color rgb="FF16365C"/>
      </top>
      <bottom style="thin">
        <color rgb="FF16365C"/>
      </bottom>
      <diagonal/>
    </border>
    <border>
      <left style="medium">
        <color rgb="FF16365C"/>
      </left>
      <right style="thin">
        <color rgb="FF16365C"/>
      </right>
      <top style="thin">
        <color rgb="FF16365C"/>
      </top>
      <bottom style="thin">
        <color rgb="FF16365C"/>
      </bottom>
      <diagonal/>
    </border>
    <border>
      <left style="thin">
        <color rgb="FF16365C"/>
      </left>
      <right style="thin">
        <color rgb="FF16365C"/>
      </right>
      <top style="thin">
        <color rgb="FF16365C"/>
      </top>
      <bottom style="thin">
        <color rgb="FF16365C"/>
      </bottom>
      <diagonal/>
    </border>
    <border>
      <left style="medium">
        <color rgb="FF16365C"/>
      </left>
      <right style="thin">
        <color rgb="FF16365C"/>
      </right>
      <top style="thin">
        <color rgb="FF16365C"/>
      </top>
      <bottom style="medium">
        <color rgb="FF16365C"/>
      </bottom>
      <diagonal/>
    </border>
    <border>
      <left style="thin">
        <color rgb="FF16365C"/>
      </left>
      <right style="thin">
        <color rgb="FF16365C"/>
      </right>
      <top style="thin">
        <color rgb="FF16365C"/>
      </top>
      <bottom style="medium">
        <color rgb="FF16365C"/>
      </bottom>
      <diagonal/>
    </border>
    <border>
      <left style="thin">
        <color rgb="FF16365C"/>
      </left>
      <right/>
      <top style="thin">
        <color rgb="FF16365C"/>
      </top>
      <bottom style="thin">
        <color rgb="FF16365C"/>
      </bottom>
      <diagonal/>
    </border>
    <border>
      <left style="thin">
        <color rgb="FF16365C"/>
      </left>
      <right style="thin">
        <color rgb="FF16365C"/>
      </right>
      <top style="thin">
        <color rgb="FF16365C"/>
      </top>
      <bottom/>
      <diagonal/>
    </border>
    <border>
      <left style="thin">
        <color rgb="FF16365C"/>
      </left>
      <right style="thin">
        <color rgb="FF16365C"/>
      </right>
      <top/>
      <bottom style="medium">
        <color rgb="FF16365C"/>
      </bottom>
      <diagonal/>
    </border>
    <border>
      <left style="thin">
        <color rgb="FF16365C"/>
      </left>
      <right style="thin">
        <color rgb="FF16365C"/>
      </right>
      <top/>
      <bottom style="thin">
        <color rgb="FF16365C"/>
      </bottom>
      <diagonal/>
    </border>
    <border>
      <left style="medium">
        <color rgb="FF16365C"/>
      </left>
      <right style="thin">
        <color rgb="FF16365C"/>
      </right>
      <top style="medium">
        <color rgb="FF16365C"/>
      </top>
      <bottom style="medium">
        <color rgb="FF16365C"/>
      </bottom>
      <diagonal/>
    </border>
    <border>
      <left style="thin">
        <color rgb="FF16365C"/>
      </left>
      <right style="thin">
        <color rgb="FF16365C"/>
      </right>
      <top style="medium">
        <color rgb="FF16365C"/>
      </top>
      <bottom style="medium">
        <color rgb="FF16365C"/>
      </bottom>
      <diagonal/>
    </border>
    <border>
      <left style="thin">
        <color rgb="FF16365C"/>
      </left>
      <right/>
      <top style="medium">
        <color rgb="FF16365C"/>
      </top>
      <bottom style="medium">
        <color rgb="FF16365C"/>
      </bottom>
      <diagonal/>
    </border>
    <border>
      <left/>
      <right style="thin">
        <color rgb="FF16365C"/>
      </right>
      <top style="medium">
        <color rgb="FF16365C"/>
      </top>
      <bottom style="medium">
        <color rgb="FF16365C"/>
      </bottom>
      <diagonal/>
    </border>
    <border>
      <left/>
      <right/>
      <top style="medium">
        <color rgb="FF16365C"/>
      </top>
      <bottom style="medium">
        <color rgb="FF16365C"/>
      </bottom>
      <diagonal/>
    </border>
    <border>
      <left style="thin">
        <color rgb="FF16365C"/>
      </left>
      <right/>
      <top style="thin">
        <color rgb="FF16365C"/>
      </top>
      <bottom/>
      <diagonal/>
    </border>
    <border>
      <left style="thin">
        <color rgb="FF16365C"/>
      </left>
      <right style="thin">
        <color rgb="FF16365C"/>
      </right>
      <top/>
      <bottom/>
      <diagonal/>
    </border>
    <border>
      <left style="thin">
        <color rgb="FF16365C"/>
      </left>
      <right style="thin">
        <color rgb="FF16365C"/>
      </right>
      <top style="medium">
        <color rgb="FF16365C"/>
      </top>
      <bottom/>
      <diagonal/>
    </border>
    <border>
      <left style="thin">
        <color rgb="FF16365C"/>
      </left>
      <right/>
      <top/>
      <bottom/>
      <diagonal/>
    </border>
    <border>
      <left style="thin">
        <color rgb="FF16365C"/>
      </left>
      <right/>
      <top style="medium">
        <color rgb="FF16365C"/>
      </top>
      <bottom/>
      <diagonal/>
    </border>
    <border>
      <left style="thin">
        <color rgb="FF16365C"/>
      </left>
      <right/>
      <top/>
      <bottom style="thin">
        <color rgb="FF16365C"/>
      </bottom>
      <diagonal/>
    </border>
    <border>
      <left style="thin">
        <color rgb="FF16365C"/>
      </left>
      <right/>
      <top style="medium">
        <color rgb="FF16365C"/>
      </top>
      <bottom style="thin">
        <color rgb="FF16365C"/>
      </bottom>
      <diagonal/>
    </border>
    <border>
      <left/>
      <right style="thin">
        <color rgb="FF16365C"/>
      </right>
      <top style="thin">
        <color rgb="FF16365C"/>
      </top>
      <bottom style="thin">
        <color rgb="FF16365C"/>
      </bottom>
      <diagonal/>
    </border>
    <border>
      <left/>
      <right style="thin">
        <color rgb="FF16365C"/>
      </right>
      <top style="thin">
        <color rgb="FF16365C"/>
      </top>
      <bottom/>
      <diagonal/>
    </border>
    <border>
      <left/>
      <right style="thin">
        <color rgb="FF16365C"/>
      </right>
      <top style="thin">
        <color rgb="FF16365C"/>
      </top>
      <bottom style="medium">
        <color rgb="FF16365C"/>
      </bottom>
      <diagonal/>
    </border>
    <border>
      <left/>
      <right style="thin">
        <color rgb="FF16365C"/>
      </right>
      <top/>
      <bottom/>
      <diagonal/>
    </border>
    <border>
      <left/>
      <right style="thin">
        <color rgb="FF16365C"/>
      </right>
      <top style="medium">
        <color rgb="FF16365C"/>
      </top>
      <bottom/>
      <diagonal/>
    </border>
    <border>
      <left/>
      <right style="thin">
        <color rgb="FF16365C"/>
      </right>
      <top style="medium">
        <color rgb="FF16365C"/>
      </top>
      <bottom style="thin">
        <color rgb="FF16365C"/>
      </bottom>
      <diagonal/>
    </border>
    <border>
      <left/>
      <right style="thin">
        <color rgb="FF16365C"/>
      </right>
      <top/>
      <bottom style="thin">
        <color rgb="FF16365C"/>
      </bottom>
      <diagonal/>
    </border>
    <border>
      <left style="thin">
        <color rgb="FF16365C"/>
      </left>
      <right/>
      <top/>
      <bottom style="medium">
        <color rgb="FF16365C"/>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8"/>
      </left>
      <right/>
      <top style="thin">
        <color indexed="8"/>
      </top>
      <bottom style="thin">
        <color indexed="64"/>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rgb="FF16365C"/>
      </top>
      <bottom/>
      <diagonal/>
    </border>
    <border>
      <left style="thin">
        <color rgb="FF16365C"/>
      </left>
      <right style="thin">
        <color rgb="FF16365C"/>
      </right>
      <top style="medium">
        <color rgb="FF16365C"/>
      </top>
      <bottom style="thin">
        <color rgb="FF000000"/>
      </bottom>
      <diagonal/>
    </border>
    <border>
      <left style="thin">
        <color rgb="FF16365C"/>
      </left>
      <right style="thin">
        <color rgb="FF16365C"/>
      </right>
      <top style="thin">
        <color rgb="FF000000"/>
      </top>
      <bottom style="thin">
        <color rgb="FF000000"/>
      </bottom>
      <diagonal/>
    </border>
    <border>
      <left style="thin">
        <color rgb="FF16365C"/>
      </left>
      <right style="thin">
        <color rgb="FF16365C"/>
      </right>
      <top style="thin">
        <color rgb="FF000000"/>
      </top>
      <bottom/>
      <diagonal/>
    </border>
    <border>
      <left style="thin">
        <color rgb="FF16365C"/>
      </left>
      <right style="thin">
        <color rgb="FF16365C"/>
      </right>
      <top style="thin">
        <color auto="1"/>
      </top>
      <bottom style="thin">
        <color auto="1"/>
      </bottom>
      <diagonal/>
    </border>
    <border>
      <left style="thin">
        <color auto="1"/>
      </left>
      <right style="thin">
        <color auto="1"/>
      </right>
      <top style="thin">
        <color auto="1"/>
      </top>
      <bottom/>
      <diagonal/>
    </border>
    <border>
      <left/>
      <right/>
      <top style="thin">
        <color rgb="FF16365C"/>
      </top>
      <bottom style="thin">
        <color rgb="FF16365C"/>
      </bottom>
      <diagonal/>
    </border>
    <border>
      <left/>
      <right/>
      <top style="thin">
        <color auto="1"/>
      </top>
      <bottom/>
      <diagonal/>
    </border>
    <border>
      <left style="thin">
        <color auto="1"/>
      </left>
      <right style="thin">
        <color auto="1"/>
      </right>
      <top/>
      <bottom/>
      <diagonal/>
    </border>
    <border>
      <left style="thin">
        <color indexed="8"/>
      </left>
      <right/>
      <top/>
      <bottom/>
      <diagonal/>
    </border>
    <border>
      <left style="thin">
        <color indexed="8"/>
      </left>
      <right/>
      <top style="thin">
        <color auto="1"/>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thin">
        <color indexed="8"/>
      </right>
      <top style="thin">
        <color indexed="8"/>
      </top>
      <bottom/>
      <diagonal/>
    </border>
    <border>
      <left style="thin">
        <color indexed="8"/>
      </left>
      <right style="thin">
        <color indexed="64"/>
      </right>
      <top style="thin">
        <color indexed="64"/>
      </top>
      <bottom style="thin">
        <color indexed="64"/>
      </bottom>
      <diagonal/>
    </border>
    <border>
      <left style="thin">
        <color indexed="8"/>
      </left>
      <right/>
      <top style="thin">
        <color auto="1"/>
      </top>
      <bottom/>
      <diagonal/>
    </border>
    <border>
      <left style="thin">
        <color indexed="64"/>
      </left>
      <right style="thin">
        <color indexed="64"/>
      </right>
      <top style="thin">
        <color indexed="64"/>
      </top>
      <bottom/>
      <diagonal/>
    </border>
    <border>
      <left style="thin">
        <color auto="1"/>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style="thin">
        <color indexed="64"/>
      </right>
      <top style="thin">
        <color indexed="64"/>
      </top>
      <bottom/>
      <diagonal/>
    </border>
    <border>
      <left style="thin">
        <color indexed="8"/>
      </left>
      <right style="thin">
        <color indexed="8"/>
      </right>
      <top/>
      <bottom style="thin">
        <color indexed="8"/>
      </bottom>
      <diagonal/>
    </border>
    <border>
      <left style="thin">
        <color auto="1"/>
      </left>
      <right style="thin">
        <color auto="1"/>
      </right>
      <top style="thin">
        <color auto="1"/>
      </top>
      <bottom style="thin">
        <color auto="1"/>
      </bottom>
      <diagonal/>
    </border>
    <border>
      <left style="thin">
        <color indexed="8"/>
      </left>
      <right style="thin">
        <color indexed="8"/>
      </right>
      <top style="thin">
        <color auto="1"/>
      </top>
      <bottom style="thin">
        <color indexed="8"/>
      </bottom>
      <diagonal/>
    </border>
    <border>
      <left style="thin">
        <color indexed="8"/>
      </left>
      <right/>
      <top style="thin">
        <color auto="1"/>
      </top>
      <bottom style="thin">
        <color indexed="8"/>
      </bottom>
      <diagonal/>
    </border>
    <border>
      <left/>
      <right/>
      <top style="thin">
        <color auto="1"/>
      </top>
      <bottom style="thin">
        <color indexed="8"/>
      </bottom>
      <diagonal/>
    </border>
    <border>
      <left/>
      <right style="thin">
        <color indexed="8"/>
      </right>
      <top style="thin">
        <color auto="1"/>
      </top>
      <bottom style="thin">
        <color indexed="8"/>
      </bottom>
      <diagonal/>
    </border>
    <border>
      <left style="thin">
        <color auto="1"/>
      </left>
      <right style="thin">
        <color indexed="8"/>
      </right>
      <top style="thin">
        <color auto="1"/>
      </top>
      <bottom style="thin">
        <color auto="1"/>
      </bottom>
      <diagonal/>
    </border>
    <border>
      <left style="thin">
        <color auto="1"/>
      </left>
      <right style="thin">
        <color indexed="8"/>
      </right>
      <top/>
      <bottom style="thin">
        <color indexed="64"/>
      </bottom>
      <diagonal/>
    </border>
    <border>
      <left style="thin">
        <color indexed="8"/>
      </left>
      <right style="thin">
        <color indexed="8"/>
      </right>
      <top style="thin">
        <color auto="1"/>
      </top>
      <bottom style="thin">
        <color auto="1"/>
      </bottom>
      <diagonal/>
    </border>
    <border>
      <left style="thin">
        <color indexed="8"/>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style="thin">
        <color auto="1"/>
      </bottom>
      <diagonal/>
    </border>
    <border>
      <left/>
      <right/>
      <top style="thin">
        <color rgb="FF16365C"/>
      </top>
      <bottom/>
      <diagonal/>
    </border>
    <border>
      <left style="thin">
        <color rgb="FF000000"/>
      </left>
      <right/>
      <top style="thin">
        <color rgb="FF000000"/>
      </top>
      <bottom/>
      <diagonal/>
    </border>
    <border>
      <left style="thin">
        <color rgb="FF000000"/>
      </left>
      <right style="thin">
        <color rgb="FF000000"/>
      </right>
      <top style="thin">
        <color rgb="FF16365C"/>
      </top>
      <bottom/>
      <diagonal/>
    </border>
    <border>
      <left style="thin">
        <color rgb="FF000000"/>
      </left>
      <right/>
      <top style="thin">
        <color rgb="FF16365C"/>
      </top>
      <bottom/>
      <diagonal/>
    </border>
    <border>
      <left style="thin">
        <color indexed="64"/>
      </left>
      <right style="thin">
        <color indexed="64"/>
      </right>
      <top style="thin">
        <color indexed="64"/>
      </top>
      <bottom/>
      <diagonal/>
    </border>
    <border>
      <left/>
      <right style="thin">
        <color rgb="FF16365C"/>
      </right>
      <top/>
      <bottom style="medium">
        <color rgb="FF16365C"/>
      </bottom>
      <diagonal/>
    </border>
  </borders>
  <cellStyleXfs count="15">
    <xf numFmtId="0" fontId="0" fillId="0" borderId="0"/>
    <xf numFmtId="44" fontId="4" fillId="0" borderId="0" applyFont="0" applyFill="0" applyBorder="0" applyAlignment="0" applyProtection="0"/>
    <xf numFmtId="0" fontId="2" fillId="0" borderId="0"/>
    <xf numFmtId="0" fontId="8" fillId="0" borderId="0"/>
    <xf numFmtId="0" fontId="9" fillId="2" borderId="1" applyNumberFormat="0" applyFont="0" applyAlignment="0" applyProtection="0"/>
    <xf numFmtId="0" fontId="9" fillId="2" borderId="1" applyNumberFormat="0" applyFont="0" applyAlignment="0" applyProtection="0"/>
    <xf numFmtId="0" fontId="2" fillId="2" borderId="1" applyNumberFormat="0" applyFont="0" applyAlignment="0" applyProtection="0"/>
    <xf numFmtId="9" fontId="8" fillId="0" borderId="0" applyFont="0" applyFill="0" applyBorder="0" applyAlignment="0" applyProtection="0"/>
    <xf numFmtId="9" fontId="8" fillId="0" borderId="0" applyFont="0" applyFill="0" applyBorder="0" applyAlignment="0" applyProtection="0"/>
    <xf numFmtId="0" fontId="4" fillId="0" borderId="0"/>
    <xf numFmtId="0" fontId="4" fillId="0" borderId="0"/>
    <xf numFmtId="0" fontId="17" fillId="0" borderId="0"/>
    <xf numFmtId="0" fontId="1" fillId="0" borderId="0"/>
    <xf numFmtId="43" fontId="20" fillId="0" borderId="0" applyFont="0" applyFill="0" applyBorder="0" applyAlignment="0" applyProtection="0"/>
    <xf numFmtId="9" fontId="22" fillId="0" borderId="0" applyFont="0" applyFill="0" applyBorder="0" applyAlignment="0" applyProtection="0"/>
  </cellStyleXfs>
  <cellXfs count="506">
    <xf numFmtId="0" fontId="0" fillId="0" borderId="0" xfId="0"/>
    <xf numFmtId="0" fontId="0" fillId="0" borderId="0" xfId="0" applyAlignment="1">
      <alignment horizontal="justify" vertical="center"/>
    </xf>
    <xf numFmtId="0" fontId="3" fillId="0" borderId="0" xfId="0" applyFont="1"/>
    <xf numFmtId="0" fontId="0" fillId="0" borderId="0" xfId="0" applyAlignment="1">
      <alignment horizontal="center"/>
    </xf>
    <xf numFmtId="4" fontId="3" fillId="0" borderId="0" xfId="0" applyNumberFormat="1" applyFont="1" applyAlignment="1">
      <alignment horizontal="center"/>
    </xf>
    <xf numFmtId="4" fontId="0" fillId="0" borderId="0" xfId="0" applyNumberFormat="1" applyAlignment="1">
      <alignment horizontal="center"/>
    </xf>
    <xf numFmtId="4" fontId="0" fillId="0" borderId="0" xfId="0" applyNumberFormat="1" applyAlignment="1">
      <alignment horizontal="center" vertical="center"/>
    </xf>
    <xf numFmtId="0" fontId="0" fillId="0" borderId="0" xfId="0" applyAlignment="1">
      <alignment horizontal="center" vertical="center"/>
    </xf>
    <xf numFmtId="4" fontId="7" fillId="0" borderId="0" xfId="0" applyNumberFormat="1" applyFont="1" applyAlignment="1">
      <alignment horizontal="center"/>
    </xf>
    <xf numFmtId="0" fontId="5" fillId="3" borderId="2" xfId="0" applyFont="1" applyFill="1" applyBorder="1" applyAlignment="1">
      <alignment horizontal="center" vertical="center" wrapText="1"/>
    </xf>
    <xf numFmtId="0" fontId="3" fillId="0" borderId="0" xfId="0" applyFont="1" applyAlignment="1">
      <alignment horizontal="center"/>
    </xf>
    <xf numFmtId="4" fontId="0" fillId="0" borderId="7" xfId="0" applyNumberFormat="1" applyFill="1" applyBorder="1" applyAlignment="1">
      <alignment horizontal="center" vertical="center"/>
    </xf>
    <xf numFmtId="0" fontId="4" fillId="0" borderId="0" xfId="0" applyFont="1"/>
    <xf numFmtId="0" fontId="12" fillId="5" borderId="8" xfId="0" applyFont="1" applyFill="1" applyBorder="1" applyAlignment="1">
      <alignment horizontal="left" wrapText="1" indent="1"/>
    </xf>
    <xf numFmtId="0" fontId="12" fillId="5" borderId="9" xfId="0" applyFont="1" applyFill="1" applyBorder="1" applyAlignment="1">
      <alignment horizontal="left" wrapText="1" indent="1"/>
    </xf>
    <xf numFmtId="0" fontId="12" fillId="5" borderId="10" xfId="0" applyFont="1" applyFill="1" applyBorder="1" applyAlignment="1">
      <alignment horizontal="left" wrapText="1" indent="1"/>
    </xf>
    <xf numFmtId="0" fontId="13" fillId="3" borderId="2" xfId="0" applyFont="1" applyFill="1" applyBorder="1" applyAlignment="1">
      <alignment horizontal="center" vertical="center" wrapText="1"/>
    </xf>
    <xf numFmtId="0" fontId="12" fillId="5" borderId="8" xfId="0" applyFont="1" applyFill="1" applyBorder="1" applyAlignment="1">
      <alignment horizontal="center" wrapText="1"/>
    </xf>
    <xf numFmtId="0" fontId="12" fillId="5" borderId="9" xfId="0" applyFont="1" applyFill="1" applyBorder="1" applyAlignment="1">
      <alignment horizontal="center" wrapText="1"/>
    </xf>
    <xf numFmtId="14" fontId="0" fillId="0" borderId="14" xfId="0" applyNumberFormat="1" applyBorder="1" applyAlignment="1">
      <alignment horizontal="center" vertical="center"/>
    </xf>
    <xf numFmtId="4" fontId="0" fillId="0" borderId="11" xfId="0" applyNumberForma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justify" vertical="center"/>
    </xf>
    <xf numFmtId="4" fontId="0" fillId="0" borderId="0" xfId="0" applyNumberFormat="1" applyBorder="1" applyAlignment="1">
      <alignment horizontal="center" vertical="center"/>
    </xf>
    <xf numFmtId="0" fontId="0" fillId="0" borderId="15" xfId="0" applyFill="1" applyBorder="1" applyAlignment="1">
      <alignment vertical="center"/>
    </xf>
    <xf numFmtId="0" fontId="0" fillId="0" borderId="13" xfId="0" applyBorder="1" applyAlignment="1">
      <alignment vertical="center" wrapText="1"/>
    </xf>
    <xf numFmtId="0" fontId="0" fillId="0" borderId="12" xfId="0" applyBorder="1" applyAlignment="1">
      <alignment vertical="center"/>
    </xf>
    <xf numFmtId="0" fontId="4" fillId="0" borderId="11" xfId="0" applyFont="1" applyBorder="1" applyAlignment="1">
      <alignment horizontal="center" vertical="center"/>
    </xf>
    <xf numFmtId="0" fontId="4" fillId="0" borderId="14" xfId="0" applyFont="1" applyBorder="1" applyAlignment="1">
      <alignment horizontal="center" vertical="center"/>
    </xf>
    <xf numFmtId="0" fontId="0" fillId="0" borderId="14" xfId="0" applyBorder="1" applyAlignment="1">
      <alignment horizontal="center" vertical="center" wrapText="1"/>
    </xf>
    <xf numFmtId="14" fontId="0" fillId="0" borderId="11" xfId="0" applyNumberFormat="1" applyBorder="1" applyAlignment="1">
      <alignment horizontal="center" vertical="center"/>
    </xf>
    <xf numFmtId="4" fontId="14" fillId="0" borderId="0" xfId="0" applyNumberFormat="1" applyFont="1" applyAlignment="1">
      <alignment horizontal="center"/>
    </xf>
    <xf numFmtId="0" fontId="4" fillId="0" borderId="16" xfId="0" applyFont="1" applyBorder="1" applyAlignment="1">
      <alignment horizontal="center" vertical="center"/>
    </xf>
    <xf numFmtId="0" fontId="5" fillId="3" borderId="17" xfId="0" applyFont="1" applyFill="1" applyBorder="1" applyAlignment="1">
      <alignment horizontal="center" vertical="center"/>
    </xf>
    <xf numFmtId="0" fontId="4" fillId="0" borderId="6" xfId="0" applyFont="1" applyBorder="1" applyAlignment="1">
      <alignment horizontal="justify" vertical="center"/>
    </xf>
    <xf numFmtId="0" fontId="5" fillId="3" borderId="19" xfId="0" applyFont="1" applyFill="1" applyBorder="1" applyAlignment="1">
      <alignment horizontal="center" vertical="center"/>
    </xf>
    <xf numFmtId="0" fontId="11" fillId="6" borderId="20" xfId="0" applyFont="1" applyFill="1" applyBorder="1" applyAlignment="1">
      <alignment horizontal="justify" vertical="center"/>
    </xf>
    <xf numFmtId="0" fontId="11" fillId="6" borderId="3" xfId="0" applyFont="1" applyFill="1" applyBorder="1" applyAlignment="1">
      <alignment horizontal="justify" vertical="center"/>
    </xf>
    <xf numFmtId="4" fontId="10" fillId="0" borderId="14" xfId="0" applyNumberFormat="1" applyFont="1" applyBorder="1" applyAlignment="1">
      <alignment horizontal="center" vertical="center"/>
    </xf>
    <xf numFmtId="0" fontId="5" fillId="3" borderId="0" xfId="0" applyFont="1" applyFill="1" applyBorder="1" applyAlignment="1">
      <alignment horizontal="center" vertical="center" wrapText="1"/>
    </xf>
    <xf numFmtId="9" fontId="0" fillId="0" borderId="5" xfId="0" applyNumberFormat="1" applyBorder="1" applyAlignment="1">
      <alignment horizontal="center" vertical="center"/>
    </xf>
    <xf numFmtId="0" fontId="5" fillId="3" borderId="4" xfId="0" applyFont="1" applyFill="1" applyBorder="1" applyAlignment="1">
      <alignment horizontal="center" vertical="center"/>
    </xf>
    <xf numFmtId="0" fontId="4" fillId="0" borderId="15" xfId="0" applyFont="1" applyFill="1" applyBorder="1" applyAlignment="1">
      <alignment vertical="center"/>
    </xf>
    <xf numFmtId="0" fontId="4" fillId="0" borderId="13" xfId="0" applyFont="1" applyBorder="1" applyAlignment="1">
      <alignment vertical="center" wrapText="1"/>
    </xf>
    <xf numFmtId="0" fontId="4" fillId="0" borderId="12" xfId="0" applyFont="1" applyBorder="1" applyAlignment="1">
      <alignment vertical="center"/>
    </xf>
    <xf numFmtId="0" fontId="0" fillId="0" borderId="14" xfId="0" applyNumberFormat="1" applyBorder="1" applyAlignment="1">
      <alignment horizontal="center" vertical="center"/>
    </xf>
    <xf numFmtId="0" fontId="0" fillId="0" borderId="0" xfId="0" applyFill="1"/>
    <xf numFmtId="0" fontId="11" fillId="0" borderId="0" xfId="0" applyFont="1" applyAlignment="1">
      <alignment horizontal="justify" vertical="center"/>
    </xf>
    <xf numFmtId="0" fontId="11" fillId="4" borderId="21" xfId="0" applyFont="1" applyFill="1" applyBorder="1" applyAlignment="1">
      <alignment horizontal="justify" vertical="center"/>
    </xf>
    <xf numFmtId="0" fontId="11" fillId="4" borderId="22" xfId="0" applyFont="1" applyFill="1" applyBorder="1" applyAlignment="1">
      <alignment horizontal="justify" vertical="center"/>
    </xf>
    <xf numFmtId="0" fontId="5" fillId="3" borderId="28" xfId="0" applyFont="1" applyFill="1" applyBorder="1" applyAlignment="1">
      <alignment horizontal="center" vertical="center"/>
    </xf>
    <xf numFmtId="0" fontId="5" fillId="3" borderId="26" xfId="0" applyFont="1" applyFill="1" applyBorder="1" applyAlignment="1">
      <alignment horizontal="center" vertical="center" wrapText="1"/>
    </xf>
    <xf numFmtId="0" fontId="5" fillId="4" borderId="26" xfId="0" applyFont="1" applyFill="1" applyBorder="1" applyAlignment="1">
      <alignment horizontal="center" vertical="center" wrapText="1"/>
    </xf>
    <xf numFmtId="4" fontId="4" fillId="0" borderId="30" xfId="0" applyNumberFormat="1" applyFont="1" applyBorder="1" applyAlignment="1">
      <alignment horizontal="center" vertical="center"/>
    </xf>
    <xf numFmtId="9" fontId="4" fillId="0" borderId="30" xfId="0" applyNumberFormat="1" applyFont="1" applyBorder="1" applyAlignment="1">
      <alignment horizontal="center" vertical="center"/>
    </xf>
    <xf numFmtId="4" fontId="4" fillId="0" borderId="32" xfId="0" applyNumberFormat="1" applyFont="1" applyBorder="1" applyAlignment="1">
      <alignment horizontal="center" vertical="center"/>
    </xf>
    <xf numFmtId="9" fontId="4" fillId="0" borderId="32" xfId="0" applyNumberFormat="1" applyFont="1" applyBorder="1" applyAlignment="1">
      <alignment horizontal="center" vertical="center"/>
    </xf>
    <xf numFmtId="0" fontId="4" fillId="0" borderId="32" xfId="11" applyFont="1" applyBorder="1" applyAlignment="1">
      <alignment vertical="center" wrapText="1"/>
    </xf>
    <xf numFmtId="4" fontId="4" fillId="0" borderId="32" xfId="0" applyNumberFormat="1" applyFont="1" applyFill="1" applyBorder="1" applyAlignment="1">
      <alignment horizontal="center" vertical="center"/>
    </xf>
    <xf numFmtId="4" fontId="4" fillId="0" borderId="32" xfId="0" applyNumberFormat="1" applyFont="1" applyBorder="1" applyAlignment="1">
      <alignment horizontal="center" vertical="center" wrapText="1"/>
    </xf>
    <xf numFmtId="4" fontId="4" fillId="0" borderId="32" xfId="9" applyNumberFormat="1" applyFont="1" applyBorder="1" applyAlignment="1">
      <alignment horizontal="center" vertical="center"/>
    </xf>
    <xf numFmtId="9" fontId="4" fillId="0" borderId="32" xfId="0" applyNumberFormat="1" applyFont="1" applyFill="1" applyBorder="1" applyAlignment="1">
      <alignment horizontal="center" vertical="center"/>
    </xf>
    <xf numFmtId="0" fontId="4" fillId="0" borderId="32" xfId="0" applyFont="1" applyFill="1" applyBorder="1" applyAlignment="1">
      <alignment horizontal="left" vertical="center" wrapText="1"/>
    </xf>
    <xf numFmtId="0" fontId="4" fillId="0" borderId="32" xfId="2" applyFont="1" applyFill="1" applyBorder="1" applyAlignment="1" applyProtection="1">
      <alignment vertical="center" wrapText="1" readingOrder="1"/>
      <protection locked="0"/>
    </xf>
    <xf numFmtId="2" fontId="4" fillId="0" borderId="32" xfId="0" applyNumberFormat="1" applyFont="1" applyFill="1" applyBorder="1" applyAlignment="1">
      <alignment horizontal="center" vertical="center"/>
    </xf>
    <xf numFmtId="49" fontId="4" fillId="0" borderId="32" xfId="2" applyNumberFormat="1" applyFont="1" applyFill="1" applyBorder="1" applyAlignment="1">
      <alignment horizontal="center" vertical="center" wrapText="1"/>
    </xf>
    <xf numFmtId="0" fontId="4" fillId="0" borderId="32" xfId="0" applyNumberFormat="1" applyFont="1" applyBorder="1" applyAlignment="1">
      <alignment horizontal="center" vertical="center" wrapText="1"/>
    </xf>
    <xf numFmtId="4" fontId="4" fillId="0" borderId="36" xfId="0" applyNumberFormat="1" applyFont="1" applyBorder="1" applyAlignment="1">
      <alignment horizontal="center" vertical="center"/>
    </xf>
    <xf numFmtId="9" fontId="4" fillId="0" borderId="36" xfId="0" applyNumberFormat="1" applyFont="1" applyBorder="1" applyAlignment="1">
      <alignment horizontal="center" vertical="center"/>
    </xf>
    <xf numFmtId="0" fontId="4" fillId="0" borderId="36" xfId="0" applyNumberFormat="1" applyFont="1" applyBorder="1" applyAlignment="1">
      <alignment horizontal="center" vertical="center" wrapText="1"/>
    </xf>
    <xf numFmtId="0" fontId="4" fillId="0" borderId="36" xfId="0" applyFont="1" applyBorder="1" applyAlignment="1">
      <alignment vertical="center" wrapText="1"/>
    </xf>
    <xf numFmtId="4" fontId="16" fillId="4" borderId="37" xfId="0" applyNumberFormat="1" applyFont="1" applyFill="1" applyBorder="1" applyAlignment="1">
      <alignment horizontal="center" vertical="center"/>
    </xf>
    <xf numFmtId="4" fontId="4" fillId="0" borderId="38" xfId="0" applyNumberFormat="1" applyFont="1" applyBorder="1" applyAlignment="1">
      <alignment horizontal="center" vertical="center"/>
    </xf>
    <xf numFmtId="9" fontId="4" fillId="0" borderId="38" xfId="0" applyNumberFormat="1" applyFont="1" applyBorder="1" applyAlignment="1">
      <alignment horizontal="center" vertical="center"/>
    </xf>
    <xf numFmtId="4" fontId="15" fillId="7" borderId="40" xfId="0" applyNumberFormat="1" applyFont="1" applyFill="1" applyBorder="1" applyAlignment="1">
      <alignment horizontal="center" vertical="center"/>
    </xf>
    <xf numFmtId="4" fontId="4" fillId="0" borderId="36" xfId="0" applyNumberFormat="1" applyFont="1" applyFill="1" applyBorder="1" applyAlignment="1">
      <alignment horizontal="center" vertical="center"/>
    </xf>
    <xf numFmtId="0" fontId="4" fillId="0" borderId="36" xfId="0" applyFont="1" applyFill="1" applyBorder="1" applyAlignment="1">
      <alignment vertical="center" wrapText="1"/>
    </xf>
    <xf numFmtId="9" fontId="4" fillId="0" borderId="36" xfId="0" applyNumberFormat="1" applyFont="1" applyFill="1" applyBorder="1" applyAlignment="1">
      <alignment horizontal="center" vertical="center"/>
    </xf>
    <xf numFmtId="49" fontId="4" fillId="0" borderId="36" xfId="2" applyNumberFormat="1" applyFont="1" applyFill="1" applyBorder="1" applyAlignment="1">
      <alignment horizontal="center" vertical="center" wrapText="1"/>
    </xf>
    <xf numFmtId="0" fontId="4" fillId="0" borderId="38" xfId="2" applyFont="1" applyFill="1" applyBorder="1" applyAlignment="1" applyProtection="1">
      <alignment vertical="center" wrapText="1" readingOrder="1"/>
      <protection locked="0"/>
    </xf>
    <xf numFmtId="4" fontId="4" fillId="0" borderId="38" xfId="0" applyNumberFormat="1" applyFont="1" applyFill="1" applyBorder="1" applyAlignment="1">
      <alignment horizontal="center" vertical="center"/>
    </xf>
    <xf numFmtId="0" fontId="4" fillId="0" borderId="38" xfId="0" applyFont="1" applyFill="1" applyBorder="1" applyAlignment="1">
      <alignment vertical="center" wrapText="1"/>
    </xf>
    <xf numFmtId="9" fontId="4" fillId="0" borderId="38" xfId="0" applyNumberFormat="1" applyFont="1" applyFill="1" applyBorder="1" applyAlignment="1">
      <alignment horizontal="center" vertical="center"/>
    </xf>
    <xf numFmtId="49" fontId="4" fillId="0" borderId="38" xfId="2" applyNumberFormat="1" applyFont="1" applyFill="1" applyBorder="1" applyAlignment="1">
      <alignment horizontal="center" vertical="center" wrapText="1"/>
    </xf>
    <xf numFmtId="0" fontId="4" fillId="0" borderId="36" xfId="0" applyFont="1" applyFill="1" applyBorder="1" applyAlignment="1">
      <alignment horizontal="left" vertical="center" wrapText="1"/>
    </xf>
    <xf numFmtId="4" fontId="15" fillId="10" borderId="40" xfId="0" applyNumberFormat="1" applyFont="1" applyFill="1" applyBorder="1" applyAlignment="1">
      <alignment horizontal="center" vertical="center"/>
    </xf>
    <xf numFmtId="0" fontId="4" fillId="0" borderId="38" xfId="0" applyFont="1" applyBorder="1" applyAlignment="1">
      <alignment horizontal="left" vertical="center" wrapText="1"/>
    </xf>
    <xf numFmtId="0" fontId="4" fillId="0" borderId="45" xfId="0" applyFont="1" applyBorder="1" applyAlignment="1">
      <alignment horizontal="justify" vertical="center"/>
    </xf>
    <xf numFmtId="4" fontId="4" fillId="0" borderId="45" xfId="0" applyNumberFormat="1" applyFont="1" applyBorder="1" applyAlignment="1">
      <alignment horizontal="center" vertical="center"/>
    </xf>
    <xf numFmtId="9" fontId="4" fillId="0" borderId="45" xfId="0" applyNumberFormat="1" applyFont="1" applyBorder="1" applyAlignment="1">
      <alignment horizontal="center" vertical="center"/>
    </xf>
    <xf numFmtId="0" fontId="11" fillId="0" borderId="0" xfId="0" applyFont="1"/>
    <xf numFmtId="0" fontId="4" fillId="0" borderId="30" xfId="2" applyFont="1" applyFill="1" applyBorder="1" applyAlignment="1" applyProtection="1">
      <alignment horizontal="center" vertical="center" wrapText="1" readingOrder="1"/>
      <protection locked="0"/>
    </xf>
    <xf numFmtId="4" fontId="4" fillId="0" borderId="30" xfId="0" applyNumberFormat="1" applyFont="1" applyFill="1" applyBorder="1" applyAlignment="1">
      <alignment horizontal="center" vertical="center"/>
    </xf>
    <xf numFmtId="9" fontId="4" fillId="0" borderId="30" xfId="0" applyNumberFormat="1" applyFont="1" applyFill="1" applyBorder="1" applyAlignment="1">
      <alignment horizontal="center" vertical="center"/>
    </xf>
    <xf numFmtId="0" fontId="4" fillId="0" borderId="34" xfId="0" applyFont="1" applyFill="1" applyBorder="1" applyAlignment="1">
      <alignment horizontal="center" vertical="center"/>
    </xf>
    <xf numFmtId="4" fontId="4" fillId="0" borderId="34" xfId="0" applyNumberFormat="1" applyFont="1" applyFill="1" applyBorder="1" applyAlignment="1">
      <alignment horizontal="center" vertical="center"/>
    </xf>
    <xf numFmtId="9" fontId="4" fillId="0" borderId="34" xfId="0" applyNumberFormat="1" applyFont="1" applyFill="1" applyBorder="1" applyAlignment="1">
      <alignment horizontal="center" vertical="center"/>
    </xf>
    <xf numFmtId="4" fontId="4" fillId="0" borderId="35" xfId="0" applyNumberFormat="1" applyFont="1" applyFill="1" applyBorder="1" applyAlignment="1">
      <alignment horizontal="center" vertical="center"/>
    </xf>
    <xf numFmtId="9" fontId="4" fillId="0" borderId="34" xfId="0" applyNumberFormat="1" applyFont="1" applyBorder="1" applyAlignment="1">
      <alignment horizontal="center" vertical="center"/>
    </xf>
    <xf numFmtId="0" fontId="4" fillId="0" borderId="34" xfId="0" applyFont="1" applyBorder="1" applyAlignment="1">
      <alignment horizontal="justify" vertical="center"/>
    </xf>
    <xf numFmtId="4" fontId="4" fillId="0" borderId="34" xfId="0" applyNumberFormat="1" applyFont="1" applyBorder="1" applyAlignment="1">
      <alignment horizontal="center" vertical="center"/>
    </xf>
    <xf numFmtId="0" fontId="4" fillId="0" borderId="32" xfId="0" applyFont="1" applyBorder="1" applyAlignment="1">
      <alignment vertical="center" wrapText="1"/>
    </xf>
    <xf numFmtId="0" fontId="4" fillId="0" borderId="34" xfId="2" applyFont="1" applyFill="1" applyBorder="1" applyAlignment="1" applyProtection="1">
      <alignment horizontal="center" vertical="center" wrapText="1" readingOrder="1"/>
      <protection locked="0"/>
    </xf>
    <xf numFmtId="0" fontId="4" fillId="0" borderId="32" xfId="0" applyFont="1" applyFill="1" applyBorder="1" applyAlignment="1">
      <alignment vertical="center" wrapText="1"/>
    </xf>
    <xf numFmtId="0" fontId="4" fillId="0" borderId="36" xfId="2" applyFont="1" applyFill="1" applyBorder="1" applyAlignment="1" applyProtection="1">
      <alignment vertical="center" wrapText="1" readingOrder="1"/>
      <protection locked="0"/>
    </xf>
    <xf numFmtId="0" fontId="4" fillId="0" borderId="34" xfId="0" applyFont="1" applyFill="1" applyBorder="1" applyAlignment="1">
      <alignment vertical="center" wrapText="1"/>
    </xf>
    <xf numFmtId="0" fontId="4" fillId="0" borderId="30" xfId="0" applyFont="1" applyFill="1" applyBorder="1" applyAlignment="1">
      <alignment vertical="center" wrapText="1"/>
    </xf>
    <xf numFmtId="9" fontId="4" fillId="0" borderId="46" xfId="0" applyNumberFormat="1" applyFont="1" applyFill="1" applyBorder="1" applyAlignment="1">
      <alignment horizontal="center" vertical="center"/>
    </xf>
    <xf numFmtId="4" fontId="4" fillId="0" borderId="57" xfId="0" applyNumberFormat="1" applyFont="1" applyBorder="1" applyAlignment="1">
      <alignment horizontal="center" vertical="center"/>
    </xf>
    <xf numFmtId="4" fontId="4" fillId="0" borderId="51" xfId="0" applyNumberFormat="1" applyFont="1" applyBorder="1" applyAlignment="1">
      <alignment horizontal="center" vertical="center"/>
    </xf>
    <xf numFmtId="4" fontId="4" fillId="0" borderId="52" xfId="0" applyNumberFormat="1" applyFont="1" applyBorder="1" applyAlignment="1">
      <alignment horizontal="center" vertical="center"/>
    </xf>
    <xf numFmtId="4" fontId="4" fillId="0" borderId="56" xfId="0" applyNumberFormat="1" applyFont="1" applyBorder="1" applyAlignment="1">
      <alignment horizontal="center" vertical="center"/>
    </xf>
    <xf numFmtId="4" fontId="4" fillId="0" borderId="51" xfId="0" applyNumberFormat="1" applyFont="1" applyFill="1" applyBorder="1" applyAlignment="1">
      <alignment horizontal="center" vertical="center"/>
    </xf>
    <xf numFmtId="4" fontId="4" fillId="0" borderId="54" xfId="0" applyNumberFormat="1" applyFont="1" applyBorder="1" applyAlignment="1">
      <alignment horizontal="center" vertical="center"/>
    </xf>
    <xf numFmtId="4" fontId="4" fillId="0" borderId="52" xfId="0" applyNumberFormat="1" applyFont="1" applyFill="1" applyBorder="1" applyAlignment="1">
      <alignment horizontal="center" vertical="center"/>
    </xf>
    <xf numFmtId="4" fontId="4" fillId="0" borderId="56" xfId="0" applyNumberFormat="1" applyFont="1" applyFill="1" applyBorder="1" applyAlignment="1">
      <alignment horizontal="center" vertical="center"/>
    </xf>
    <xf numFmtId="4" fontId="4" fillId="0" borderId="57" xfId="0" applyNumberFormat="1" applyFont="1" applyFill="1" applyBorder="1" applyAlignment="1">
      <alignment horizontal="center" vertical="center"/>
    </xf>
    <xf numFmtId="4" fontId="4" fillId="0" borderId="51" xfId="2" applyNumberFormat="1" applyFont="1" applyBorder="1" applyAlignment="1">
      <alignment horizontal="center" vertical="center"/>
    </xf>
    <xf numFmtId="4" fontId="4" fillId="0" borderId="52" xfId="2" applyNumberFormat="1" applyFont="1" applyFill="1" applyBorder="1" applyAlignment="1">
      <alignment horizontal="center" vertical="center"/>
    </xf>
    <xf numFmtId="4" fontId="4" fillId="0" borderId="51" xfId="2" applyNumberFormat="1" applyFont="1" applyFill="1" applyBorder="1" applyAlignment="1">
      <alignment horizontal="center" vertical="center"/>
    </xf>
    <xf numFmtId="9" fontId="4" fillId="0" borderId="45" xfId="0" applyNumberFormat="1" applyFont="1" applyFill="1" applyBorder="1" applyAlignment="1">
      <alignment horizontal="center" vertical="center"/>
    </xf>
    <xf numFmtId="0" fontId="4" fillId="0" borderId="32" xfId="0" applyFont="1" applyBorder="1" applyAlignment="1">
      <alignment horizontal="left" vertical="center" wrapText="1"/>
    </xf>
    <xf numFmtId="0" fontId="4" fillId="0" borderId="36" xfId="0" applyFont="1" applyBorder="1" applyAlignment="1">
      <alignment horizontal="left" vertical="center" wrapText="1"/>
    </xf>
    <xf numFmtId="0" fontId="4" fillId="0" borderId="32" xfId="2" applyFont="1" applyFill="1" applyBorder="1" applyAlignment="1" applyProtection="1">
      <alignment horizontal="center" vertical="center" wrapText="1" readingOrder="1"/>
      <protection locked="0"/>
    </xf>
    <xf numFmtId="164" fontId="4" fillId="9" borderId="32" xfId="0" applyNumberFormat="1" applyFont="1" applyFill="1" applyBorder="1" applyAlignment="1">
      <alignment horizontal="center" vertical="center"/>
    </xf>
    <xf numFmtId="0" fontId="4" fillId="0" borderId="54" xfId="0" applyFont="1" applyBorder="1" applyAlignment="1">
      <alignment horizontal="justify" vertical="center"/>
    </xf>
    <xf numFmtId="0" fontId="4" fillId="0" borderId="57" xfId="2" applyFont="1" applyFill="1" applyBorder="1" applyAlignment="1" applyProtection="1">
      <alignment vertical="center" wrapText="1" readingOrder="1"/>
      <protection locked="0"/>
    </xf>
    <xf numFmtId="0" fontId="4" fillId="0" borderId="51" xfId="2" applyFont="1" applyFill="1" applyBorder="1" applyAlignment="1" applyProtection="1">
      <alignment vertical="center" wrapText="1" readingOrder="1"/>
      <protection locked="0"/>
    </xf>
    <xf numFmtId="0" fontId="4" fillId="0" borderId="52" xfId="2" applyFont="1" applyFill="1" applyBorder="1" applyAlignment="1" applyProtection="1">
      <alignment vertical="center" wrapText="1" readingOrder="1"/>
      <protection locked="0"/>
    </xf>
    <xf numFmtId="0" fontId="4" fillId="0" borderId="51" xfId="0" applyFont="1" applyFill="1" applyBorder="1" applyAlignment="1">
      <alignment horizontal="center" vertical="center" wrapText="1"/>
    </xf>
    <xf numFmtId="0" fontId="4" fillId="0" borderId="52" xfId="0" applyFont="1" applyFill="1" applyBorder="1" applyAlignment="1">
      <alignment horizontal="center" vertical="center" wrapText="1"/>
    </xf>
    <xf numFmtId="0" fontId="4" fillId="0" borderId="62" xfId="0" applyFont="1" applyBorder="1" applyAlignment="1">
      <alignment horizontal="left" vertical="center" wrapText="1"/>
    </xf>
    <xf numFmtId="0" fontId="4" fillId="0" borderId="59" xfId="0" applyFont="1" applyBorder="1" applyAlignment="1">
      <alignment horizontal="left" vertical="center" wrapText="1"/>
    </xf>
    <xf numFmtId="164" fontId="4" fillId="0" borderId="59" xfId="0" applyNumberFormat="1" applyFont="1" applyBorder="1" applyAlignment="1">
      <alignment horizontal="center" vertical="center"/>
    </xf>
    <xf numFmtId="9" fontId="4" fillId="0" borderId="59" xfId="0" applyNumberFormat="1" applyFont="1" applyBorder="1" applyAlignment="1">
      <alignment horizontal="center" vertical="center" wrapText="1"/>
    </xf>
    <xf numFmtId="0" fontId="4" fillId="0" borderId="59" xfId="0" applyFont="1" applyBorder="1" applyAlignment="1">
      <alignment horizontal="center" vertical="center" wrapText="1"/>
    </xf>
    <xf numFmtId="0" fontId="4" fillId="0" borderId="71" xfId="0" applyFont="1" applyBorder="1" applyAlignment="1">
      <alignment horizontal="left" vertical="center" wrapText="1"/>
    </xf>
    <xf numFmtId="0" fontId="4" fillId="0" borderId="71" xfId="0" applyFont="1" applyBorder="1" applyAlignment="1">
      <alignment horizontal="center" vertical="center" wrapText="1"/>
    </xf>
    <xf numFmtId="164" fontId="4" fillId="0" borderId="63" xfId="0" applyNumberFormat="1" applyFont="1" applyBorder="1" applyAlignment="1">
      <alignment horizontal="center" vertical="center"/>
    </xf>
    <xf numFmtId="164" fontId="4" fillId="0" borderId="71" xfId="0" applyNumberFormat="1" applyFont="1" applyBorder="1" applyAlignment="1">
      <alignment horizontal="center" vertical="center"/>
    </xf>
    <xf numFmtId="0" fontId="4" fillId="0" borderId="73" xfId="0" applyFont="1" applyBorder="1" applyAlignment="1">
      <alignment horizontal="left" vertical="center" wrapText="1"/>
    </xf>
    <xf numFmtId="164" fontId="4" fillId="0" borderId="32" xfId="0" applyNumberFormat="1" applyFont="1" applyBorder="1" applyAlignment="1">
      <alignment horizontal="center" vertical="center"/>
    </xf>
    <xf numFmtId="0" fontId="4" fillId="0" borderId="72" xfId="0" applyFont="1" applyBorder="1" applyAlignment="1">
      <alignment horizontal="left" vertical="center" wrapText="1"/>
    </xf>
    <xf numFmtId="0" fontId="4" fillId="0" borderId="34" xfId="0" applyFont="1" applyBorder="1" applyAlignment="1">
      <alignment horizontal="left" vertical="center" wrapText="1"/>
    </xf>
    <xf numFmtId="14" fontId="4" fillId="0" borderId="40" xfId="0" applyNumberFormat="1" applyFont="1" applyBorder="1" applyAlignment="1">
      <alignment horizontal="center" vertical="center" wrapText="1"/>
    </xf>
    <xf numFmtId="14" fontId="4" fillId="0" borderId="41" xfId="0" applyNumberFormat="1" applyFont="1" applyBorder="1" applyAlignment="1">
      <alignment horizontal="center" vertical="center" wrapText="1"/>
    </xf>
    <xf numFmtId="0" fontId="4" fillId="0" borderId="64" xfId="0" applyFont="1" applyBorder="1" applyAlignment="1">
      <alignment horizontal="center" vertical="center" wrapText="1"/>
    </xf>
    <xf numFmtId="164" fontId="4" fillId="0" borderId="65" xfId="0" applyNumberFormat="1" applyFont="1" applyBorder="1" applyAlignment="1">
      <alignment horizontal="center" vertical="center"/>
    </xf>
    <xf numFmtId="164" fontId="4" fillId="0" borderId="64" xfId="0" applyNumberFormat="1" applyFont="1" applyBorder="1" applyAlignment="1">
      <alignment horizontal="center" vertical="center"/>
    </xf>
    <xf numFmtId="0" fontId="4" fillId="0" borderId="34" xfId="2" applyFont="1" applyFill="1" applyBorder="1" applyAlignment="1" applyProtection="1">
      <alignment vertical="center" wrapText="1" readingOrder="1"/>
      <protection locked="0"/>
    </xf>
    <xf numFmtId="164" fontId="4" fillId="0" borderId="63" xfId="0" applyNumberFormat="1" applyFont="1" applyFill="1" applyBorder="1" applyAlignment="1">
      <alignment horizontal="center" vertical="center"/>
    </xf>
    <xf numFmtId="164" fontId="4" fillId="0" borderId="51" xfId="0" applyNumberFormat="1" applyFont="1" applyBorder="1" applyAlignment="1">
      <alignment horizontal="center" vertical="center"/>
    </xf>
    <xf numFmtId="9" fontId="4" fillId="0" borderId="32" xfId="0" applyNumberFormat="1" applyFont="1" applyBorder="1" applyAlignment="1">
      <alignment horizontal="center" vertical="center" wrapText="1"/>
    </xf>
    <xf numFmtId="164" fontId="4" fillId="0" borderId="52" xfId="0" applyNumberFormat="1" applyFont="1" applyBorder="1" applyAlignment="1">
      <alignment horizontal="center" vertical="center"/>
    </xf>
    <xf numFmtId="9" fontId="4" fillId="0" borderId="36" xfId="0" applyNumberFormat="1" applyFont="1" applyBorder="1" applyAlignment="1">
      <alignment horizontal="center" vertical="center" wrapText="1"/>
    </xf>
    <xf numFmtId="164" fontId="4" fillId="0" borderId="36" xfId="0" applyNumberFormat="1" applyFont="1" applyBorder="1" applyAlignment="1">
      <alignment horizontal="center" vertical="center"/>
    </xf>
    <xf numFmtId="9" fontId="4" fillId="0" borderId="71" xfId="0" applyNumberFormat="1" applyFont="1" applyBorder="1" applyAlignment="1">
      <alignment horizontal="center" vertical="center" wrapText="1"/>
    </xf>
    <xf numFmtId="4" fontId="4" fillId="0" borderId="52" xfId="2" applyNumberFormat="1" applyFont="1" applyBorder="1" applyAlignment="1">
      <alignment horizontal="center" vertical="center"/>
    </xf>
    <xf numFmtId="0" fontId="4" fillId="0" borderId="76" xfId="0" applyFont="1" applyBorder="1" applyAlignment="1">
      <alignment horizontal="center" vertical="center"/>
    </xf>
    <xf numFmtId="0" fontId="4" fillId="0" borderId="77" xfId="0" applyFont="1" applyBorder="1" applyAlignment="1">
      <alignment horizontal="justify" vertical="center"/>
    </xf>
    <xf numFmtId="0" fontId="4" fillId="0" borderId="78" xfId="0" applyFont="1" applyBorder="1" applyAlignment="1">
      <alignment horizontal="center" vertical="center"/>
    </xf>
    <xf numFmtId="0" fontId="4" fillId="0" borderId="61" xfId="0" applyFont="1" applyBorder="1" applyAlignment="1">
      <alignment horizontal="center" vertical="center"/>
    </xf>
    <xf numFmtId="0" fontId="4" fillId="0" borderId="61" xfId="0" applyFont="1" applyBorder="1" applyAlignment="1">
      <alignment horizontal="center" vertical="center" wrapText="1"/>
    </xf>
    <xf numFmtId="14" fontId="4" fillId="0" borderId="78" xfId="0" applyNumberFormat="1" applyFont="1" applyBorder="1" applyAlignment="1">
      <alignment horizontal="center" vertical="center"/>
    </xf>
    <xf numFmtId="0" fontId="4" fillId="0" borderId="61" xfId="0" applyNumberFormat="1" applyFont="1" applyBorder="1" applyAlignment="1">
      <alignment horizontal="center" vertical="center"/>
    </xf>
    <xf numFmtId="4" fontId="4" fillId="0" borderId="78" xfId="0" applyNumberFormat="1" applyFont="1" applyBorder="1" applyAlignment="1">
      <alignment horizontal="center" vertical="center"/>
    </xf>
    <xf numFmtId="9" fontId="4" fillId="0" borderId="79" xfId="0" applyNumberFormat="1" applyFont="1" applyBorder="1" applyAlignment="1">
      <alignment horizontal="center" vertical="center"/>
    </xf>
    <xf numFmtId="4" fontId="10" fillId="0" borderId="61" xfId="0" applyNumberFormat="1" applyFont="1" applyBorder="1" applyAlignment="1">
      <alignment horizontal="center" vertical="center"/>
    </xf>
    <xf numFmtId="4" fontId="4" fillId="0" borderId="80" xfId="0" applyNumberFormat="1" applyFont="1" applyFill="1" applyBorder="1" applyAlignment="1">
      <alignment horizontal="center" vertical="center"/>
    </xf>
    <xf numFmtId="0" fontId="4" fillId="0" borderId="81" xfId="0" applyFont="1" applyBorder="1" applyAlignment="1">
      <alignment horizontal="center" vertical="center"/>
    </xf>
    <xf numFmtId="0" fontId="4" fillId="0" borderId="82" xfId="0" applyFont="1" applyBorder="1" applyAlignment="1">
      <alignment horizontal="justify" vertical="center"/>
    </xf>
    <xf numFmtId="0" fontId="4" fillId="0" borderId="83" xfId="0" applyFont="1" applyFill="1" applyBorder="1" applyAlignment="1">
      <alignment vertical="center"/>
    </xf>
    <xf numFmtId="0" fontId="4" fillId="0" borderId="84" xfId="0" applyFont="1" applyBorder="1" applyAlignment="1">
      <alignment vertical="center" wrapText="1"/>
    </xf>
    <xf numFmtId="0" fontId="4" fillId="0" borderId="75" xfId="0" applyFont="1" applyBorder="1" applyAlignment="1">
      <alignment vertical="center"/>
    </xf>
    <xf numFmtId="0" fontId="4" fillId="0" borderId="85" xfId="0" applyFont="1" applyBorder="1" applyAlignment="1">
      <alignment horizontal="center" vertical="center"/>
    </xf>
    <xf numFmtId="0" fontId="4" fillId="0" borderId="86" xfId="0" applyFont="1" applyBorder="1" applyAlignment="1">
      <alignment horizontal="center" vertical="center"/>
    </xf>
    <xf numFmtId="0" fontId="0" fillId="0" borderId="86" xfId="0" applyBorder="1" applyAlignment="1">
      <alignment horizontal="center" vertical="center" wrapText="1"/>
    </xf>
    <xf numFmtId="14" fontId="0" fillId="0" borderId="85" xfId="0" applyNumberFormat="1" applyBorder="1" applyAlignment="1">
      <alignment horizontal="center" vertical="center"/>
    </xf>
    <xf numFmtId="0" fontId="0" fillId="0" borderId="86" xfId="0" applyNumberFormat="1" applyBorder="1" applyAlignment="1">
      <alignment horizontal="center" vertical="center"/>
    </xf>
    <xf numFmtId="4" fontId="0" fillId="0" borderId="85" xfId="0" applyNumberFormat="1" applyBorder="1" applyAlignment="1">
      <alignment horizontal="center" vertical="center"/>
    </xf>
    <xf numFmtId="9" fontId="0" fillId="0" borderId="85" xfId="0" applyNumberFormat="1" applyBorder="1" applyAlignment="1">
      <alignment horizontal="center" vertical="center"/>
    </xf>
    <xf numFmtId="4" fontId="10" fillId="0" borderId="86" xfId="0" applyNumberFormat="1" applyFont="1" applyBorder="1" applyAlignment="1">
      <alignment horizontal="center" vertical="center"/>
    </xf>
    <xf numFmtId="4" fontId="0" fillId="0" borderId="87" xfId="0" applyNumberFormat="1" applyFill="1" applyBorder="1" applyAlignment="1">
      <alignment horizontal="center" vertical="center"/>
    </xf>
    <xf numFmtId="4" fontId="0" fillId="0" borderId="88" xfId="0" applyNumberFormat="1" applyBorder="1" applyAlignment="1">
      <alignment horizontal="center" vertical="center"/>
    </xf>
    <xf numFmtId="0" fontId="0" fillId="0" borderId="90" xfId="0" applyBorder="1" applyAlignment="1">
      <alignment horizontal="justify" vertical="center"/>
    </xf>
    <xf numFmtId="4" fontId="0" fillId="0" borderId="90" xfId="0" applyNumberFormat="1" applyBorder="1" applyAlignment="1">
      <alignment horizontal="center" vertical="center"/>
    </xf>
    <xf numFmtId="0" fontId="0" fillId="0" borderId="91" xfId="0" applyBorder="1" applyAlignment="1">
      <alignment horizontal="justify" vertical="center"/>
    </xf>
    <xf numFmtId="0" fontId="0" fillId="0" borderId="92" xfId="0" applyBorder="1" applyAlignment="1">
      <alignment horizontal="justify" vertical="center"/>
    </xf>
    <xf numFmtId="0" fontId="0" fillId="0" borderId="92" xfId="0" applyBorder="1" applyAlignment="1">
      <alignment horizontal="center" vertical="center"/>
    </xf>
    <xf numFmtId="4" fontId="0" fillId="0" borderId="92" xfId="0" applyNumberFormat="1" applyBorder="1" applyAlignment="1">
      <alignment horizontal="center" vertical="center"/>
    </xf>
    <xf numFmtId="4" fontId="0" fillId="0" borderId="93" xfId="0" applyNumberFormat="1" applyBorder="1" applyAlignment="1">
      <alignment horizontal="center" vertical="center"/>
    </xf>
    <xf numFmtId="0" fontId="4" fillId="0" borderId="91" xfId="0" applyFont="1" applyBorder="1" applyAlignment="1">
      <alignment horizontal="center" vertical="center"/>
    </xf>
    <xf numFmtId="0" fontId="4" fillId="0" borderId="60" xfId="0" applyFont="1" applyBorder="1" applyAlignment="1">
      <alignment horizontal="justify" vertical="center"/>
    </xf>
    <xf numFmtId="0" fontId="4" fillId="0" borderId="95" xfId="0" applyFont="1" applyFill="1" applyBorder="1" applyAlignment="1">
      <alignment vertical="center"/>
    </xf>
    <xf numFmtId="0" fontId="4" fillId="0" borderId="94" xfId="0" applyFont="1" applyFill="1" applyBorder="1" applyAlignment="1">
      <alignment vertical="center"/>
    </xf>
    <xf numFmtId="0" fontId="4" fillId="0" borderId="96" xfId="0" applyFont="1" applyBorder="1" applyAlignment="1">
      <alignment vertical="center" wrapText="1"/>
    </xf>
    <xf numFmtId="0" fontId="4" fillId="0" borderId="97" xfId="0" applyFont="1" applyBorder="1" applyAlignment="1">
      <alignment vertical="center"/>
    </xf>
    <xf numFmtId="164" fontId="4" fillId="0" borderId="38" xfId="0" applyNumberFormat="1" applyFont="1" applyBorder="1" applyAlignment="1">
      <alignment horizontal="center" vertical="center"/>
    </xf>
    <xf numFmtId="9" fontId="4" fillId="0" borderId="38" xfId="0" applyNumberFormat="1" applyFont="1" applyBorder="1" applyAlignment="1">
      <alignment horizontal="center" vertical="center" wrapText="1"/>
    </xf>
    <xf numFmtId="4" fontId="4" fillId="0" borderId="32" xfId="9" applyNumberFormat="1" applyFont="1" applyFill="1" applyBorder="1" applyAlignment="1">
      <alignment horizontal="center" vertical="center"/>
    </xf>
    <xf numFmtId="164" fontId="4" fillId="0" borderId="32" xfId="0" applyNumberFormat="1" applyFont="1" applyFill="1" applyBorder="1" applyAlignment="1">
      <alignment horizontal="center" vertical="center"/>
    </xf>
    <xf numFmtId="0" fontId="4" fillId="0" borderId="37" xfId="0" applyFont="1" applyFill="1" applyBorder="1" applyAlignment="1">
      <alignment vertical="center" wrapText="1"/>
    </xf>
    <xf numFmtId="0" fontId="4" fillId="0" borderId="37" xfId="0" applyFont="1" applyFill="1" applyBorder="1" applyAlignment="1">
      <alignment horizontal="center" vertical="center"/>
    </xf>
    <xf numFmtId="0" fontId="4" fillId="0" borderId="0" xfId="0" applyFont="1" applyAlignment="1">
      <alignment horizontal="justify" vertical="center"/>
    </xf>
    <xf numFmtId="14" fontId="4" fillId="0" borderId="30" xfId="0" applyNumberFormat="1" applyFont="1" applyFill="1" applyBorder="1" applyAlignment="1">
      <alignment horizontal="center" vertical="center"/>
    </xf>
    <xf numFmtId="0" fontId="4" fillId="0" borderId="36" xfId="0" applyFont="1" applyFill="1" applyBorder="1" applyAlignment="1">
      <alignment horizontal="center" vertical="center"/>
    </xf>
    <xf numFmtId="0" fontId="4" fillId="0" borderId="30" xfId="0" applyFont="1" applyFill="1" applyBorder="1" applyAlignment="1">
      <alignment horizontal="center" vertical="center" wrapText="1"/>
    </xf>
    <xf numFmtId="0" fontId="4" fillId="0" borderId="67" xfId="0" applyFont="1" applyBorder="1" applyAlignment="1">
      <alignment horizontal="center" vertical="center" wrapText="1"/>
    </xf>
    <xf numFmtId="0" fontId="4" fillId="0" borderId="68" xfId="0" applyFont="1" applyBorder="1" applyAlignment="1">
      <alignment horizontal="center" vertical="center" wrapText="1"/>
    </xf>
    <xf numFmtId="0" fontId="4" fillId="0" borderId="69"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57" xfId="0" applyFont="1" applyBorder="1" applyAlignment="1">
      <alignment horizontal="center"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4" fillId="0" borderId="46" xfId="0" applyFont="1" applyFill="1" applyBorder="1" applyAlignment="1">
      <alignment vertical="center" wrapText="1"/>
    </xf>
    <xf numFmtId="0" fontId="4" fillId="0" borderId="48" xfId="0" applyFont="1" applyFill="1" applyBorder="1" applyAlignment="1">
      <alignment vertical="center" wrapText="1"/>
    </xf>
    <xf numFmtId="0" fontId="4" fillId="0" borderId="32" xfId="11" applyFont="1" applyBorder="1" applyAlignment="1">
      <alignment horizontal="left" vertical="center" wrapText="1"/>
    </xf>
    <xf numFmtId="0" fontId="4" fillId="0" borderId="0" xfId="0" applyFont="1" applyBorder="1" applyAlignment="1">
      <alignment horizontal="left" vertical="center" wrapText="1"/>
    </xf>
    <xf numFmtId="0" fontId="4" fillId="0" borderId="56"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30" xfId="0" applyFont="1" applyFill="1" applyBorder="1" applyAlignment="1">
      <alignment horizontal="left" vertical="center" wrapText="1"/>
    </xf>
    <xf numFmtId="0" fontId="4" fillId="0" borderId="35" xfId="0" applyFont="1" applyBorder="1" applyAlignment="1">
      <alignment horizontal="left" vertical="center" wrapText="1"/>
    </xf>
    <xf numFmtId="0" fontId="4" fillId="0" borderId="44" xfId="0" applyFont="1" applyBorder="1" applyAlignment="1">
      <alignment horizontal="left" vertical="center" wrapText="1"/>
    </xf>
    <xf numFmtId="0" fontId="4" fillId="0" borderId="32" xfId="9" applyFont="1" applyBorder="1" applyAlignment="1">
      <alignment horizontal="left" vertical="center" wrapText="1"/>
    </xf>
    <xf numFmtId="0" fontId="4" fillId="0" borderId="38" xfId="0" applyFont="1" applyFill="1" applyBorder="1" applyAlignment="1">
      <alignment horizontal="left" vertical="center" wrapText="1"/>
    </xf>
    <xf numFmtId="0" fontId="4" fillId="0" borderId="34" xfId="0" applyFont="1" applyFill="1" applyBorder="1" applyAlignment="1">
      <alignment horizontal="left" vertical="center" wrapText="1"/>
    </xf>
    <xf numFmtId="0" fontId="4" fillId="0" borderId="51" xfId="0" applyFont="1" applyFill="1" applyBorder="1" applyAlignment="1">
      <alignment horizontal="left" vertical="center" wrapText="1"/>
    </xf>
    <xf numFmtId="0" fontId="4" fillId="0" borderId="52" xfId="0" applyFont="1" applyFill="1" applyBorder="1" applyAlignment="1">
      <alignment horizontal="left" vertical="center" wrapText="1"/>
    </xf>
    <xf numFmtId="0" fontId="4" fillId="0" borderId="65" xfId="0" applyFont="1" applyBorder="1" applyAlignment="1">
      <alignment horizontal="left" vertical="center" wrapText="1"/>
    </xf>
    <xf numFmtId="0" fontId="4" fillId="0" borderId="45" xfId="0" applyFont="1" applyBorder="1" applyAlignment="1">
      <alignment horizontal="left" vertical="center" wrapText="1"/>
    </xf>
    <xf numFmtId="2" fontId="4" fillId="0" borderId="32" xfId="0" applyNumberFormat="1" applyFont="1" applyFill="1" applyBorder="1" applyAlignment="1">
      <alignment horizontal="left" vertical="center" wrapText="1"/>
    </xf>
    <xf numFmtId="0" fontId="4" fillId="0" borderId="38" xfId="2" applyFont="1" applyBorder="1" applyAlignment="1">
      <alignment horizontal="left" vertical="center" wrapText="1"/>
    </xf>
    <xf numFmtId="0" fontId="4" fillId="0" borderId="32" xfId="2" applyFont="1" applyBorder="1" applyAlignment="1">
      <alignment horizontal="left" vertical="center" wrapText="1"/>
    </xf>
    <xf numFmtId="0" fontId="4" fillId="0" borderId="36" xfId="2" applyFont="1" applyBorder="1" applyAlignment="1">
      <alignment horizontal="left" vertical="center" wrapText="1"/>
    </xf>
    <xf numFmtId="0" fontId="4" fillId="0" borderId="36" xfId="2" applyFont="1" applyFill="1" applyBorder="1" applyAlignment="1">
      <alignment horizontal="left" vertical="center" wrapText="1"/>
    </xf>
    <xf numFmtId="0" fontId="4" fillId="0" borderId="32" xfId="2" applyFont="1" applyFill="1" applyBorder="1" applyAlignment="1">
      <alignment horizontal="left" vertical="center" wrapText="1"/>
    </xf>
    <xf numFmtId="0" fontId="4" fillId="0" borderId="34" xfId="2" applyFont="1" applyFill="1" applyBorder="1" applyAlignment="1">
      <alignment horizontal="left" vertical="center" wrapText="1"/>
    </xf>
    <xf numFmtId="0" fontId="4" fillId="0" borderId="59" xfId="0" applyFont="1" applyBorder="1" applyAlignment="1">
      <alignment vertical="center" wrapText="1"/>
    </xf>
    <xf numFmtId="0" fontId="4" fillId="0" borderId="71" xfId="0" applyFont="1" applyBorder="1" applyAlignment="1">
      <alignment vertical="center" wrapText="1"/>
    </xf>
    <xf numFmtId="0" fontId="4" fillId="0" borderId="34" xfId="0" applyFont="1" applyBorder="1" applyAlignment="1">
      <alignment vertical="center" wrapText="1"/>
    </xf>
    <xf numFmtId="0" fontId="4" fillId="0" borderId="38" xfId="0" applyFont="1" applyBorder="1" applyAlignment="1">
      <alignment vertical="center" wrapText="1"/>
    </xf>
    <xf numFmtId="0" fontId="4" fillId="0" borderId="32" xfId="9" applyFont="1" applyFill="1" applyBorder="1" applyAlignment="1">
      <alignment vertical="center" wrapText="1"/>
    </xf>
    <xf numFmtId="0" fontId="4" fillId="0" borderId="45" xfId="0" applyFont="1" applyBorder="1" applyAlignment="1">
      <alignment vertical="center" wrapText="1"/>
    </xf>
    <xf numFmtId="0" fontId="4" fillId="0" borderId="30" xfId="2" applyFont="1" applyFill="1" applyBorder="1" applyAlignment="1" applyProtection="1">
      <alignment vertical="center" wrapText="1"/>
      <protection locked="0"/>
    </xf>
    <xf numFmtId="0" fontId="4" fillId="0" borderId="32" xfId="2" applyFont="1" applyFill="1" applyBorder="1" applyAlignment="1" applyProtection="1">
      <alignment vertical="center" wrapText="1"/>
      <protection locked="0"/>
    </xf>
    <xf numFmtId="0" fontId="4" fillId="0" borderId="36" xfId="2" applyFont="1" applyFill="1" applyBorder="1" applyAlignment="1" applyProtection="1">
      <alignment vertical="center" wrapText="1"/>
      <protection locked="0"/>
    </xf>
    <xf numFmtId="0" fontId="4" fillId="0" borderId="34" xfId="2" applyFont="1" applyFill="1" applyBorder="1" applyAlignment="1" applyProtection="1">
      <alignment vertical="center" wrapText="1"/>
      <protection locked="0"/>
    </xf>
    <xf numFmtId="0" fontId="4" fillId="0" borderId="74" xfId="0" applyFont="1" applyBorder="1" applyAlignment="1">
      <alignment vertical="center" wrapText="1"/>
    </xf>
    <xf numFmtId="2" fontId="4" fillId="0" borderId="32" xfId="0" applyNumberFormat="1" applyFont="1" applyFill="1" applyBorder="1" applyAlignment="1">
      <alignment vertical="center" wrapText="1"/>
    </xf>
    <xf numFmtId="0" fontId="4" fillId="0" borderId="64" xfId="0" applyFont="1" applyBorder="1" applyAlignment="1">
      <alignment vertical="center" wrapText="1"/>
    </xf>
    <xf numFmtId="0" fontId="5" fillId="3" borderId="26" xfId="0" applyFont="1" applyFill="1" applyBorder="1" applyAlignment="1">
      <alignment vertical="center" wrapText="1"/>
    </xf>
    <xf numFmtId="0" fontId="0" fillId="0" borderId="0" xfId="0" applyAlignment="1">
      <alignment vertical="center" wrapText="1"/>
    </xf>
    <xf numFmtId="0" fontId="0" fillId="0" borderId="0" xfId="0" applyBorder="1" applyAlignment="1">
      <alignment vertical="center" wrapText="1"/>
    </xf>
    <xf numFmtId="0" fontId="5" fillId="3" borderId="2" xfId="0" applyFont="1" applyFill="1" applyBorder="1" applyAlignment="1">
      <alignment vertical="center" wrapText="1"/>
    </xf>
    <xf numFmtId="0" fontId="4" fillId="0" borderId="86" xfId="0" applyFont="1" applyBorder="1" applyAlignment="1">
      <alignment vertical="center" wrapText="1"/>
    </xf>
    <xf numFmtId="0" fontId="4" fillId="0" borderId="61" xfId="0" applyFont="1" applyBorder="1" applyAlignment="1">
      <alignment vertical="center" wrapText="1"/>
    </xf>
    <xf numFmtId="0" fontId="0" fillId="0" borderId="92" xfId="0" applyBorder="1" applyAlignment="1">
      <alignment vertical="center" wrapText="1"/>
    </xf>
    <xf numFmtId="0" fontId="0" fillId="0" borderId="0" xfId="0" applyAlignment="1">
      <alignment wrapText="1"/>
    </xf>
    <xf numFmtId="0" fontId="3" fillId="0" borderId="0" xfId="0" applyFont="1" applyAlignment="1">
      <alignment wrapText="1"/>
    </xf>
    <xf numFmtId="0" fontId="4" fillId="0" borderId="30" xfId="0" applyFont="1" applyBorder="1" applyAlignment="1">
      <alignment vertical="center" wrapText="1"/>
    </xf>
    <xf numFmtId="0" fontId="4" fillId="0" borderId="14" xfId="0" applyFont="1" applyBorder="1" applyAlignment="1">
      <alignment vertical="center" wrapText="1"/>
    </xf>
    <xf numFmtId="0" fontId="0" fillId="0" borderId="0" xfId="0" applyFill="1" applyAlignment="1">
      <alignment wrapText="1"/>
    </xf>
    <xf numFmtId="0" fontId="3" fillId="0" borderId="0" xfId="0" applyFont="1" applyFill="1" applyAlignment="1">
      <alignment wrapText="1"/>
    </xf>
    <xf numFmtId="0" fontId="4" fillId="0" borderId="30" xfId="2" applyFont="1" applyFill="1" applyBorder="1" applyAlignment="1" applyProtection="1">
      <alignment horizontal="left" vertical="center" wrapText="1"/>
      <protection locked="0"/>
    </xf>
    <xf numFmtId="0" fontId="4" fillId="0" borderId="32" xfId="2" applyFont="1" applyFill="1" applyBorder="1" applyAlignment="1" applyProtection="1">
      <alignment horizontal="left" vertical="center" wrapText="1"/>
      <protection locked="0"/>
    </xf>
    <xf numFmtId="0" fontId="4" fillId="0" borderId="36" xfId="2" applyFont="1" applyFill="1" applyBorder="1" applyAlignment="1" applyProtection="1">
      <alignment horizontal="left" vertical="center" wrapText="1"/>
      <protection locked="0"/>
    </xf>
    <xf numFmtId="0" fontId="4" fillId="0" borderId="34" xfId="2" applyFont="1" applyFill="1" applyBorder="1" applyAlignment="1" applyProtection="1">
      <alignment horizontal="left" vertical="center" wrapText="1"/>
      <protection locked="0"/>
    </xf>
    <xf numFmtId="0" fontId="0" fillId="0" borderId="0" xfId="0" applyBorder="1" applyAlignment="1">
      <alignment horizontal="justify" vertical="center" wrapText="1"/>
    </xf>
    <xf numFmtId="0" fontId="4" fillId="0" borderId="11" xfId="0" applyFont="1" applyBorder="1" applyAlignment="1">
      <alignment horizontal="justify" vertical="center" wrapText="1"/>
    </xf>
    <xf numFmtId="0" fontId="4" fillId="0" borderId="85" xfId="0" applyFont="1" applyBorder="1" applyAlignment="1">
      <alignment horizontal="justify" vertical="center" wrapText="1"/>
    </xf>
    <xf numFmtId="0" fontId="4" fillId="0" borderId="96" xfId="0" applyFont="1" applyBorder="1" applyAlignment="1">
      <alignment horizontal="justify" vertical="center" wrapText="1"/>
    </xf>
    <xf numFmtId="0" fontId="4" fillId="0" borderId="13" xfId="0" applyFont="1" applyBorder="1" applyAlignment="1">
      <alignment horizontal="justify" vertical="center" wrapText="1"/>
    </xf>
    <xf numFmtId="0" fontId="0" fillId="0" borderId="92" xfId="0" applyBorder="1" applyAlignment="1">
      <alignment horizontal="justify" vertical="center" wrapText="1"/>
    </xf>
    <xf numFmtId="0" fontId="0" fillId="0" borderId="0" xfId="0" applyAlignment="1">
      <alignment horizontal="justify" vertical="center" wrapText="1"/>
    </xf>
    <xf numFmtId="0" fontId="4" fillId="0" borderId="44" xfId="0" applyFont="1" applyBorder="1" applyAlignment="1">
      <alignment horizontal="center" vertical="center" wrapText="1"/>
    </xf>
    <xf numFmtId="0" fontId="4" fillId="0" borderId="98" xfId="0" applyFont="1" applyBorder="1" applyAlignment="1">
      <alignment horizontal="center" vertical="center" wrapText="1"/>
    </xf>
    <xf numFmtId="0" fontId="4" fillId="0" borderId="35" xfId="0" applyFont="1" applyFill="1" applyBorder="1" applyAlignment="1">
      <alignment horizontal="center" vertical="center" wrapText="1"/>
    </xf>
    <xf numFmtId="0" fontId="4" fillId="0" borderId="49" xfId="0" applyFont="1" applyBorder="1" applyAlignment="1">
      <alignment horizontal="center" vertical="center" wrapText="1"/>
    </xf>
    <xf numFmtId="14" fontId="4" fillId="0" borderId="35" xfId="0" applyNumberFormat="1" applyFont="1" applyBorder="1" applyAlignment="1">
      <alignment horizontal="center" vertical="center" wrapText="1"/>
    </xf>
    <xf numFmtId="0" fontId="4" fillId="0" borderId="99" xfId="0" applyFont="1" applyBorder="1" applyAlignment="1">
      <alignment vertical="center" wrapText="1"/>
    </xf>
    <xf numFmtId="0" fontId="4" fillId="0" borderId="35" xfId="0" applyFont="1" applyBorder="1" applyAlignment="1">
      <alignment vertical="center" wrapText="1"/>
    </xf>
    <xf numFmtId="0" fontId="4" fillId="0" borderId="49" xfId="0" applyFont="1" applyFill="1" applyBorder="1" applyAlignment="1">
      <alignment vertical="center" wrapText="1"/>
    </xf>
    <xf numFmtId="0" fontId="4" fillId="0" borderId="35" xfId="0" applyFont="1" applyFill="1" applyBorder="1" applyAlignment="1">
      <alignment vertical="center" wrapText="1"/>
    </xf>
    <xf numFmtId="0" fontId="4" fillId="0" borderId="44" xfId="0" applyFont="1" applyFill="1" applyBorder="1" applyAlignment="1">
      <alignment vertical="center" wrapText="1"/>
    </xf>
    <xf numFmtId="0" fontId="4" fillId="0" borderId="100" xfId="0" applyFont="1" applyBorder="1" applyAlignment="1">
      <alignment vertical="center" wrapText="1"/>
    </xf>
    <xf numFmtId="4" fontId="15" fillId="8" borderId="55" xfId="0" applyNumberFormat="1" applyFont="1" applyFill="1" applyBorder="1" applyAlignment="1">
      <alignment horizontal="center" vertical="center"/>
    </xf>
    <xf numFmtId="4" fontId="4" fillId="0" borderId="37" xfId="0" applyNumberFormat="1" applyFont="1" applyFill="1" applyBorder="1" applyAlignment="1">
      <alignment horizontal="center" vertical="center"/>
    </xf>
    <xf numFmtId="164" fontId="4" fillId="0" borderId="66" xfId="0" applyNumberFormat="1" applyFont="1" applyFill="1" applyBorder="1" applyAlignment="1">
      <alignment horizontal="center" vertical="center"/>
    </xf>
    <xf numFmtId="0" fontId="4" fillId="0" borderId="44" xfId="0" applyFont="1" applyBorder="1" applyAlignment="1">
      <alignment vertical="center" wrapText="1"/>
    </xf>
    <xf numFmtId="0" fontId="4" fillId="0" borderId="74" xfId="0" applyFont="1" applyBorder="1" applyAlignment="1">
      <alignment horizontal="center" vertical="center" wrapText="1"/>
    </xf>
    <xf numFmtId="0" fontId="4" fillId="0" borderId="30" xfId="2" applyFont="1" applyFill="1" applyBorder="1" applyAlignment="1" applyProtection="1">
      <alignment horizontal="center" vertical="center" wrapText="1"/>
      <protection locked="0"/>
    </xf>
    <xf numFmtId="0" fontId="4" fillId="0" borderId="32" xfId="2" applyFont="1" applyFill="1" applyBorder="1" applyAlignment="1" applyProtection="1">
      <alignment horizontal="center" vertical="center" wrapText="1"/>
      <protection locked="0"/>
    </xf>
    <xf numFmtId="0" fontId="4" fillId="0" borderId="36" xfId="2" applyFont="1" applyFill="1" applyBorder="1" applyAlignment="1" applyProtection="1">
      <alignment horizontal="center" vertical="center" wrapText="1"/>
      <protection locked="0"/>
    </xf>
    <xf numFmtId="0" fontId="4" fillId="0" borderId="34" xfId="2" applyFont="1" applyFill="1" applyBorder="1" applyAlignment="1" applyProtection="1">
      <alignment horizontal="center" vertical="center" wrapText="1"/>
      <protection locked="0"/>
    </xf>
    <xf numFmtId="0" fontId="0" fillId="0" borderId="0" xfId="0" applyAlignment="1">
      <alignment horizontal="center" vertical="center" wrapText="1"/>
    </xf>
    <xf numFmtId="0" fontId="4" fillId="0" borderId="32" xfId="11" applyFont="1" applyBorder="1" applyAlignment="1">
      <alignment horizontal="center" vertical="center" wrapText="1"/>
    </xf>
    <xf numFmtId="0" fontId="4" fillId="0" borderId="32" xfId="9" applyFont="1" applyFill="1" applyBorder="1" applyAlignment="1">
      <alignment horizontal="center" vertical="center" wrapText="1"/>
    </xf>
    <xf numFmtId="0" fontId="4" fillId="0" borderId="38" xfId="2" applyFont="1" applyFill="1" applyBorder="1" applyAlignment="1" applyProtection="1">
      <alignment horizontal="center" vertical="center" wrapText="1"/>
      <protection locked="0"/>
    </xf>
    <xf numFmtId="0" fontId="0" fillId="0" borderId="0" xfId="0" applyBorder="1" applyAlignment="1">
      <alignment horizontal="center" vertical="center" wrapText="1"/>
    </xf>
    <xf numFmtId="0" fontId="4" fillId="0" borderId="11" xfId="0" applyFont="1" applyBorder="1" applyAlignment="1">
      <alignment horizontal="center" vertical="center" wrapText="1"/>
    </xf>
    <xf numFmtId="0" fontId="4" fillId="0" borderId="85" xfId="0" applyFont="1" applyBorder="1" applyAlignment="1">
      <alignment horizontal="center" vertical="center" wrapText="1"/>
    </xf>
    <xf numFmtId="0" fontId="4" fillId="0" borderId="78" xfId="0" applyFont="1" applyBorder="1" applyAlignment="1">
      <alignment horizontal="center" vertical="center" wrapText="1"/>
    </xf>
    <xf numFmtId="0" fontId="0" fillId="0" borderId="92" xfId="0" applyBorder="1" applyAlignment="1">
      <alignment horizontal="center" vertical="center" wrapText="1"/>
    </xf>
    <xf numFmtId="0" fontId="4" fillId="0" borderId="89" xfId="0" applyFont="1" applyBorder="1" applyAlignment="1">
      <alignment horizontal="left" vertical="center" wrapText="1"/>
    </xf>
    <xf numFmtId="0" fontId="4" fillId="0" borderId="51" xfId="0" applyFont="1" applyFill="1" applyBorder="1" applyAlignment="1">
      <alignment horizontal="center" vertical="center"/>
    </xf>
    <xf numFmtId="0" fontId="4" fillId="0" borderId="101" xfId="0" applyFont="1" applyBorder="1" applyAlignment="1">
      <alignment horizontal="center" vertical="center" wrapText="1"/>
    </xf>
    <xf numFmtId="0" fontId="0" fillId="0" borderId="0" xfId="0" applyAlignment="1">
      <alignment horizontal="center" wrapText="1"/>
    </xf>
    <xf numFmtId="0" fontId="4" fillId="0" borderId="32" xfId="10" applyFont="1" applyBorder="1" applyAlignment="1">
      <alignment vertical="center" wrapText="1"/>
    </xf>
    <xf numFmtId="0" fontId="4" fillId="0" borderId="32" xfId="10" applyFont="1" applyFill="1" applyBorder="1" applyAlignment="1">
      <alignment vertical="center" wrapText="1"/>
    </xf>
    <xf numFmtId="0" fontId="4" fillId="0" borderId="32" xfId="9" applyFont="1" applyBorder="1" applyAlignment="1">
      <alignment vertical="center" wrapText="1"/>
    </xf>
    <xf numFmtId="0" fontId="18" fillId="0" borderId="71" xfId="0" applyFont="1" applyBorder="1" applyAlignment="1">
      <alignment vertical="center" wrapText="1"/>
    </xf>
    <xf numFmtId="0" fontId="18" fillId="0" borderId="32" xfId="0" applyFont="1" applyBorder="1" applyAlignment="1">
      <alignment vertical="center" wrapText="1"/>
    </xf>
    <xf numFmtId="0" fontId="4" fillId="0" borderId="102" xfId="0" applyFont="1" applyBorder="1" applyAlignment="1">
      <alignment horizontal="left" vertical="center" wrapText="1"/>
    </xf>
    <xf numFmtId="0" fontId="18" fillId="0" borderId="36" xfId="0" applyFont="1" applyBorder="1" applyAlignment="1">
      <alignment vertical="center" wrapText="1"/>
    </xf>
    <xf numFmtId="0" fontId="18" fillId="0" borderId="34" xfId="0" applyFont="1" applyBorder="1" applyAlignment="1">
      <alignment vertical="center" wrapText="1"/>
    </xf>
    <xf numFmtId="14" fontId="4" fillId="0" borderId="34" xfId="0" applyNumberFormat="1" applyFont="1" applyBorder="1" applyAlignment="1">
      <alignment horizontal="center" vertical="center" wrapText="1"/>
    </xf>
    <xf numFmtId="0" fontId="4" fillId="0" borderId="103" xfId="0" applyFont="1" applyBorder="1" applyAlignment="1">
      <alignment horizontal="left" vertical="center" wrapText="1"/>
    </xf>
    <xf numFmtId="0" fontId="4" fillId="0" borderId="104" xfId="0" applyFont="1" applyBorder="1" applyAlignment="1">
      <alignment vertical="center" wrapText="1"/>
    </xf>
    <xf numFmtId="0" fontId="4" fillId="0" borderId="104" xfId="0" applyFont="1" applyBorder="1" applyAlignment="1">
      <alignment horizontal="center" vertical="center" wrapText="1"/>
    </xf>
    <xf numFmtId="0" fontId="4" fillId="0" borderId="105" xfId="0" applyFont="1" applyBorder="1" applyAlignment="1">
      <alignment horizontal="center" vertical="center" wrapText="1"/>
    </xf>
    <xf numFmtId="14" fontId="4" fillId="0" borderId="30" xfId="0" applyNumberFormat="1" applyFont="1" applyBorder="1" applyAlignment="1">
      <alignment horizontal="center" vertical="center" wrapText="1"/>
    </xf>
    <xf numFmtId="14" fontId="4" fillId="0" borderId="32" xfId="0" applyNumberFormat="1" applyFont="1" applyBorder="1" applyAlignment="1">
      <alignment horizontal="center" vertical="center" wrapText="1"/>
    </xf>
    <xf numFmtId="14" fontId="4" fillId="0" borderId="64" xfId="0" applyNumberFormat="1" applyFont="1" applyBorder="1" applyAlignment="1">
      <alignment horizontal="center" vertical="center" wrapText="1"/>
    </xf>
    <xf numFmtId="14" fontId="4" fillId="0" borderId="36" xfId="0" applyNumberFormat="1" applyFont="1" applyBorder="1" applyAlignment="1">
      <alignment horizontal="center" vertical="center" wrapText="1"/>
    </xf>
    <xf numFmtId="14" fontId="4" fillId="0" borderId="38" xfId="0" applyNumberFormat="1" applyFont="1" applyBorder="1" applyAlignment="1">
      <alignment horizontal="center" vertical="center" wrapText="1"/>
    </xf>
    <xf numFmtId="0" fontId="4" fillId="0" borderId="89" xfId="0" applyFont="1" applyBorder="1" applyAlignment="1">
      <alignment horizontal="center" vertical="center" wrapText="1"/>
    </xf>
    <xf numFmtId="0" fontId="4" fillId="0" borderId="89" xfId="0" applyFont="1" applyBorder="1" applyAlignment="1">
      <alignment vertical="center" wrapText="1"/>
    </xf>
    <xf numFmtId="0" fontId="4" fillId="0" borderId="99" xfId="0" applyFont="1" applyBorder="1" applyAlignment="1">
      <alignment horizontal="center" vertical="center" wrapText="1"/>
    </xf>
    <xf numFmtId="0" fontId="4" fillId="0" borderId="89" xfId="0" applyFont="1" applyFill="1" applyBorder="1" applyAlignment="1">
      <alignment horizontal="center" vertical="center" wrapText="1"/>
    </xf>
    <xf numFmtId="0" fontId="21" fillId="4" borderId="37" xfId="0" applyFont="1" applyFill="1" applyBorder="1" applyAlignment="1">
      <alignment horizontal="justify" vertical="center"/>
    </xf>
    <xf numFmtId="0" fontId="21" fillId="4" borderId="37" xfId="0" applyFont="1" applyFill="1" applyBorder="1" applyAlignment="1">
      <alignment horizontal="justify" vertical="center" wrapText="1"/>
    </xf>
    <xf numFmtId="0" fontId="21" fillId="4" borderId="37" xfId="0" applyFont="1" applyFill="1" applyBorder="1" applyAlignment="1">
      <alignment vertical="center" wrapText="1"/>
    </xf>
    <xf numFmtId="0" fontId="21" fillId="4" borderId="37" xfId="0" applyFont="1" applyFill="1" applyBorder="1" applyAlignment="1">
      <alignment horizontal="center" vertical="center" wrapText="1"/>
    </xf>
    <xf numFmtId="0" fontId="21" fillId="4" borderId="37" xfId="0" applyFont="1" applyFill="1" applyBorder="1" applyAlignment="1">
      <alignment horizontal="center" vertical="center"/>
    </xf>
    <xf numFmtId="0" fontId="4" fillId="0" borderId="82" xfId="0" applyFont="1" applyBorder="1" applyAlignment="1">
      <alignment horizontal="left" vertical="center" wrapText="1"/>
    </xf>
    <xf numFmtId="0" fontId="4" fillId="0" borderId="82" xfId="0" applyFont="1" applyBorder="1" applyAlignment="1">
      <alignment vertical="center" wrapText="1"/>
    </xf>
    <xf numFmtId="0" fontId="4" fillId="0" borderId="30" xfId="0" applyFont="1" applyBorder="1" applyAlignment="1">
      <alignment horizontal="left" vertical="center" wrapText="1"/>
    </xf>
    <xf numFmtId="0" fontId="16" fillId="4" borderId="37" xfId="0" applyFont="1" applyFill="1" applyBorder="1" applyAlignment="1">
      <alignment horizontal="center" vertical="center"/>
    </xf>
    <xf numFmtId="44" fontId="4" fillId="0" borderId="89" xfId="0" applyNumberFormat="1" applyFont="1" applyBorder="1" applyAlignment="1">
      <alignment horizontal="right" vertical="center"/>
    </xf>
    <xf numFmtId="0" fontId="4" fillId="0" borderId="36" xfId="0" applyFont="1" applyBorder="1" applyAlignment="1">
      <alignment horizontal="justify" vertical="center"/>
    </xf>
    <xf numFmtId="0" fontId="4" fillId="0" borderId="57" xfId="0" applyFont="1" applyFill="1" applyBorder="1" applyAlignment="1">
      <alignment horizontal="center" vertical="center" wrapText="1"/>
    </xf>
    <xf numFmtId="14" fontId="4" fillId="0" borderId="36" xfId="0" applyNumberFormat="1" applyFont="1" applyFill="1" applyBorder="1" applyAlignment="1">
      <alignment horizontal="center" vertical="center" wrapText="1"/>
    </xf>
    <xf numFmtId="164" fontId="4" fillId="0" borderId="34" xfId="0" applyNumberFormat="1" applyFont="1" applyBorder="1" applyAlignment="1">
      <alignment horizontal="center" vertical="center"/>
    </xf>
    <xf numFmtId="164" fontId="4" fillId="0" borderId="34" xfId="0" applyNumberFormat="1" applyFont="1" applyFill="1" applyBorder="1" applyAlignment="1">
      <alignment horizontal="center" vertical="center"/>
    </xf>
    <xf numFmtId="0" fontId="4" fillId="0" borderId="106" xfId="0" applyFont="1" applyBorder="1" applyAlignment="1">
      <alignment horizontal="left" vertical="center" wrapText="1"/>
    </xf>
    <xf numFmtId="0" fontId="4" fillId="0" borderId="106" xfId="0" applyFont="1" applyBorder="1" applyAlignment="1">
      <alignment vertical="center" wrapText="1"/>
    </xf>
    <xf numFmtId="9" fontId="4" fillId="0" borderId="32" xfId="14" applyFont="1" applyBorder="1" applyAlignment="1">
      <alignment horizontal="center" vertical="center"/>
    </xf>
    <xf numFmtId="0" fontId="4" fillId="0" borderId="0" xfId="0" applyFont="1" applyFill="1" applyBorder="1" applyAlignment="1">
      <alignment horizontal="center" vertical="center" wrapText="1"/>
    </xf>
    <xf numFmtId="0" fontId="4" fillId="0" borderId="45" xfId="0" applyFont="1" applyBorder="1" applyAlignment="1">
      <alignment horizontal="center" vertical="center"/>
    </xf>
    <xf numFmtId="14" fontId="4" fillId="0" borderId="45" xfId="0" applyNumberFormat="1" applyFont="1" applyBorder="1" applyAlignment="1">
      <alignment horizontal="center" vertical="center" wrapText="1"/>
    </xf>
    <xf numFmtId="0" fontId="4" fillId="0" borderId="64" xfId="0" applyFont="1" applyBorder="1" applyAlignment="1">
      <alignment horizontal="left" vertical="center" wrapText="1"/>
    </xf>
    <xf numFmtId="0" fontId="4" fillId="0" borderId="74" xfId="0" applyFont="1" applyBorder="1" applyAlignment="1">
      <alignment horizontal="left" vertical="center" wrapText="1"/>
    </xf>
    <xf numFmtId="0" fontId="4" fillId="0" borderId="36" xfId="9" applyFont="1" applyFill="1" applyBorder="1" applyAlignment="1">
      <alignment vertical="center" wrapText="1"/>
    </xf>
    <xf numFmtId="0" fontId="4" fillId="0" borderId="36" xfId="9" applyFont="1" applyFill="1" applyBorder="1" applyAlignment="1">
      <alignment horizontal="center" vertical="center" wrapText="1"/>
    </xf>
    <xf numFmtId="0" fontId="4" fillId="0" borderId="36" xfId="9" applyFont="1" applyBorder="1" applyAlignment="1">
      <alignment vertical="center" wrapText="1"/>
    </xf>
    <xf numFmtId="4" fontId="4" fillId="0" borderId="36" xfId="9" applyNumberFormat="1" applyFont="1" applyBorder="1" applyAlignment="1">
      <alignment horizontal="center" vertical="center"/>
    </xf>
    <xf numFmtId="0" fontId="19" fillId="0" borderId="0" xfId="0" applyFont="1" applyFill="1" applyAlignment="1">
      <alignment wrapText="1"/>
    </xf>
    <xf numFmtId="0" fontId="4" fillId="0" borderId="45" xfId="0" applyFont="1" applyFill="1" applyBorder="1" applyAlignment="1">
      <alignment horizontal="center" vertical="center"/>
    </xf>
    <xf numFmtId="0" fontId="4" fillId="0" borderId="34" xfId="9" applyFont="1" applyFill="1" applyBorder="1" applyAlignment="1">
      <alignment vertical="center" wrapText="1"/>
    </xf>
    <xf numFmtId="0" fontId="4" fillId="0" borderId="34" xfId="9" applyFont="1" applyFill="1" applyBorder="1" applyAlignment="1">
      <alignment horizontal="center" vertical="center" wrapText="1"/>
    </xf>
    <xf numFmtId="0" fontId="4" fillId="0" borderId="34" xfId="9" applyFont="1" applyBorder="1" applyAlignment="1">
      <alignment vertical="center" wrapText="1"/>
    </xf>
    <xf numFmtId="4" fontId="4" fillId="0" borderId="34" xfId="9" applyNumberFormat="1" applyFont="1" applyBorder="1" applyAlignment="1">
      <alignment horizontal="center" vertical="center"/>
    </xf>
    <xf numFmtId="4" fontId="4" fillId="0" borderId="53" xfId="0" applyNumberFormat="1" applyFont="1" applyFill="1" applyBorder="1" applyAlignment="1">
      <alignment horizontal="center" vertical="center"/>
    </xf>
    <xf numFmtId="14" fontId="4" fillId="0" borderId="30" xfId="0" applyNumberFormat="1" applyFont="1" applyFill="1" applyBorder="1" applyAlignment="1">
      <alignment horizontal="center" vertical="center" wrapText="1"/>
    </xf>
    <xf numFmtId="14" fontId="4" fillId="0" borderId="32" xfId="0" applyNumberFormat="1" applyFont="1" applyFill="1" applyBorder="1" applyAlignment="1">
      <alignment horizontal="center" vertical="center" wrapText="1"/>
    </xf>
    <xf numFmtId="4" fontId="4" fillId="0" borderId="57" xfId="2" applyNumberFormat="1" applyFont="1" applyBorder="1" applyAlignment="1">
      <alignment horizontal="center" vertical="center"/>
    </xf>
    <xf numFmtId="4" fontId="4" fillId="0" borderId="53" xfId="2" applyNumberFormat="1" applyFont="1" applyFill="1" applyBorder="1" applyAlignment="1">
      <alignment horizontal="center" vertical="center"/>
    </xf>
    <xf numFmtId="9" fontId="4" fillId="0" borderId="34" xfId="0" applyNumberFormat="1" applyFont="1" applyBorder="1" applyAlignment="1">
      <alignment horizontal="center" vertical="center" wrapText="1"/>
    </xf>
    <xf numFmtId="4" fontId="21" fillId="4" borderId="37" xfId="0" applyNumberFormat="1" applyFont="1" applyFill="1" applyBorder="1" applyAlignment="1">
      <alignment horizontal="center" vertical="center"/>
    </xf>
    <xf numFmtId="0" fontId="4" fillId="0" borderId="30"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34" xfId="0" applyFont="1" applyBorder="1" applyAlignment="1">
      <alignment horizontal="center" vertical="center" wrapText="1"/>
    </xf>
    <xf numFmtId="0" fontId="15" fillId="8" borderId="40"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38" xfId="0" applyFont="1" applyFill="1" applyBorder="1" applyAlignment="1">
      <alignment horizontal="center" vertical="center"/>
    </xf>
    <xf numFmtId="0" fontId="4" fillId="0" borderId="32" xfId="0" applyFont="1" applyFill="1" applyBorder="1" applyAlignment="1">
      <alignment horizontal="center" vertical="center"/>
    </xf>
    <xf numFmtId="0" fontId="15" fillId="7" borderId="40" xfId="0" applyFont="1" applyFill="1" applyBorder="1" applyAlignment="1">
      <alignment horizontal="center" vertical="center"/>
    </xf>
    <xf numFmtId="0" fontId="4" fillId="0" borderId="45"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4" fillId="0" borderId="45" xfId="0" applyFont="1" applyBorder="1" applyAlignment="1">
      <alignment horizontal="center" vertical="center" wrapText="1"/>
    </xf>
    <xf numFmtId="0" fontId="4" fillId="0" borderId="38" xfId="0" applyFont="1" applyFill="1" applyBorder="1" applyAlignment="1">
      <alignment horizontal="center" vertical="center" wrapText="1"/>
    </xf>
    <xf numFmtId="0" fontId="4" fillId="0" borderId="36" xfId="0" applyFont="1" applyFill="1" applyBorder="1" applyAlignment="1">
      <alignment horizontal="center" vertical="center" wrapText="1"/>
    </xf>
    <xf numFmtId="0" fontId="4" fillId="0" borderId="38" xfId="0" applyFont="1" applyBorder="1" applyAlignment="1">
      <alignment horizontal="center" vertical="center"/>
    </xf>
    <xf numFmtId="0" fontId="4" fillId="0" borderId="32" xfId="0" applyFont="1" applyBorder="1" applyAlignment="1">
      <alignment horizontal="center" vertical="center"/>
    </xf>
    <xf numFmtId="0" fontId="4" fillId="0" borderId="35" xfId="0" applyFont="1" applyBorder="1" applyAlignment="1">
      <alignment horizontal="center" vertical="center"/>
    </xf>
    <xf numFmtId="4" fontId="15" fillId="7" borderId="42" xfId="0" applyNumberFormat="1" applyFont="1" applyFill="1" applyBorder="1" applyAlignment="1">
      <alignment horizontal="center" vertical="center"/>
    </xf>
    <xf numFmtId="4" fontId="15" fillId="10" borderId="42" xfId="0" applyNumberFormat="1" applyFont="1" applyFill="1" applyBorder="1" applyAlignment="1">
      <alignment horizontal="center" vertical="center"/>
    </xf>
    <xf numFmtId="0" fontId="4" fillId="0" borderId="30" xfId="0" applyFont="1" applyBorder="1" applyAlignment="1">
      <alignment horizontal="center" vertical="center"/>
    </xf>
    <xf numFmtId="0" fontId="4" fillId="0" borderId="36" xfId="0" applyFont="1" applyBorder="1" applyAlignment="1">
      <alignment horizontal="center" vertical="center"/>
    </xf>
    <xf numFmtId="0" fontId="4" fillId="0" borderId="34" xfId="0" applyFont="1" applyBorder="1" applyAlignment="1">
      <alignment horizontal="center" vertical="center"/>
    </xf>
    <xf numFmtId="4" fontId="15" fillId="8" borderId="42" xfId="0" applyNumberFormat="1" applyFont="1" applyFill="1" applyBorder="1" applyAlignment="1">
      <alignment horizontal="center" vertical="center"/>
    </xf>
    <xf numFmtId="0" fontId="4" fillId="0" borderId="32" xfId="0" applyFont="1" applyFill="1" applyBorder="1" applyAlignment="1">
      <alignment horizontal="center" vertical="center" wrapText="1"/>
    </xf>
    <xf numFmtId="0" fontId="4" fillId="0" borderId="34" xfId="0" applyFont="1" applyFill="1" applyBorder="1" applyAlignment="1">
      <alignment horizontal="center" vertical="center" wrapText="1"/>
    </xf>
    <xf numFmtId="0" fontId="4" fillId="0" borderId="36"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6" xfId="2" applyFont="1" applyFill="1" applyBorder="1" applyAlignment="1" applyProtection="1">
      <alignment horizontal="center" vertical="center" wrapText="1" readingOrder="1"/>
      <protection locked="0"/>
    </xf>
    <xf numFmtId="0" fontId="19" fillId="0" borderId="0" xfId="0" applyFont="1" applyFill="1" applyBorder="1" applyAlignment="1">
      <alignment horizontal="left" vertical="distributed"/>
    </xf>
    <xf numFmtId="4" fontId="15" fillId="8" borderId="40" xfId="0" applyNumberFormat="1" applyFont="1" applyFill="1" applyBorder="1" applyAlignment="1">
      <alignment horizontal="center" vertical="center"/>
    </xf>
    <xf numFmtId="0" fontId="4" fillId="0" borderId="49" xfId="0" applyFont="1" applyBorder="1" applyAlignment="1">
      <alignment horizontal="center" vertical="center"/>
    </xf>
    <xf numFmtId="0" fontId="15" fillId="10" borderId="40" xfId="0" applyFont="1" applyFill="1" applyBorder="1" applyAlignment="1">
      <alignment horizontal="center" vertical="center"/>
    </xf>
    <xf numFmtId="0" fontId="4" fillId="0" borderId="47" xfId="0" applyFont="1" applyBorder="1" applyAlignment="1">
      <alignment horizontal="center" vertical="center" wrapText="1"/>
    </xf>
    <xf numFmtId="0" fontId="4" fillId="0" borderId="50" xfId="0" applyFont="1" applyBorder="1" applyAlignment="1">
      <alignment horizontal="center" vertical="center"/>
    </xf>
    <xf numFmtId="4" fontId="0" fillId="0" borderId="0" xfId="0" applyNumberFormat="1" applyFill="1" applyBorder="1" applyAlignment="1">
      <alignment horizontal="center" vertical="center"/>
    </xf>
    <xf numFmtId="0" fontId="5" fillId="3" borderId="25" xfId="0" applyFont="1" applyFill="1" applyBorder="1" applyAlignment="1">
      <alignment horizontal="center" vertical="center"/>
    </xf>
    <xf numFmtId="0" fontId="5" fillId="3" borderId="27" xfId="0" applyFont="1" applyFill="1" applyBorder="1" applyAlignment="1">
      <alignment horizontal="center" vertical="center"/>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15" fillId="8" borderId="39" xfId="0" applyFont="1" applyFill="1" applyBorder="1" applyAlignment="1">
      <alignment horizontal="center" vertical="center"/>
    </xf>
    <xf numFmtId="0" fontId="15" fillId="8" borderId="40" xfId="0" applyFont="1" applyFill="1" applyBorder="1" applyAlignment="1">
      <alignment horizontal="center" vertical="center"/>
    </xf>
    <xf numFmtId="0" fontId="15" fillId="8" borderId="39" xfId="0" applyFont="1" applyFill="1" applyBorder="1" applyAlignment="1">
      <alignment horizontal="center" vertical="center" wrapText="1"/>
    </xf>
    <xf numFmtId="0" fontId="15" fillId="8" borderId="40" xfId="0" applyFont="1" applyFill="1" applyBorder="1" applyAlignment="1">
      <alignment horizontal="center" vertical="center" wrapText="1"/>
    </xf>
    <xf numFmtId="0" fontId="4" fillId="0" borderId="30" xfId="0" applyFont="1" applyFill="1" applyBorder="1" applyAlignment="1">
      <alignment horizontal="center" vertical="center"/>
    </xf>
    <xf numFmtId="0" fontId="4" fillId="0" borderId="38" xfId="0" applyFont="1" applyFill="1" applyBorder="1" applyAlignment="1">
      <alignment horizontal="center" vertical="center"/>
    </xf>
    <xf numFmtId="0" fontId="4" fillId="0" borderId="32" xfId="0" applyFont="1" applyFill="1" applyBorder="1" applyAlignment="1">
      <alignment horizontal="center" vertical="center"/>
    </xf>
    <xf numFmtId="0" fontId="15" fillId="8" borderId="42" xfId="0" applyFont="1" applyFill="1" applyBorder="1" applyAlignment="1">
      <alignment horizontal="center" vertical="center" wrapText="1"/>
    </xf>
    <xf numFmtId="0" fontId="4" fillId="0" borderId="48" xfId="0" applyFont="1" applyFill="1" applyBorder="1" applyAlignment="1">
      <alignment horizontal="center" vertical="center"/>
    </xf>
    <xf numFmtId="0" fontId="4" fillId="0" borderId="47" xfId="0" applyFont="1" applyFill="1" applyBorder="1" applyAlignment="1">
      <alignment horizontal="center" vertical="center"/>
    </xf>
    <xf numFmtId="0" fontId="4" fillId="0" borderId="49" xfId="0" applyFont="1" applyFill="1" applyBorder="1" applyAlignment="1">
      <alignment horizontal="center" vertical="center"/>
    </xf>
    <xf numFmtId="0" fontId="4" fillId="0" borderId="35" xfId="0" applyFont="1" applyFill="1" applyBorder="1" applyAlignment="1">
      <alignment horizontal="center" vertical="center"/>
    </xf>
    <xf numFmtId="0" fontId="15" fillId="7" borderId="39" xfId="0" applyFont="1" applyFill="1" applyBorder="1" applyAlignment="1">
      <alignment horizontal="center" vertical="center"/>
    </xf>
    <xf numFmtId="0" fontId="15" fillId="7" borderId="40" xfId="0" applyFont="1" applyFill="1" applyBorder="1" applyAlignment="1">
      <alignment horizontal="center" vertical="center"/>
    </xf>
    <xf numFmtId="0" fontId="4" fillId="0" borderId="44" xfId="0" applyFont="1" applyFill="1" applyBorder="1" applyAlignment="1">
      <alignment horizontal="center" vertical="center"/>
    </xf>
    <xf numFmtId="0" fontId="15" fillId="8" borderId="42" xfId="2" applyFont="1" applyFill="1" applyBorder="1" applyAlignment="1" applyProtection="1">
      <alignment horizontal="center" vertical="center" wrapText="1" readingOrder="1"/>
      <protection locked="0"/>
    </xf>
    <xf numFmtId="0" fontId="15" fillId="8" borderId="40" xfId="2" applyFont="1" applyFill="1" applyBorder="1" applyAlignment="1" applyProtection="1">
      <alignment horizontal="center" vertical="center" wrapText="1" readingOrder="1"/>
      <protection locked="0"/>
    </xf>
    <xf numFmtId="0" fontId="4" fillId="0" borderId="46"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36"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0" borderId="38" xfId="0" applyFont="1" applyBorder="1" applyAlignment="1">
      <alignment horizontal="center" vertical="center"/>
    </xf>
    <xf numFmtId="0" fontId="4" fillId="0" borderId="32" xfId="0" applyFont="1" applyBorder="1" applyAlignment="1">
      <alignment horizontal="center" vertical="center"/>
    </xf>
    <xf numFmtId="0" fontId="4" fillId="0" borderId="35" xfId="0" applyFont="1" applyBorder="1" applyAlignment="1">
      <alignment horizontal="center" vertical="center"/>
    </xf>
    <xf numFmtId="0" fontId="4" fillId="0" borderId="44" xfId="0" applyFont="1" applyBorder="1" applyAlignment="1">
      <alignment horizontal="center" vertical="center"/>
    </xf>
    <xf numFmtId="0" fontId="4" fillId="0" borderId="46" xfId="2" applyFont="1" applyFill="1" applyBorder="1" applyAlignment="1" applyProtection="1">
      <alignment horizontal="center" vertical="center" wrapText="1" readingOrder="1"/>
      <protection locked="0"/>
    </xf>
    <xf numFmtId="0" fontId="4" fillId="0" borderId="45" xfId="2" applyFont="1" applyFill="1" applyBorder="1" applyAlignment="1" applyProtection="1">
      <alignment horizontal="center" vertical="center" wrapText="1" readingOrder="1"/>
      <protection locked="0"/>
    </xf>
    <xf numFmtId="0" fontId="4" fillId="0" borderId="37" xfId="2" applyFont="1" applyFill="1" applyBorder="1" applyAlignment="1" applyProtection="1">
      <alignment horizontal="center" vertical="center" wrapText="1" readingOrder="1"/>
      <protection locked="0"/>
    </xf>
    <xf numFmtId="0" fontId="4" fillId="0" borderId="30" xfId="0" applyFont="1" applyBorder="1" applyAlignment="1">
      <alignment horizontal="center" vertical="center"/>
    </xf>
    <xf numFmtId="0" fontId="4" fillId="0" borderId="36" xfId="0" applyFont="1" applyBorder="1" applyAlignment="1">
      <alignment horizontal="center" vertical="center"/>
    </xf>
    <xf numFmtId="0" fontId="4" fillId="0" borderId="34" xfId="0" applyFont="1" applyBorder="1" applyAlignment="1">
      <alignment horizontal="center" vertical="center"/>
    </xf>
    <xf numFmtId="4" fontId="15" fillId="8" borderId="41" xfId="0" applyNumberFormat="1" applyFont="1" applyFill="1" applyBorder="1" applyAlignment="1">
      <alignment horizontal="center" vertical="center"/>
    </xf>
    <xf numFmtId="4" fontId="15" fillId="8" borderId="42" xfId="0" applyNumberFormat="1" applyFont="1" applyFill="1" applyBorder="1" applyAlignment="1">
      <alignment horizontal="center" vertical="center"/>
    </xf>
    <xf numFmtId="0" fontId="4" fillId="0" borderId="32" xfId="0" applyFont="1" applyFill="1" applyBorder="1" applyAlignment="1">
      <alignment horizontal="center" vertical="center" wrapText="1"/>
    </xf>
    <xf numFmtId="0" fontId="4" fillId="0" borderId="34" xfId="0" applyFont="1" applyFill="1" applyBorder="1" applyAlignment="1">
      <alignment horizontal="center" vertical="center" wrapText="1"/>
    </xf>
    <xf numFmtId="0" fontId="4" fillId="0" borderId="46"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36"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7" xfId="0" applyFont="1" applyFill="1" applyBorder="1" applyAlignment="1">
      <alignment horizontal="center" vertical="center" wrapText="1"/>
    </xf>
    <xf numFmtId="4" fontId="15" fillId="7" borderId="41" xfId="0" applyNumberFormat="1" applyFont="1" applyFill="1" applyBorder="1" applyAlignment="1">
      <alignment horizontal="center" vertical="center"/>
    </xf>
    <xf numFmtId="4" fontId="15" fillId="7" borderId="42" xfId="0" applyNumberFormat="1" applyFont="1" applyFill="1" applyBorder="1" applyAlignment="1">
      <alignment horizontal="center" vertical="center"/>
    </xf>
    <xf numFmtId="9" fontId="15" fillId="8" borderId="41" xfId="0" applyNumberFormat="1" applyFont="1" applyFill="1" applyBorder="1" applyAlignment="1">
      <alignment horizontal="center" vertical="center"/>
    </xf>
    <xf numFmtId="9" fontId="15" fillId="8" borderId="42" xfId="0" applyNumberFormat="1" applyFont="1" applyFill="1" applyBorder="1" applyAlignment="1">
      <alignment horizontal="center" vertical="center"/>
    </xf>
    <xf numFmtId="0" fontId="15" fillId="8" borderId="41" xfId="0" applyFont="1" applyFill="1" applyBorder="1" applyAlignment="1">
      <alignment horizontal="center" vertical="center" wrapText="1"/>
    </xf>
    <xf numFmtId="0" fontId="15" fillId="8" borderId="43" xfId="0" applyFont="1" applyFill="1" applyBorder="1" applyAlignment="1">
      <alignment horizontal="center" vertical="center" wrapText="1"/>
    </xf>
    <xf numFmtId="0" fontId="4" fillId="0" borderId="36" xfId="2" applyFont="1" applyFill="1" applyBorder="1" applyAlignment="1" applyProtection="1">
      <alignment horizontal="center" vertical="center" wrapText="1" readingOrder="1"/>
      <protection locked="0"/>
    </xf>
    <xf numFmtId="0" fontId="15" fillId="10" borderId="41" xfId="0" applyFont="1" applyFill="1" applyBorder="1" applyAlignment="1">
      <alignment horizontal="center" vertical="center" wrapText="1"/>
    </xf>
    <xf numFmtId="0" fontId="15" fillId="10" borderId="43" xfId="0" applyFont="1" applyFill="1" applyBorder="1" applyAlignment="1">
      <alignment horizontal="center" vertical="center" wrapText="1"/>
    </xf>
    <xf numFmtId="0" fontId="15" fillId="8" borderId="24" xfId="0" applyFont="1" applyFill="1" applyBorder="1" applyAlignment="1">
      <alignment horizontal="center" vertical="center" wrapText="1"/>
    </xf>
    <xf numFmtId="0" fontId="15" fillId="7" borderId="41" xfId="0" applyFont="1" applyFill="1" applyBorder="1" applyAlignment="1">
      <alignment horizontal="center" vertical="center"/>
    </xf>
    <xf numFmtId="0" fontId="15" fillId="7" borderId="43" xfId="0" applyFont="1" applyFill="1" applyBorder="1" applyAlignment="1">
      <alignment horizontal="center" vertical="center"/>
    </xf>
    <xf numFmtId="0" fontId="4" fillId="0" borderId="38" xfId="2" applyFont="1" applyFill="1" applyBorder="1" applyAlignment="1" applyProtection="1">
      <alignment horizontal="center" vertical="center" wrapText="1" readingOrder="1"/>
      <protection locked="0"/>
    </xf>
    <xf numFmtId="9" fontId="15" fillId="7" borderId="41" xfId="0" applyNumberFormat="1" applyFont="1" applyFill="1" applyBorder="1" applyAlignment="1">
      <alignment horizontal="center" vertical="center"/>
    </xf>
    <xf numFmtId="9" fontId="15" fillId="7" borderId="42" xfId="0" applyNumberFormat="1" applyFont="1" applyFill="1" applyBorder="1" applyAlignment="1">
      <alignment horizontal="center" vertical="center"/>
    </xf>
    <xf numFmtId="0" fontId="4" fillId="0" borderId="55" xfId="0" applyFont="1" applyFill="1" applyBorder="1" applyAlignment="1">
      <alignment horizontal="center" vertical="center" wrapText="1"/>
    </xf>
    <xf numFmtId="0" fontId="4" fillId="0" borderId="54" xfId="0" applyFont="1" applyFill="1" applyBorder="1" applyAlignment="1">
      <alignment horizontal="center" vertical="center" wrapText="1"/>
    </xf>
    <xf numFmtId="0" fontId="4" fillId="0" borderId="107" xfId="0" applyFont="1" applyFill="1" applyBorder="1" applyAlignment="1">
      <alignment horizontal="center" vertical="center" wrapText="1"/>
    </xf>
    <xf numFmtId="0" fontId="6" fillId="6" borderId="3" xfId="0" applyFont="1" applyFill="1" applyBorder="1" applyAlignment="1">
      <alignment horizontal="center" vertical="center"/>
    </xf>
    <xf numFmtId="0" fontId="6" fillId="6" borderId="18" xfId="0" applyFont="1" applyFill="1" applyBorder="1" applyAlignment="1">
      <alignment horizontal="center" vertical="center"/>
    </xf>
    <xf numFmtId="0" fontId="15" fillId="7" borderId="42" xfId="0" applyFont="1" applyFill="1" applyBorder="1" applyAlignment="1">
      <alignment horizontal="center" vertical="center"/>
    </xf>
    <xf numFmtId="0" fontId="15" fillId="11" borderId="41" xfId="0" applyFont="1" applyFill="1" applyBorder="1" applyAlignment="1">
      <alignment horizontal="center" vertical="center"/>
    </xf>
    <xf numFmtId="0" fontId="15" fillId="11" borderId="43" xfId="0" applyFont="1" applyFill="1" applyBorder="1" applyAlignment="1">
      <alignment horizontal="center" vertical="center"/>
    </xf>
    <xf numFmtId="0" fontId="15" fillId="11" borderId="42" xfId="0" applyFont="1" applyFill="1" applyBorder="1" applyAlignment="1">
      <alignment horizontal="center" vertical="center"/>
    </xf>
    <xf numFmtId="0" fontId="4" fillId="0" borderId="48" xfId="0" applyFont="1" applyFill="1" applyBorder="1" applyAlignment="1">
      <alignment horizontal="center" vertical="center" wrapText="1"/>
    </xf>
    <xf numFmtId="0" fontId="4" fillId="0" borderId="47" xfId="0" applyFont="1" applyFill="1" applyBorder="1" applyAlignment="1">
      <alignment horizontal="center" vertical="center" wrapText="1"/>
    </xf>
    <xf numFmtId="0" fontId="4" fillId="0" borderId="58" xfId="0" applyFont="1" applyFill="1" applyBorder="1" applyAlignment="1">
      <alignment horizontal="center" vertical="center" wrapText="1"/>
    </xf>
    <xf numFmtId="43" fontId="4" fillId="0" borderId="55" xfId="13" applyFont="1" applyBorder="1" applyAlignment="1">
      <alignment horizontal="center" vertical="center"/>
    </xf>
    <xf numFmtId="43" fontId="4" fillId="0" borderId="54" xfId="13" applyFont="1" applyBorder="1" applyAlignment="1">
      <alignment horizontal="center" vertical="center"/>
    </xf>
    <xf numFmtId="43" fontId="4" fillId="0" borderId="107" xfId="13" applyFont="1" applyBorder="1" applyAlignment="1">
      <alignment horizontal="center" vertical="center"/>
    </xf>
    <xf numFmtId="4" fontId="15" fillId="8" borderId="40" xfId="0" applyNumberFormat="1" applyFont="1" applyFill="1" applyBorder="1" applyAlignment="1">
      <alignment horizontal="center" vertical="center"/>
    </xf>
    <xf numFmtId="0" fontId="6" fillId="3" borderId="23" xfId="0" applyFont="1" applyFill="1" applyBorder="1" applyAlignment="1">
      <alignment horizontal="center" vertical="center"/>
    </xf>
    <xf numFmtId="0" fontId="6" fillId="3" borderId="24" xfId="0" applyFont="1" applyFill="1" applyBorder="1" applyAlignment="1">
      <alignment horizontal="center" vertical="center"/>
    </xf>
    <xf numFmtId="0" fontId="4" fillId="0" borderId="49" xfId="0" applyFont="1" applyBorder="1" applyAlignment="1">
      <alignment horizontal="center" vertical="center"/>
    </xf>
    <xf numFmtId="0" fontId="15" fillId="10" borderId="42" xfId="0" applyFont="1" applyFill="1" applyBorder="1" applyAlignment="1">
      <alignment horizontal="center" vertical="center"/>
    </xf>
    <xf numFmtId="0" fontId="15" fillId="10" borderId="40" xfId="0" applyFont="1" applyFill="1" applyBorder="1" applyAlignment="1">
      <alignment horizontal="center" vertical="center"/>
    </xf>
    <xf numFmtId="0" fontId="15" fillId="10" borderId="39" xfId="0" applyFont="1" applyFill="1" applyBorder="1" applyAlignment="1">
      <alignment horizontal="center" vertical="center"/>
    </xf>
    <xf numFmtId="0" fontId="4" fillId="0" borderId="47" xfId="0" applyFont="1" applyBorder="1" applyAlignment="1">
      <alignment horizontal="center" vertical="center" wrapText="1"/>
    </xf>
    <xf numFmtId="0" fontId="4" fillId="0" borderId="50" xfId="0" applyFont="1" applyBorder="1" applyAlignment="1">
      <alignment horizontal="center" vertical="center"/>
    </xf>
    <xf numFmtId="0" fontId="15" fillId="10" borderId="41" xfId="0" applyFont="1" applyFill="1" applyBorder="1" applyAlignment="1">
      <alignment horizontal="center" vertical="center"/>
    </xf>
    <xf numFmtId="0" fontId="15" fillId="10" borderId="43" xfId="0" applyFont="1" applyFill="1" applyBorder="1" applyAlignment="1">
      <alignment horizontal="center" vertical="center"/>
    </xf>
    <xf numFmtId="0" fontId="15" fillId="8" borderId="41" xfId="0" applyFont="1" applyFill="1" applyBorder="1" applyAlignment="1">
      <alignment horizontal="center" vertical="center"/>
    </xf>
    <xf numFmtId="0" fontId="15" fillId="8" borderId="43" xfId="0" applyFont="1" applyFill="1" applyBorder="1" applyAlignment="1">
      <alignment horizontal="center" vertical="center"/>
    </xf>
    <xf numFmtId="0" fontId="4" fillId="0" borderId="56" xfId="2" applyFont="1" applyFill="1" applyBorder="1" applyAlignment="1" applyProtection="1">
      <alignment horizontal="center" vertical="center" wrapText="1" readingOrder="1"/>
      <protection locked="0"/>
    </xf>
    <xf numFmtId="0" fontId="4" fillId="0" borderId="51" xfId="2" applyFont="1" applyFill="1" applyBorder="1" applyAlignment="1" applyProtection="1">
      <alignment horizontal="center" vertical="center" wrapText="1" readingOrder="1"/>
      <protection locked="0"/>
    </xf>
    <xf numFmtId="0" fontId="4" fillId="0" borderId="52" xfId="2" applyFont="1" applyFill="1" applyBorder="1" applyAlignment="1" applyProtection="1">
      <alignment horizontal="center" vertical="center" wrapText="1" readingOrder="1"/>
      <protection locked="0"/>
    </xf>
    <xf numFmtId="0" fontId="4" fillId="0" borderId="53" xfId="2" applyFont="1" applyFill="1" applyBorder="1" applyAlignment="1" applyProtection="1">
      <alignment horizontal="center" vertical="center" wrapText="1" readingOrder="1"/>
      <protection locked="0"/>
    </xf>
    <xf numFmtId="4" fontId="15" fillId="10" borderId="41" xfId="0" applyNumberFormat="1" applyFont="1" applyFill="1" applyBorder="1" applyAlignment="1">
      <alignment horizontal="center" vertical="center"/>
    </xf>
    <xf numFmtId="4" fontId="15" fillId="10" borderId="42" xfId="0" applyNumberFormat="1" applyFont="1" applyFill="1" applyBorder="1" applyAlignment="1">
      <alignment horizontal="center" vertical="center"/>
    </xf>
    <xf numFmtId="0" fontId="4" fillId="10" borderId="41" xfId="0" applyFont="1" applyFill="1" applyBorder="1" applyAlignment="1">
      <alignment horizontal="center" vertical="center" wrapText="1"/>
    </xf>
    <xf numFmtId="0" fontId="4" fillId="10" borderId="43" xfId="0" applyFont="1" applyFill="1" applyBorder="1" applyAlignment="1">
      <alignment horizontal="center" vertical="center" wrapText="1"/>
    </xf>
  </cellXfs>
  <cellStyles count="15">
    <cellStyle name="Euro" xfId="1"/>
    <cellStyle name="Normal" xfId="0" builtinId="0"/>
    <cellStyle name="Normal 2" xfId="2"/>
    <cellStyle name="Normal 3" xfId="3"/>
    <cellStyle name="Normal 4" xfId="12"/>
    <cellStyle name="Normal 6" xfId="9"/>
    <cellStyle name="Normal 8" xfId="11"/>
    <cellStyle name="Normal_Folha1_1" xfId="10"/>
    <cellStyle name="Nota 2" xfId="4"/>
    <cellStyle name="Nota 3" xfId="5"/>
    <cellStyle name="Nota 4" xfId="6"/>
    <cellStyle name="Percentagem" xfId="14" builtinId="5"/>
    <cellStyle name="Percentagem 2" xfId="7"/>
    <cellStyle name="Percentagem 3" xfId="8"/>
    <cellStyle name="Vírgula" xfId="13" builtinId="3"/>
  </cellStyles>
  <dxfs count="0"/>
  <tableStyles count="0" defaultTableStyle="TableStyleMedium2" defaultPivotStyle="PivotStyleLight16"/>
  <colors>
    <mruColors>
      <color rgb="FFDAEEF3"/>
      <color rgb="FFD9D9D9"/>
      <color rgb="FF16365C"/>
      <color rgb="FFDCE6F1"/>
      <color rgb="FFB8CCE4"/>
      <color rgb="FF0070C0"/>
      <color rgb="FFFF99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xdr:row>
      <xdr:rowOff>120427</xdr:rowOff>
    </xdr:from>
    <xdr:to>
      <xdr:col>8</xdr:col>
      <xdr:colOff>1535113</xdr:colOff>
      <xdr:row>8</xdr:row>
      <xdr:rowOff>59815</xdr:rowOff>
    </xdr:to>
    <xdr:pic>
      <xdr:nvPicPr>
        <xdr:cNvPr id="3" name="Image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51674" y="287115"/>
          <a:ext cx="2975769" cy="1332419"/>
        </a:xfrm>
        <a:prstGeom prst="rect">
          <a:avLst/>
        </a:prstGeom>
      </xdr:spPr>
    </xdr:pic>
    <xdr:clientData/>
  </xdr:twoCellAnchor>
  <xdr:twoCellAnchor editAs="oneCell">
    <xdr:from>
      <xdr:col>10</xdr:col>
      <xdr:colOff>465930</xdr:colOff>
      <xdr:row>1</xdr:row>
      <xdr:rowOff>161326</xdr:rowOff>
    </xdr:from>
    <xdr:to>
      <xdr:col>11</xdr:col>
      <xdr:colOff>2170906</xdr:colOff>
      <xdr:row>7</xdr:row>
      <xdr:rowOff>120081</xdr:rowOff>
    </xdr:to>
    <xdr:pic>
      <xdr:nvPicPr>
        <xdr:cNvPr id="4" name="Image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895930" y="328014"/>
          <a:ext cx="3407570" cy="1054130"/>
        </a:xfrm>
        <a:prstGeom prst="rect">
          <a:avLst/>
        </a:prstGeom>
      </xdr:spPr>
    </xdr:pic>
    <xdr:clientData/>
  </xdr:twoCellAnchor>
  <xdr:twoCellAnchor editAs="oneCell">
    <xdr:from>
      <xdr:col>12</xdr:col>
      <xdr:colOff>1232116</xdr:colOff>
      <xdr:row>1</xdr:row>
      <xdr:rowOff>166656</xdr:rowOff>
    </xdr:from>
    <xdr:to>
      <xdr:col>16</xdr:col>
      <xdr:colOff>538731</xdr:colOff>
      <xdr:row>7</xdr:row>
      <xdr:rowOff>86631</xdr:rowOff>
    </xdr:to>
    <xdr:pic>
      <xdr:nvPicPr>
        <xdr:cNvPr id="5" name="Imagem 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555460" y="333344"/>
          <a:ext cx="3747646" cy="101535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T1057"/>
  <sheetViews>
    <sheetView tabSelected="1" zoomScale="70" zoomScaleNormal="70" workbookViewId="0"/>
  </sheetViews>
  <sheetFormatPr defaultRowHeight="12.75" x14ac:dyDescent="0.2"/>
  <cols>
    <col min="1" max="1" width="9.140625" customWidth="1"/>
    <col min="2" max="2" width="7.28515625" customWidth="1"/>
    <col min="3" max="3" width="8.5703125" customWidth="1"/>
    <col min="4" max="4" width="17.140625" customWidth="1"/>
    <col min="5" max="5" width="19.42578125" customWidth="1"/>
    <col min="6" max="6" width="18.5703125" style="3" customWidth="1"/>
    <col min="7" max="7" width="25.28515625" style="258" customWidth="1"/>
    <col min="8" max="8" width="21.5703125" style="258" customWidth="1"/>
    <col min="9" max="9" width="27.28515625" style="295" customWidth="1"/>
    <col min="10" max="10" width="17" style="3" customWidth="1"/>
    <col min="11" max="11" width="25.5703125" style="3" customWidth="1"/>
    <col min="12" max="12" width="32.85546875" style="307" customWidth="1"/>
    <col min="13" max="13" width="19.42578125" style="7" customWidth="1"/>
    <col min="14" max="14" width="18.140625" style="3" customWidth="1"/>
    <col min="15" max="15" width="13.5703125" style="3" customWidth="1"/>
    <col min="16" max="16" width="15.28515625" style="3" customWidth="1"/>
    <col min="17" max="17" width="21.42578125" style="3" customWidth="1"/>
    <col min="18" max="18" width="20.7109375" style="3" customWidth="1"/>
    <col min="19" max="19" width="11" style="3" customWidth="1"/>
    <col min="20" max="20" width="21.28515625" style="3" customWidth="1"/>
  </cols>
  <sheetData>
    <row r="4" spans="2:20" ht="15" customHeight="1" x14ac:dyDescent="0.25">
      <c r="P4" s="4"/>
      <c r="R4" s="5"/>
    </row>
    <row r="5" spans="2:20" ht="15" customHeight="1" x14ac:dyDescent="0.25">
      <c r="P5" s="4"/>
      <c r="R5" s="5"/>
    </row>
    <row r="6" spans="2:20" ht="15" customHeight="1" x14ac:dyDescent="0.2">
      <c r="N6" s="357"/>
      <c r="O6" s="357"/>
      <c r="P6" s="357"/>
      <c r="R6" s="5"/>
    </row>
    <row r="7" spans="2:20" ht="15" customHeight="1" x14ac:dyDescent="0.25">
      <c r="P7" s="4"/>
      <c r="R7" s="5"/>
    </row>
    <row r="8" spans="2:20" ht="23.25" customHeight="1" x14ac:dyDescent="0.25">
      <c r="B8" s="2"/>
      <c r="C8" s="2"/>
      <c r="D8" s="2"/>
      <c r="E8" s="2"/>
      <c r="F8" s="10"/>
      <c r="P8" s="4"/>
      <c r="R8" s="5"/>
    </row>
    <row r="9" spans="2:20" ht="21" x14ac:dyDescent="0.35">
      <c r="B9" s="2"/>
      <c r="C9" s="2"/>
      <c r="D9" s="2"/>
      <c r="E9" s="2"/>
      <c r="F9" s="10"/>
      <c r="G9" s="262"/>
      <c r="P9" s="4"/>
      <c r="R9" s="8"/>
    </row>
    <row r="10" spans="2:20" ht="15" customHeight="1" x14ac:dyDescent="0.25">
      <c r="D10" s="2" t="s">
        <v>3306</v>
      </c>
      <c r="E10" s="2"/>
      <c r="F10" s="10"/>
      <c r="G10" s="263"/>
      <c r="H10" s="259"/>
      <c r="R10" s="4"/>
    </row>
    <row r="11" spans="2:20" ht="18.75" customHeight="1" x14ac:dyDescent="0.3">
      <c r="D11" s="2" t="s">
        <v>3483</v>
      </c>
      <c r="E11" s="2"/>
      <c r="F11" s="10"/>
      <c r="G11" s="398"/>
      <c r="H11" s="259"/>
      <c r="R11" s="4"/>
      <c r="T11" s="31" t="s">
        <v>214</v>
      </c>
    </row>
    <row r="12" spans="2:20" ht="13.5" customHeight="1" thickBot="1" x14ac:dyDescent="0.25">
      <c r="R12" s="5"/>
    </row>
    <row r="13" spans="2:20" s="1" customFormat="1" ht="28.5" x14ac:dyDescent="0.2">
      <c r="B13" s="48"/>
      <c r="C13" s="49"/>
      <c r="D13" s="486" t="s">
        <v>213</v>
      </c>
      <c r="E13" s="487"/>
      <c r="F13" s="487"/>
      <c r="G13" s="487"/>
      <c r="H13" s="487"/>
      <c r="I13" s="487"/>
      <c r="J13" s="487"/>
      <c r="K13" s="487"/>
      <c r="L13" s="487"/>
      <c r="M13" s="487"/>
      <c r="N13" s="487"/>
      <c r="O13" s="487"/>
      <c r="P13" s="487"/>
      <c r="Q13" s="487"/>
      <c r="R13" s="487"/>
      <c r="S13" s="487"/>
      <c r="T13" s="487"/>
    </row>
    <row r="14" spans="2:20" s="1" customFormat="1" ht="106.5" customHeight="1" thickBot="1" x14ac:dyDescent="0.25">
      <c r="B14" s="405" t="s">
        <v>548</v>
      </c>
      <c r="C14" s="406"/>
      <c r="D14" s="50" t="s">
        <v>212</v>
      </c>
      <c r="E14" s="51" t="s">
        <v>211</v>
      </c>
      <c r="F14" s="51" t="s">
        <v>247</v>
      </c>
      <c r="G14" s="51" t="s">
        <v>210</v>
      </c>
      <c r="H14" s="251" t="s">
        <v>209</v>
      </c>
      <c r="I14" s="51" t="s">
        <v>215</v>
      </c>
      <c r="J14" s="51" t="s">
        <v>442</v>
      </c>
      <c r="K14" s="51" t="s">
        <v>443</v>
      </c>
      <c r="L14" s="51" t="s">
        <v>340</v>
      </c>
      <c r="M14" s="51" t="s">
        <v>626</v>
      </c>
      <c r="N14" s="51" t="s">
        <v>225</v>
      </c>
      <c r="O14" s="51" t="s">
        <v>873</v>
      </c>
      <c r="P14" s="51" t="s">
        <v>339</v>
      </c>
      <c r="Q14" s="52" t="s">
        <v>207</v>
      </c>
      <c r="R14" s="51" t="s">
        <v>872</v>
      </c>
      <c r="S14" s="51" t="s">
        <v>224</v>
      </c>
      <c r="T14" s="51" t="s">
        <v>441</v>
      </c>
    </row>
    <row r="15" spans="2:20" s="1" customFormat="1" ht="90" customHeight="1" x14ac:dyDescent="0.2">
      <c r="B15" s="407" t="s">
        <v>549</v>
      </c>
      <c r="C15" s="408"/>
      <c r="D15" s="493" t="s">
        <v>1507</v>
      </c>
      <c r="E15" s="431" t="s">
        <v>944</v>
      </c>
      <c r="F15" s="207" t="s">
        <v>1645</v>
      </c>
      <c r="G15" s="218" t="s">
        <v>1147</v>
      </c>
      <c r="H15" s="260" t="s">
        <v>567</v>
      </c>
      <c r="I15" s="370" t="s">
        <v>932</v>
      </c>
      <c r="J15" s="389" t="s">
        <v>352</v>
      </c>
      <c r="K15" s="389" t="s">
        <v>566</v>
      </c>
      <c r="L15" s="260" t="s">
        <v>567</v>
      </c>
      <c r="M15" s="403" t="s">
        <v>336</v>
      </c>
      <c r="N15" s="321">
        <v>42590</v>
      </c>
      <c r="O15" s="321">
        <v>42744</v>
      </c>
      <c r="P15" s="321">
        <v>44204</v>
      </c>
      <c r="Q15" s="111">
        <v>228059.77</v>
      </c>
      <c r="R15" s="54">
        <v>0.50000002192407722</v>
      </c>
      <c r="S15" s="53" t="s">
        <v>246</v>
      </c>
      <c r="T15" s="53">
        <v>114029.89</v>
      </c>
    </row>
    <row r="16" spans="2:20" s="1" customFormat="1" ht="90" customHeight="1" x14ac:dyDescent="0.2">
      <c r="B16" s="409"/>
      <c r="C16" s="410"/>
      <c r="D16" s="438"/>
      <c r="E16" s="432"/>
      <c r="F16" s="208" t="s">
        <v>1645</v>
      </c>
      <c r="G16" s="219" t="s">
        <v>1148</v>
      </c>
      <c r="H16" s="101" t="s">
        <v>565</v>
      </c>
      <c r="I16" s="371" t="s">
        <v>933</v>
      </c>
      <c r="J16" s="385" t="s">
        <v>352</v>
      </c>
      <c r="K16" s="385" t="s">
        <v>566</v>
      </c>
      <c r="L16" s="101" t="s">
        <v>565</v>
      </c>
      <c r="M16" s="386" t="s">
        <v>336</v>
      </c>
      <c r="N16" s="322">
        <v>42590</v>
      </c>
      <c r="O16" s="322">
        <v>42675</v>
      </c>
      <c r="P16" s="322">
        <v>43951</v>
      </c>
      <c r="Q16" s="109">
        <v>217311.23</v>
      </c>
      <c r="R16" s="56">
        <v>0.5000000230084749</v>
      </c>
      <c r="S16" s="55" t="s">
        <v>246</v>
      </c>
      <c r="T16" s="55">
        <v>108655.62</v>
      </c>
    </row>
    <row r="17" spans="2:20" s="1" customFormat="1" ht="186" customHeight="1" x14ac:dyDescent="0.2">
      <c r="B17" s="409"/>
      <c r="C17" s="410"/>
      <c r="D17" s="438"/>
      <c r="E17" s="432"/>
      <c r="F17" s="208" t="s">
        <v>1646</v>
      </c>
      <c r="G17" s="219" t="s">
        <v>2152</v>
      </c>
      <c r="H17" s="101" t="s">
        <v>1290</v>
      </c>
      <c r="I17" s="371" t="s">
        <v>1291</v>
      </c>
      <c r="J17" s="385" t="s">
        <v>352</v>
      </c>
      <c r="K17" s="385" t="s">
        <v>566</v>
      </c>
      <c r="L17" s="101" t="s">
        <v>1290</v>
      </c>
      <c r="M17" s="372" t="s">
        <v>2076</v>
      </c>
      <c r="N17" s="322">
        <v>42936</v>
      </c>
      <c r="O17" s="322">
        <v>42979</v>
      </c>
      <c r="P17" s="322">
        <v>44073</v>
      </c>
      <c r="Q17" s="109">
        <v>529457.18000000005</v>
      </c>
      <c r="R17" s="56">
        <v>0.62</v>
      </c>
      <c r="S17" s="55" t="s">
        <v>246</v>
      </c>
      <c r="T17" s="55">
        <v>328263.45</v>
      </c>
    </row>
    <row r="18" spans="2:20" s="1" customFormat="1" ht="90" customHeight="1" x14ac:dyDescent="0.2">
      <c r="B18" s="409"/>
      <c r="C18" s="410"/>
      <c r="D18" s="438"/>
      <c r="E18" s="432"/>
      <c r="F18" s="208" t="s">
        <v>1646</v>
      </c>
      <c r="G18" s="219" t="s">
        <v>1149</v>
      </c>
      <c r="H18" s="101" t="s">
        <v>934</v>
      </c>
      <c r="I18" s="371" t="s">
        <v>939</v>
      </c>
      <c r="J18" s="385" t="s">
        <v>352</v>
      </c>
      <c r="K18" s="385" t="s">
        <v>566</v>
      </c>
      <c r="L18" s="101" t="s">
        <v>934</v>
      </c>
      <c r="M18" s="372" t="s">
        <v>2103</v>
      </c>
      <c r="N18" s="322">
        <v>42810</v>
      </c>
      <c r="O18" s="322">
        <v>42856</v>
      </c>
      <c r="P18" s="322">
        <v>44196</v>
      </c>
      <c r="Q18" s="109">
        <v>8226111</v>
      </c>
      <c r="R18" s="56">
        <v>0.62</v>
      </c>
      <c r="S18" s="55" t="s">
        <v>246</v>
      </c>
      <c r="T18" s="55">
        <v>5100188.82</v>
      </c>
    </row>
    <row r="19" spans="2:20" s="1" customFormat="1" ht="90" customHeight="1" x14ac:dyDescent="0.2">
      <c r="B19" s="409"/>
      <c r="C19" s="410"/>
      <c r="D19" s="438"/>
      <c r="E19" s="432"/>
      <c r="F19" s="208" t="s">
        <v>1646</v>
      </c>
      <c r="G19" s="219" t="s">
        <v>1150</v>
      </c>
      <c r="H19" s="101" t="s">
        <v>935</v>
      </c>
      <c r="I19" s="371" t="s">
        <v>940</v>
      </c>
      <c r="J19" s="385" t="s">
        <v>352</v>
      </c>
      <c r="K19" s="385" t="s">
        <v>566</v>
      </c>
      <c r="L19" s="101" t="s">
        <v>935</v>
      </c>
      <c r="M19" s="372" t="s">
        <v>2104</v>
      </c>
      <c r="N19" s="322">
        <v>42810</v>
      </c>
      <c r="O19" s="322">
        <v>42887</v>
      </c>
      <c r="P19" s="322">
        <v>44347</v>
      </c>
      <c r="Q19" s="109">
        <v>311811</v>
      </c>
      <c r="R19" s="56">
        <v>0.62</v>
      </c>
      <c r="S19" s="55" t="s">
        <v>246</v>
      </c>
      <c r="T19" s="55">
        <v>193322.82</v>
      </c>
    </row>
    <row r="20" spans="2:20" s="1" customFormat="1" ht="155.25" customHeight="1" x14ac:dyDescent="0.2">
      <c r="B20" s="409"/>
      <c r="C20" s="410"/>
      <c r="D20" s="438"/>
      <c r="E20" s="432"/>
      <c r="F20" s="208" t="s">
        <v>1646</v>
      </c>
      <c r="G20" s="219" t="s">
        <v>1151</v>
      </c>
      <c r="H20" s="101" t="s">
        <v>936</v>
      </c>
      <c r="I20" s="371" t="s">
        <v>941</v>
      </c>
      <c r="J20" s="385" t="s">
        <v>352</v>
      </c>
      <c r="K20" s="385" t="s">
        <v>566</v>
      </c>
      <c r="L20" s="101" t="s">
        <v>936</v>
      </c>
      <c r="M20" s="372" t="s">
        <v>2105</v>
      </c>
      <c r="N20" s="322">
        <v>42810</v>
      </c>
      <c r="O20" s="322">
        <v>42917</v>
      </c>
      <c r="P20" s="322">
        <v>44376</v>
      </c>
      <c r="Q20" s="109">
        <v>1367671.33</v>
      </c>
      <c r="R20" s="56">
        <v>0.62000000343349471</v>
      </c>
      <c r="S20" s="55" t="s">
        <v>246</v>
      </c>
      <c r="T20" s="55">
        <v>847956.23</v>
      </c>
    </row>
    <row r="21" spans="2:20" s="1" customFormat="1" ht="90" customHeight="1" x14ac:dyDescent="0.2">
      <c r="B21" s="409"/>
      <c r="C21" s="410"/>
      <c r="D21" s="438"/>
      <c r="E21" s="432"/>
      <c r="F21" s="208" t="s">
        <v>1646</v>
      </c>
      <c r="G21" s="219" t="s">
        <v>1152</v>
      </c>
      <c r="H21" s="101" t="s">
        <v>937</v>
      </c>
      <c r="I21" s="371" t="s">
        <v>942</v>
      </c>
      <c r="J21" s="385" t="s">
        <v>352</v>
      </c>
      <c r="K21" s="385" t="s">
        <v>566</v>
      </c>
      <c r="L21" s="101" t="s">
        <v>937</v>
      </c>
      <c r="M21" s="372" t="s">
        <v>2102</v>
      </c>
      <c r="N21" s="322">
        <v>42810</v>
      </c>
      <c r="O21" s="322">
        <v>42887</v>
      </c>
      <c r="P21" s="322">
        <v>44316</v>
      </c>
      <c r="Q21" s="109">
        <v>147460</v>
      </c>
      <c r="R21" s="56">
        <v>0.62</v>
      </c>
      <c r="S21" s="55" t="s">
        <v>246</v>
      </c>
      <c r="T21" s="55">
        <v>91425.2</v>
      </c>
    </row>
    <row r="22" spans="2:20" s="1" customFormat="1" ht="90" customHeight="1" x14ac:dyDescent="0.2">
      <c r="B22" s="409"/>
      <c r="C22" s="410"/>
      <c r="D22" s="438"/>
      <c r="E22" s="432"/>
      <c r="F22" s="208" t="s">
        <v>1646</v>
      </c>
      <c r="G22" s="219" t="s">
        <v>1153</v>
      </c>
      <c r="H22" s="101" t="s">
        <v>938</v>
      </c>
      <c r="I22" s="371" t="s">
        <v>943</v>
      </c>
      <c r="J22" s="385" t="s">
        <v>352</v>
      </c>
      <c r="K22" s="385" t="s">
        <v>566</v>
      </c>
      <c r="L22" s="101" t="s">
        <v>938</v>
      </c>
      <c r="M22" s="372" t="s">
        <v>2101</v>
      </c>
      <c r="N22" s="322">
        <v>42810</v>
      </c>
      <c r="O22" s="322">
        <v>42905</v>
      </c>
      <c r="P22" s="322">
        <v>44364</v>
      </c>
      <c r="Q22" s="109">
        <v>128207.08</v>
      </c>
      <c r="R22" s="56">
        <v>0.62000000311995251</v>
      </c>
      <c r="S22" s="55" t="s">
        <v>246</v>
      </c>
      <c r="T22" s="55">
        <v>79488.39</v>
      </c>
    </row>
    <row r="23" spans="2:20" s="1" customFormat="1" ht="90" customHeight="1" x14ac:dyDescent="0.2">
      <c r="B23" s="409"/>
      <c r="C23" s="410"/>
      <c r="D23" s="438"/>
      <c r="E23" s="432"/>
      <c r="F23" s="208" t="s">
        <v>1647</v>
      </c>
      <c r="G23" s="219" t="s">
        <v>842</v>
      </c>
      <c r="H23" s="101" t="s">
        <v>1292</v>
      </c>
      <c r="I23" s="371" t="s">
        <v>1293</v>
      </c>
      <c r="J23" s="385" t="s">
        <v>352</v>
      </c>
      <c r="K23" s="385" t="s">
        <v>566</v>
      </c>
      <c r="L23" s="101" t="s">
        <v>1292</v>
      </c>
      <c r="M23" s="372" t="s">
        <v>2100</v>
      </c>
      <c r="N23" s="322">
        <v>42948</v>
      </c>
      <c r="O23" s="322">
        <v>43009</v>
      </c>
      <c r="P23" s="322">
        <v>43740</v>
      </c>
      <c r="Q23" s="109">
        <v>127051.37</v>
      </c>
      <c r="R23" s="56">
        <v>0.4</v>
      </c>
      <c r="S23" s="55" t="s">
        <v>246</v>
      </c>
      <c r="T23" s="55">
        <v>50820.55</v>
      </c>
    </row>
    <row r="24" spans="2:20" s="1" customFormat="1" ht="90" customHeight="1" x14ac:dyDescent="0.2">
      <c r="B24" s="409"/>
      <c r="C24" s="410"/>
      <c r="D24" s="438"/>
      <c r="E24" s="432"/>
      <c r="F24" s="208" t="s">
        <v>1647</v>
      </c>
      <c r="G24" s="219" t="s">
        <v>2153</v>
      </c>
      <c r="H24" s="101" t="s">
        <v>1414</v>
      </c>
      <c r="I24" s="371" t="s">
        <v>1415</v>
      </c>
      <c r="J24" s="385" t="s">
        <v>352</v>
      </c>
      <c r="K24" s="385" t="s">
        <v>566</v>
      </c>
      <c r="L24" s="101" t="s">
        <v>1414</v>
      </c>
      <c r="M24" s="372" t="s">
        <v>2099</v>
      </c>
      <c r="N24" s="322">
        <v>43000</v>
      </c>
      <c r="O24" s="322">
        <v>43102</v>
      </c>
      <c r="P24" s="322">
        <v>43830</v>
      </c>
      <c r="Q24" s="109">
        <v>28299.09</v>
      </c>
      <c r="R24" s="56">
        <v>0.4</v>
      </c>
      <c r="S24" s="55" t="s">
        <v>246</v>
      </c>
      <c r="T24" s="55">
        <v>11319.64</v>
      </c>
    </row>
    <row r="25" spans="2:20" s="1" customFormat="1" ht="138.75" customHeight="1" x14ac:dyDescent="0.2">
      <c r="B25" s="409"/>
      <c r="C25" s="410"/>
      <c r="D25" s="438"/>
      <c r="E25" s="432"/>
      <c r="F25" s="209" t="s">
        <v>1648</v>
      </c>
      <c r="G25" s="220" t="s">
        <v>1146</v>
      </c>
      <c r="H25" s="70" t="s">
        <v>1364</v>
      </c>
      <c r="I25" s="395" t="s">
        <v>1365</v>
      </c>
      <c r="J25" s="390" t="s">
        <v>352</v>
      </c>
      <c r="K25" s="390" t="s">
        <v>566</v>
      </c>
      <c r="L25" s="70"/>
      <c r="M25" s="275" t="s">
        <v>2098</v>
      </c>
      <c r="N25" s="322">
        <v>42964</v>
      </c>
      <c r="O25" s="322">
        <v>43009</v>
      </c>
      <c r="P25" s="322">
        <v>44469</v>
      </c>
      <c r="Q25" s="110">
        <v>396800</v>
      </c>
      <c r="R25" s="68">
        <v>0.4</v>
      </c>
      <c r="S25" s="67" t="s">
        <v>246</v>
      </c>
      <c r="T25" s="67">
        <v>158720</v>
      </c>
    </row>
    <row r="26" spans="2:20" s="1" customFormat="1" ht="126.75" customHeight="1" x14ac:dyDescent="0.2">
      <c r="B26" s="409"/>
      <c r="C26" s="410"/>
      <c r="D26" s="438"/>
      <c r="E26" s="432"/>
      <c r="F26" s="371" t="s">
        <v>1747</v>
      </c>
      <c r="G26" s="219" t="s">
        <v>842</v>
      </c>
      <c r="H26" s="101" t="s">
        <v>1748</v>
      </c>
      <c r="I26" s="371" t="s">
        <v>1749</v>
      </c>
      <c r="J26" s="385" t="s">
        <v>352</v>
      </c>
      <c r="K26" s="385" t="s">
        <v>566</v>
      </c>
      <c r="L26" s="101"/>
      <c r="M26" s="372" t="s">
        <v>13</v>
      </c>
      <c r="N26" s="322">
        <v>43187</v>
      </c>
      <c r="O26" s="322">
        <v>43282</v>
      </c>
      <c r="P26" s="322">
        <v>44377</v>
      </c>
      <c r="Q26" s="109">
        <v>239827.12</v>
      </c>
      <c r="R26" s="56">
        <v>0.4</v>
      </c>
      <c r="S26" s="55" t="s">
        <v>246</v>
      </c>
      <c r="T26" s="55">
        <v>95930.85</v>
      </c>
    </row>
    <row r="27" spans="2:20" s="1" customFormat="1" ht="126.75" customHeight="1" x14ac:dyDescent="0.2">
      <c r="B27" s="409"/>
      <c r="C27" s="410"/>
      <c r="D27" s="438"/>
      <c r="E27" s="432"/>
      <c r="F27" s="371" t="s">
        <v>1747</v>
      </c>
      <c r="G27" s="219" t="s">
        <v>842</v>
      </c>
      <c r="H27" s="101" t="s">
        <v>1750</v>
      </c>
      <c r="I27" s="371" t="s">
        <v>1751</v>
      </c>
      <c r="J27" s="385" t="s">
        <v>352</v>
      </c>
      <c r="K27" s="385" t="s">
        <v>566</v>
      </c>
      <c r="L27" s="101"/>
      <c r="M27" s="372" t="s">
        <v>13</v>
      </c>
      <c r="N27" s="322">
        <v>43187</v>
      </c>
      <c r="O27" s="322">
        <v>43286</v>
      </c>
      <c r="P27" s="322">
        <v>44381</v>
      </c>
      <c r="Q27" s="109">
        <v>239947.67</v>
      </c>
      <c r="R27" s="56">
        <v>0.4</v>
      </c>
      <c r="S27" s="55" t="s">
        <v>246</v>
      </c>
      <c r="T27" s="55">
        <v>95979.07</v>
      </c>
    </row>
    <row r="28" spans="2:20" s="1" customFormat="1" ht="126.75" customHeight="1" x14ac:dyDescent="0.2">
      <c r="B28" s="409"/>
      <c r="C28" s="410"/>
      <c r="D28" s="438"/>
      <c r="E28" s="432"/>
      <c r="F28" s="371" t="s">
        <v>1747</v>
      </c>
      <c r="G28" s="219" t="s">
        <v>2154</v>
      </c>
      <c r="H28" s="101" t="s">
        <v>1880</v>
      </c>
      <c r="I28" s="371" t="s">
        <v>1881</v>
      </c>
      <c r="J28" s="385" t="s">
        <v>352</v>
      </c>
      <c r="K28" s="385" t="s">
        <v>566</v>
      </c>
      <c r="L28" s="101"/>
      <c r="M28" s="372" t="s">
        <v>2097</v>
      </c>
      <c r="N28" s="322">
        <v>43293</v>
      </c>
      <c r="O28" s="322">
        <v>43388</v>
      </c>
      <c r="P28" s="322">
        <v>44483</v>
      </c>
      <c r="Q28" s="109">
        <v>8125</v>
      </c>
      <c r="R28" s="56">
        <v>0.4</v>
      </c>
      <c r="S28" s="55" t="s">
        <v>246</v>
      </c>
      <c r="T28" s="55">
        <v>3250</v>
      </c>
    </row>
    <row r="29" spans="2:20" s="1" customFormat="1" ht="126.75" customHeight="1" x14ac:dyDescent="0.2">
      <c r="B29" s="409"/>
      <c r="C29" s="410"/>
      <c r="D29" s="438"/>
      <c r="E29" s="432"/>
      <c r="F29" s="371" t="s">
        <v>1747</v>
      </c>
      <c r="G29" s="219" t="s">
        <v>2154</v>
      </c>
      <c r="H29" s="101" t="s">
        <v>1882</v>
      </c>
      <c r="I29" s="371" t="s">
        <v>1883</v>
      </c>
      <c r="J29" s="385" t="s">
        <v>352</v>
      </c>
      <c r="K29" s="385" t="s">
        <v>566</v>
      </c>
      <c r="L29" s="101"/>
      <c r="M29" s="372" t="s">
        <v>2096</v>
      </c>
      <c r="N29" s="322">
        <v>43293</v>
      </c>
      <c r="O29" s="322">
        <v>43388</v>
      </c>
      <c r="P29" s="322">
        <v>44483</v>
      </c>
      <c r="Q29" s="109">
        <v>8750</v>
      </c>
      <c r="R29" s="56">
        <v>0.4</v>
      </c>
      <c r="S29" s="55" t="s">
        <v>246</v>
      </c>
      <c r="T29" s="55">
        <v>3500</v>
      </c>
    </row>
    <row r="30" spans="2:20" s="1" customFormat="1" ht="126.75" customHeight="1" x14ac:dyDescent="0.2">
      <c r="B30" s="409"/>
      <c r="C30" s="410"/>
      <c r="D30" s="438"/>
      <c r="E30" s="432"/>
      <c r="F30" s="371" t="s">
        <v>1747</v>
      </c>
      <c r="G30" s="219" t="s">
        <v>842</v>
      </c>
      <c r="H30" s="101" t="s">
        <v>1884</v>
      </c>
      <c r="I30" s="371" t="s">
        <v>1885</v>
      </c>
      <c r="J30" s="385" t="s">
        <v>352</v>
      </c>
      <c r="K30" s="385" t="s">
        <v>566</v>
      </c>
      <c r="L30" s="101"/>
      <c r="M30" s="372" t="s">
        <v>2095</v>
      </c>
      <c r="N30" s="322">
        <v>43278</v>
      </c>
      <c r="O30" s="322">
        <v>43372</v>
      </c>
      <c r="P30" s="322">
        <v>44467</v>
      </c>
      <c r="Q30" s="109">
        <v>212946.42</v>
      </c>
      <c r="R30" s="56">
        <v>0.4</v>
      </c>
      <c r="S30" s="55" t="s">
        <v>246</v>
      </c>
      <c r="T30" s="55">
        <v>85178.57</v>
      </c>
    </row>
    <row r="31" spans="2:20" s="1" customFormat="1" ht="126.75" customHeight="1" x14ac:dyDescent="0.2">
      <c r="B31" s="409"/>
      <c r="C31" s="410"/>
      <c r="D31" s="438"/>
      <c r="E31" s="432"/>
      <c r="F31" s="371" t="s">
        <v>1747</v>
      </c>
      <c r="G31" s="219" t="s">
        <v>1149</v>
      </c>
      <c r="H31" s="101" t="s">
        <v>1752</v>
      </c>
      <c r="I31" s="371" t="s">
        <v>1753</v>
      </c>
      <c r="J31" s="385" t="s">
        <v>352</v>
      </c>
      <c r="K31" s="385" t="s">
        <v>566</v>
      </c>
      <c r="L31" s="101"/>
      <c r="M31" s="372" t="s">
        <v>13</v>
      </c>
      <c r="N31" s="322">
        <v>43187</v>
      </c>
      <c r="O31" s="322">
        <v>43282</v>
      </c>
      <c r="P31" s="322">
        <v>44192</v>
      </c>
      <c r="Q31" s="109">
        <v>151442.91</v>
      </c>
      <c r="R31" s="56">
        <v>0.4</v>
      </c>
      <c r="S31" s="55" t="s">
        <v>246</v>
      </c>
      <c r="T31" s="55">
        <v>60577.16</v>
      </c>
    </row>
    <row r="32" spans="2:20" s="1" customFormat="1" ht="126.75" customHeight="1" x14ac:dyDescent="0.2">
      <c r="B32" s="409"/>
      <c r="C32" s="410"/>
      <c r="D32" s="438"/>
      <c r="E32" s="432"/>
      <c r="F32" s="371" t="s">
        <v>1747</v>
      </c>
      <c r="G32" s="219" t="s">
        <v>2155</v>
      </c>
      <c r="H32" s="101" t="s">
        <v>1886</v>
      </c>
      <c r="I32" s="371" t="s">
        <v>1887</v>
      </c>
      <c r="J32" s="385" t="s">
        <v>352</v>
      </c>
      <c r="K32" s="385" t="s">
        <v>566</v>
      </c>
      <c r="L32" s="101"/>
      <c r="M32" s="372" t="s">
        <v>2094</v>
      </c>
      <c r="N32" s="322">
        <v>43278</v>
      </c>
      <c r="O32" s="322">
        <v>43435</v>
      </c>
      <c r="P32" s="322">
        <v>44530</v>
      </c>
      <c r="Q32" s="109">
        <v>14803.37</v>
      </c>
      <c r="R32" s="56">
        <v>0.4</v>
      </c>
      <c r="S32" s="55" t="s">
        <v>246</v>
      </c>
      <c r="T32" s="55">
        <v>5921.35</v>
      </c>
    </row>
    <row r="33" spans="2:20" s="1" customFormat="1" ht="126.75" customHeight="1" x14ac:dyDescent="0.2">
      <c r="B33" s="409"/>
      <c r="C33" s="410"/>
      <c r="D33" s="438"/>
      <c r="E33" s="432"/>
      <c r="F33" s="371" t="s">
        <v>1747</v>
      </c>
      <c r="G33" s="219" t="s">
        <v>842</v>
      </c>
      <c r="H33" s="101" t="s">
        <v>1888</v>
      </c>
      <c r="I33" s="371" t="s">
        <v>1889</v>
      </c>
      <c r="J33" s="385" t="s">
        <v>352</v>
      </c>
      <c r="K33" s="385" t="s">
        <v>566</v>
      </c>
      <c r="L33" s="101"/>
      <c r="M33" s="372" t="s">
        <v>2091</v>
      </c>
      <c r="N33" s="322">
        <v>43278</v>
      </c>
      <c r="O33" s="322">
        <v>43372</v>
      </c>
      <c r="P33" s="322">
        <v>44467</v>
      </c>
      <c r="Q33" s="109">
        <v>165607.21</v>
      </c>
      <c r="R33" s="56">
        <v>0.4</v>
      </c>
      <c r="S33" s="55" t="s">
        <v>246</v>
      </c>
      <c r="T33" s="55">
        <v>66242.880000000005</v>
      </c>
    </row>
    <row r="34" spans="2:20" s="1" customFormat="1" ht="126.75" customHeight="1" x14ac:dyDescent="0.2">
      <c r="B34" s="409"/>
      <c r="C34" s="410"/>
      <c r="D34" s="438"/>
      <c r="E34" s="432"/>
      <c r="F34" s="371" t="s">
        <v>1747</v>
      </c>
      <c r="G34" s="219" t="s">
        <v>2156</v>
      </c>
      <c r="H34" s="101" t="s">
        <v>1890</v>
      </c>
      <c r="I34" s="371" t="s">
        <v>1891</v>
      </c>
      <c r="J34" s="385" t="s">
        <v>352</v>
      </c>
      <c r="K34" s="385" t="s">
        <v>566</v>
      </c>
      <c r="L34" s="101"/>
      <c r="M34" s="372" t="s">
        <v>2093</v>
      </c>
      <c r="N34" s="322">
        <v>43299</v>
      </c>
      <c r="O34" s="322">
        <v>43403</v>
      </c>
      <c r="P34" s="322">
        <v>44498</v>
      </c>
      <c r="Q34" s="109">
        <v>375</v>
      </c>
      <c r="R34" s="56">
        <v>0.4</v>
      </c>
      <c r="S34" s="55" t="s">
        <v>246</v>
      </c>
      <c r="T34" s="55">
        <v>150</v>
      </c>
    </row>
    <row r="35" spans="2:20" s="1" customFormat="1" ht="126.75" customHeight="1" x14ac:dyDescent="0.2">
      <c r="B35" s="409"/>
      <c r="C35" s="410"/>
      <c r="D35" s="438"/>
      <c r="E35" s="432"/>
      <c r="F35" s="371" t="s">
        <v>1747</v>
      </c>
      <c r="G35" s="219" t="s">
        <v>1149</v>
      </c>
      <c r="H35" s="101" t="s">
        <v>1892</v>
      </c>
      <c r="I35" s="371" t="s">
        <v>1893</v>
      </c>
      <c r="J35" s="385" t="s">
        <v>352</v>
      </c>
      <c r="K35" s="385" t="s">
        <v>566</v>
      </c>
      <c r="L35" s="101"/>
      <c r="M35" s="372" t="s">
        <v>2091</v>
      </c>
      <c r="N35" s="322">
        <v>43278</v>
      </c>
      <c r="O35" s="322">
        <v>43344</v>
      </c>
      <c r="P35" s="322">
        <v>44439</v>
      </c>
      <c r="Q35" s="109">
        <v>214509.87</v>
      </c>
      <c r="R35" s="56">
        <v>0.4</v>
      </c>
      <c r="S35" s="55" t="s">
        <v>246</v>
      </c>
      <c r="T35" s="55">
        <v>85803.95</v>
      </c>
    </row>
    <row r="36" spans="2:20" s="1" customFormat="1" ht="126.75" customHeight="1" x14ac:dyDescent="0.2">
      <c r="B36" s="409"/>
      <c r="C36" s="410"/>
      <c r="D36" s="438"/>
      <c r="E36" s="432"/>
      <c r="F36" s="371" t="s">
        <v>1747</v>
      </c>
      <c r="G36" s="219" t="s">
        <v>2155</v>
      </c>
      <c r="H36" s="101" t="s">
        <v>1894</v>
      </c>
      <c r="I36" s="371" t="s">
        <v>1895</v>
      </c>
      <c r="J36" s="385" t="s">
        <v>352</v>
      </c>
      <c r="K36" s="385" t="s">
        <v>566</v>
      </c>
      <c r="L36" s="101"/>
      <c r="M36" s="372" t="s">
        <v>2091</v>
      </c>
      <c r="N36" s="322">
        <v>43278</v>
      </c>
      <c r="O36" s="322">
        <v>43344</v>
      </c>
      <c r="P36" s="322">
        <v>44439</v>
      </c>
      <c r="Q36" s="109">
        <v>10624.81</v>
      </c>
      <c r="R36" s="56">
        <v>0.4</v>
      </c>
      <c r="S36" s="55" t="s">
        <v>246</v>
      </c>
      <c r="T36" s="55">
        <v>4249.92</v>
      </c>
    </row>
    <row r="37" spans="2:20" s="1" customFormat="1" ht="126.75" customHeight="1" x14ac:dyDescent="0.2">
      <c r="B37" s="409"/>
      <c r="C37" s="410"/>
      <c r="D37" s="438"/>
      <c r="E37" s="432"/>
      <c r="F37" s="371" t="s">
        <v>1747</v>
      </c>
      <c r="G37" s="219" t="s">
        <v>842</v>
      </c>
      <c r="H37" s="101" t="s">
        <v>1754</v>
      </c>
      <c r="I37" s="371" t="s">
        <v>1755</v>
      </c>
      <c r="J37" s="385" t="s">
        <v>352</v>
      </c>
      <c r="K37" s="385" t="s">
        <v>566</v>
      </c>
      <c r="L37" s="101"/>
      <c r="M37" s="372" t="s">
        <v>13</v>
      </c>
      <c r="N37" s="322">
        <v>43187</v>
      </c>
      <c r="O37" s="322">
        <v>43286</v>
      </c>
      <c r="P37" s="322">
        <v>44381</v>
      </c>
      <c r="Q37" s="109">
        <v>229527.12</v>
      </c>
      <c r="R37" s="56">
        <v>0.4</v>
      </c>
      <c r="S37" s="55" t="s">
        <v>246</v>
      </c>
      <c r="T37" s="55">
        <v>91810.85</v>
      </c>
    </row>
    <row r="38" spans="2:20" s="1" customFormat="1" ht="126.75" customHeight="1" x14ac:dyDescent="0.2">
      <c r="B38" s="409"/>
      <c r="C38" s="410"/>
      <c r="D38" s="438"/>
      <c r="E38" s="432"/>
      <c r="F38" s="371" t="s">
        <v>1747</v>
      </c>
      <c r="G38" s="219" t="s">
        <v>2156</v>
      </c>
      <c r="H38" s="101" t="s">
        <v>1896</v>
      </c>
      <c r="I38" s="371" t="s">
        <v>1897</v>
      </c>
      <c r="J38" s="385" t="s">
        <v>352</v>
      </c>
      <c r="K38" s="385" t="s">
        <v>566</v>
      </c>
      <c r="L38" s="101"/>
      <c r="M38" s="372" t="s">
        <v>2092</v>
      </c>
      <c r="N38" s="322">
        <v>43299</v>
      </c>
      <c r="O38" s="322">
        <v>43435</v>
      </c>
      <c r="P38" s="322">
        <v>44530</v>
      </c>
      <c r="Q38" s="109">
        <v>30746.37</v>
      </c>
      <c r="R38" s="56">
        <v>0.4</v>
      </c>
      <c r="S38" s="55" t="s">
        <v>246</v>
      </c>
      <c r="T38" s="55">
        <v>12298.55</v>
      </c>
    </row>
    <row r="39" spans="2:20" s="1" customFormat="1" ht="126.75" customHeight="1" x14ac:dyDescent="0.2">
      <c r="B39" s="409"/>
      <c r="C39" s="410"/>
      <c r="D39" s="438"/>
      <c r="E39" s="432"/>
      <c r="F39" s="371" t="s">
        <v>1747</v>
      </c>
      <c r="G39" s="219" t="s">
        <v>1149</v>
      </c>
      <c r="H39" s="101" t="s">
        <v>1756</v>
      </c>
      <c r="I39" s="371" t="s">
        <v>1757</v>
      </c>
      <c r="J39" s="385" t="s">
        <v>352</v>
      </c>
      <c r="K39" s="385" t="s">
        <v>566</v>
      </c>
      <c r="L39" s="101"/>
      <c r="M39" s="372" t="s">
        <v>13</v>
      </c>
      <c r="N39" s="322">
        <v>43187</v>
      </c>
      <c r="O39" s="322">
        <v>43282</v>
      </c>
      <c r="P39" s="322">
        <v>44196</v>
      </c>
      <c r="Q39" s="109">
        <v>239954.85</v>
      </c>
      <c r="R39" s="56">
        <v>0.4</v>
      </c>
      <c r="S39" s="55" t="s">
        <v>246</v>
      </c>
      <c r="T39" s="55">
        <v>95981.94</v>
      </c>
    </row>
    <row r="40" spans="2:20" s="1" customFormat="1" ht="126.75" customHeight="1" x14ac:dyDescent="0.2">
      <c r="B40" s="409"/>
      <c r="C40" s="410"/>
      <c r="D40" s="438"/>
      <c r="E40" s="432"/>
      <c r="F40" s="371" t="s">
        <v>1747</v>
      </c>
      <c r="G40" s="219" t="s">
        <v>1149</v>
      </c>
      <c r="H40" s="101" t="s">
        <v>1898</v>
      </c>
      <c r="I40" s="371" t="s">
        <v>1899</v>
      </c>
      <c r="J40" s="385" t="s">
        <v>352</v>
      </c>
      <c r="K40" s="385" t="s">
        <v>566</v>
      </c>
      <c r="L40" s="101"/>
      <c r="M40" s="372" t="s">
        <v>2091</v>
      </c>
      <c r="N40" s="322">
        <v>43278</v>
      </c>
      <c r="O40" s="322">
        <v>43344</v>
      </c>
      <c r="P40" s="322">
        <v>44439</v>
      </c>
      <c r="Q40" s="109">
        <v>213700.92</v>
      </c>
      <c r="R40" s="56">
        <v>0.4</v>
      </c>
      <c r="S40" s="55" t="s">
        <v>246</v>
      </c>
      <c r="T40" s="55">
        <v>85480.37</v>
      </c>
    </row>
    <row r="41" spans="2:20" s="1" customFormat="1" ht="126.75" customHeight="1" x14ac:dyDescent="0.2">
      <c r="B41" s="409"/>
      <c r="C41" s="410"/>
      <c r="D41" s="438"/>
      <c r="E41" s="432"/>
      <c r="F41" s="371" t="s">
        <v>1747</v>
      </c>
      <c r="G41" s="219" t="s">
        <v>2155</v>
      </c>
      <c r="H41" s="101" t="s">
        <v>1900</v>
      </c>
      <c r="I41" s="371" t="s">
        <v>1901</v>
      </c>
      <c r="J41" s="385" t="s">
        <v>352</v>
      </c>
      <c r="K41" s="385" t="s">
        <v>566</v>
      </c>
      <c r="L41" s="101"/>
      <c r="M41" s="372" t="s">
        <v>2090</v>
      </c>
      <c r="N41" s="322">
        <v>43278</v>
      </c>
      <c r="O41" s="322">
        <v>43370</v>
      </c>
      <c r="P41" s="322">
        <v>44465</v>
      </c>
      <c r="Q41" s="109">
        <v>28445.65</v>
      </c>
      <c r="R41" s="56">
        <v>0.4</v>
      </c>
      <c r="S41" s="55" t="s">
        <v>246</v>
      </c>
      <c r="T41" s="55">
        <v>11378.26</v>
      </c>
    </row>
    <row r="42" spans="2:20" s="1" customFormat="1" ht="126.75" customHeight="1" x14ac:dyDescent="0.2">
      <c r="B42" s="409"/>
      <c r="C42" s="410"/>
      <c r="D42" s="438"/>
      <c r="E42" s="432"/>
      <c r="F42" s="371" t="s">
        <v>1747</v>
      </c>
      <c r="G42" s="219" t="s">
        <v>2157</v>
      </c>
      <c r="H42" s="101" t="s">
        <v>1818</v>
      </c>
      <c r="I42" s="371" t="s">
        <v>1817</v>
      </c>
      <c r="J42" s="385" t="s">
        <v>352</v>
      </c>
      <c r="K42" s="385" t="s">
        <v>566</v>
      </c>
      <c r="L42" s="101"/>
      <c r="M42" s="372" t="s">
        <v>2089</v>
      </c>
      <c r="N42" s="322">
        <v>43278</v>
      </c>
      <c r="O42" s="322">
        <v>43372</v>
      </c>
      <c r="P42" s="322">
        <v>44467</v>
      </c>
      <c r="Q42" s="109">
        <v>31570.65</v>
      </c>
      <c r="R42" s="56">
        <v>0.4</v>
      </c>
      <c r="S42" s="55" t="s">
        <v>246</v>
      </c>
      <c r="T42" s="55">
        <v>12628.26</v>
      </c>
    </row>
    <row r="43" spans="2:20" s="1" customFormat="1" ht="126.75" customHeight="1" x14ac:dyDescent="0.2">
      <c r="B43" s="409"/>
      <c r="C43" s="410"/>
      <c r="D43" s="438"/>
      <c r="E43" s="432"/>
      <c r="F43" s="371" t="s">
        <v>1747</v>
      </c>
      <c r="G43" s="219" t="s">
        <v>842</v>
      </c>
      <c r="H43" s="101" t="s">
        <v>1902</v>
      </c>
      <c r="I43" s="371" t="s">
        <v>1903</v>
      </c>
      <c r="J43" s="385" t="s">
        <v>352</v>
      </c>
      <c r="K43" s="385" t="s">
        <v>566</v>
      </c>
      <c r="L43" s="101"/>
      <c r="M43" s="372" t="s">
        <v>2088</v>
      </c>
      <c r="N43" s="322">
        <v>43293</v>
      </c>
      <c r="O43" s="322">
        <v>43386</v>
      </c>
      <c r="P43" s="322">
        <v>44481</v>
      </c>
      <c r="Q43" s="109">
        <v>182377.67</v>
      </c>
      <c r="R43" s="56">
        <v>0.4</v>
      </c>
      <c r="S43" s="55" t="s">
        <v>246</v>
      </c>
      <c r="T43" s="55">
        <v>72951.070000000007</v>
      </c>
    </row>
    <row r="44" spans="2:20" s="1" customFormat="1" ht="126.75" customHeight="1" x14ac:dyDescent="0.2">
      <c r="B44" s="409"/>
      <c r="C44" s="410"/>
      <c r="D44" s="438"/>
      <c r="E44" s="432"/>
      <c r="F44" s="371" t="s">
        <v>1747</v>
      </c>
      <c r="G44" s="219" t="s">
        <v>842</v>
      </c>
      <c r="H44" s="101" t="s">
        <v>1758</v>
      </c>
      <c r="I44" s="371" t="s">
        <v>1759</v>
      </c>
      <c r="J44" s="385" t="s">
        <v>352</v>
      </c>
      <c r="K44" s="385" t="s">
        <v>566</v>
      </c>
      <c r="L44" s="101"/>
      <c r="M44" s="372" t="s">
        <v>13</v>
      </c>
      <c r="N44" s="322">
        <v>43187</v>
      </c>
      <c r="O44" s="322">
        <v>43282</v>
      </c>
      <c r="P44" s="322">
        <v>44377</v>
      </c>
      <c r="Q44" s="109">
        <v>239860.7</v>
      </c>
      <c r="R44" s="56">
        <v>0.4</v>
      </c>
      <c r="S44" s="55" t="s">
        <v>246</v>
      </c>
      <c r="T44" s="55">
        <v>95944.28</v>
      </c>
    </row>
    <row r="45" spans="2:20" s="1" customFormat="1" ht="126.75" customHeight="1" x14ac:dyDescent="0.2">
      <c r="B45" s="409"/>
      <c r="C45" s="410"/>
      <c r="D45" s="438"/>
      <c r="E45" s="432"/>
      <c r="F45" s="371" t="s">
        <v>1747</v>
      </c>
      <c r="G45" s="219" t="s">
        <v>1152</v>
      </c>
      <c r="H45" s="101" t="s">
        <v>1904</v>
      </c>
      <c r="I45" s="371" t="s">
        <v>1905</v>
      </c>
      <c r="J45" s="385" t="s">
        <v>352</v>
      </c>
      <c r="K45" s="385" t="s">
        <v>566</v>
      </c>
      <c r="L45" s="101"/>
      <c r="M45" s="372" t="s">
        <v>2087</v>
      </c>
      <c r="N45" s="322">
        <v>43299</v>
      </c>
      <c r="O45" s="322">
        <v>43388</v>
      </c>
      <c r="P45" s="322">
        <v>44483</v>
      </c>
      <c r="Q45" s="109">
        <v>45545.65</v>
      </c>
      <c r="R45" s="56">
        <v>0.4</v>
      </c>
      <c r="S45" s="55" t="s">
        <v>246</v>
      </c>
      <c r="T45" s="55">
        <v>18218.259999999998</v>
      </c>
    </row>
    <row r="46" spans="2:20" s="1" customFormat="1" ht="126.75" customHeight="1" x14ac:dyDescent="0.2">
      <c r="B46" s="409"/>
      <c r="C46" s="410"/>
      <c r="D46" s="438"/>
      <c r="E46" s="432"/>
      <c r="F46" s="371" t="s">
        <v>1747</v>
      </c>
      <c r="G46" s="219" t="s">
        <v>1151</v>
      </c>
      <c r="H46" s="101" t="s">
        <v>1906</v>
      </c>
      <c r="I46" s="371" t="s">
        <v>1907</v>
      </c>
      <c r="J46" s="385" t="s">
        <v>352</v>
      </c>
      <c r="K46" s="385" t="s">
        <v>566</v>
      </c>
      <c r="L46" s="101"/>
      <c r="M46" s="372" t="s">
        <v>2086</v>
      </c>
      <c r="N46" s="322">
        <v>43278</v>
      </c>
      <c r="O46" s="322">
        <v>43372</v>
      </c>
      <c r="P46" s="322">
        <v>44467</v>
      </c>
      <c r="Q46" s="109">
        <v>34945.370000000003</v>
      </c>
      <c r="R46" s="56">
        <v>0.4</v>
      </c>
      <c r="S46" s="55" t="s">
        <v>246</v>
      </c>
      <c r="T46" s="55">
        <v>13978.15</v>
      </c>
    </row>
    <row r="47" spans="2:20" s="1" customFormat="1" ht="126.75" customHeight="1" x14ac:dyDescent="0.2">
      <c r="B47" s="409"/>
      <c r="C47" s="410"/>
      <c r="D47" s="438"/>
      <c r="E47" s="432"/>
      <c r="F47" s="371" t="s">
        <v>1747</v>
      </c>
      <c r="G47" s="219" t="s">
        <v>842</v>
      </c>
      <c r="H47" s="101" t="s">
        <v>1908</v>
      </c>
      <c r="I47" s="371" t="s">
        <v>1909</v>
      </c>
      <c r="J47" s="385" t="s">
        <v>352</v>
      </c>
      <c r="K47" s="385" t="s">
        <v>566</v>
      </c>
      <c r="L47" s="101"/>
      <c r="M47" s="372" t="s">
        <v>2085</v>
      </c>
      <c r="N47" s="322">
        <v>43278</v>
      </c>
      <c r="O47" s="322">
        <v>43372</v>
      </c>
      <c r="P47" s="322">
        <v>44467</v>
      </c>
      <c r="Q47" s="109">
        <v>216190.17</v>
      </c>
      <c r="R47" s="56">
        <v>0.4</v>
      </c>
      <c r="S47" s="55" t="s">
        <v>246</v>
      </c>
      <c r="T47" s="55">
        <v>86476.07</v>
      </c>
    </row>
    <row r="48" spans="2:20" s="1" customFormat="1" ht="126.75" customHeight="1" x14ac:dyDescent="0.2">
      <c r="B48" s="409"/>
      <c r="C48" s="410"/>
      <c r="D48" s="438"/>
      <c r="E48" s="432"/>
      <c r="F48" s="371" t="s">
        <v>1747</v>
      </c>
      <c r="G48" s="219" t="s">
        <v>2159</v>
      </c>
      <c r="H48" s="101" t="s">
        <v>1910</v>
      </c>
      <c r="I48" s="371" t="s">
        <v>1911</v>
      </c>
      <c r="J48" s="385" t="s">
        <v>352</v>
      </c>
      <c r="K48" s="385" t="s">
        <v>566</v>
      </c>
      <c r="L48" s="101"/>
      <c r="M48" s="372" t="s">
        <v>2074</v>
      </c>
      <c r="N48" s="322">
        <v>43278</v>
      </c>
      <c r="O48" s="322">
        <v>43371</v>
      </c>
      <c r="P48" s="322">
        <v>44466</v>
      </c>
      <c r="Q48" s="109">
        <v>12500</v>
      </c>
      <c r="R48" s="56">
        <v>0.4</v>
      </c>
      <c r="S48" s="55" t="s">
        <v>246</v>
      </c>
      <c r="T48" s="55">
        <v>5000</v>
      </c>
    </row>
    <row r="49" spans="2:20" s="1" customFormat="1" ht="126.75" customHeight="1" x14ac:dyDescent="0.2">
      <c r="B49" s="409"/>
      <c r="C49" s="410"/>
      <c r="D49" s="438"/>
      <c r="E49" s="432"/>
      <c r="F49" s="371" t="s">
        <v>1747</v>
      </c>
      <c r="G49" s="219" t="s">
        <v>1149</v>
      </c>
      <c r="H49" s="101" t="s">
        <v>1760</v>
      </c>
      <c r="I49" s="371" t="s">
        <v>1761</v>
      </c>
      <c r="J49" s="385" t="s">
        <v>352</v>
      </c>
      <c r="K49" s="385" t="s">
        <v>566</v>
      </c>
      <c r="L49" s="101"/>
      <c r="M49" s="372" t="s">
        <v>13</v>
      </c>
      <c r="N49" s="322">
        <v>43187</v>
      </c>
      <c r="O49" s="322">
        <v>43252</v>
      </c>
      <c r="P49" s="322">
        <v>44347</v>
      </c>
      <c r="Q49" s="109">
        <v>207604.05</v>
      </c>
      <c r="R49" s="56">
        <v>0.4</v>
      </c>
      <c r="S49" s="55" t="s">
        <v>246</v>
      </c>
      <c r="T49" s="55">
        <v>83041.62</v>
      </c>
    </row>
    <row r="50" spans="2:20" s="1" customFormat="1" ht="126.75" customHeight="1" x14ac:dyDescent="0.2">
      <c r="B50" s="409"/>
      <c r="C50" s="410"/>
      <c r="D50" s="438"/>
      <c r="E50" s="432"/>
      <c r="F50" s="371" t="s">
        <v>1747</v>
      </c>
      <c r="G50" s="219" t="s">
        <v>1149</v>
      </c>
      <c r="H50" s="101" t="s">
        <v>1762</v>
      </c>
      <c r="I50" s="371" t="s">
        <v>1763</v>
      </c>
      <c r="J50" s="385" t="s">
        <v>352</v>
      </c>
      <c r="K50" s="385" t="s">
        <v>566</v>
      </c>
      <c r="L50" s="101"/>
      <c r="M50" s="372" t="s">
        <v>2084</v>
      </c>
      <c r="N50" s="322">
        <v>43187</v>
      </c>
      <c r="O50" s="322">
        <v>43265</v>
      </c>
      <c r="P50" s="322">
        <v>44360</v>
      </c>
      <c r="Q50" s="109">
        <v>239992.5</v>
      </c>
      <c r="R50" s="56">
        <v>0.30830000000000002</v>
      </c>
      <c r="S50" s="55" t="s">
        <v>246</v>
      </c>
      <c r="T50" s="55">
        <v>74000.399999999994</v>
      </c>
    </row>
    <row r="51" spans="2:20" s="1" customFormat="1" ht="126.75" customHeight="1" x14ac:dyDescent="0.2">
      <c r="B51" s="409"/>
      <c r="C51" s="410"/>
      <c r="D51" s="438"/>
      <c r="E51" s="432"/>
      <c r="F51" s="371" t="s">
        <v>1747</v>
      </c>
      <c r="G51" s="219" t="s">
        <v>1147</v>
      </c>
      <c r="H51" s="101" t="s">
        <v>1912</v>
      </c>
      <c r="I51" s="371" t="s">
        <v>1913</v>
      </c>
      <c r="J51" s="385" t="s">
        <v>352</v>
      </c>
      <c r="K51" s="385" t="s">
        <v>566</v>
      </c>
      <c r="L51" s="101"/>
      <c r="M51" s="372" t="s">
        <v>2083</v>
      </c>
      <c r="N51" s="322">
        <v>43299</v>
      </c>
      <c r="O51" s="322">
        <v>43374</v>
      </c>
      <c r="P51" s="322">
        <v>44469</v>
      </c>
      <c r="Q51" s="109">
        <v>65676.62</v>
      </c>
      <c r="R51" s="56">
        <v>0.4</v>
      </c>
      <c r="S51" s="55" t="s">
        <v>246</v>
      </c>
      <c r="T51" s="55">
        <v>26270.65</v>
      </c>
    </row>
    <row r="52" spans="2:20" s="1" customFormat="1" ht="126.75" customHeight="1" x14ac:dyDescent="0.2">
      <c r="B52" s="409"/>
      <c r="C52" s="410"/>
      <c r="D52" s="438"/>
      <c r="E52" s="432"/>
      <c r="F52" s="371" t="s">
        <v>1747</v>
      </c>
      <c r="G52" s="219" t="s">
        <v>842</v>
      </c>
      <c r="H52" s="101" t="s">
        <v>1914</v>
      </c>
      <c r="I52" s="371" t="s">
        <v>1915</v>
      </c>
      <c r="J52" s="385" t="s">
        <v>352</v>
      </c>
      <c r="K52" s="385" t="s">
        <v>566</v>
      </c>
      <c r="L52" s="101"/>
      <c r="M52" s="372" t="s">
        <v>2082</v>
      </c>
      <c r="N52" s="322">
        <v>43278</v>
      </c>
      <c r="O52" s="322">
        <v>43372</v>
      </c>
      <c r="P52" s="322">
        <v>44467</v>
      </c>
      <c r="Q52" s="109">
        <v>165733.67000000001</v>
      </c>
      <c r="R52" s="56">
        <v>0.4</v>
      </c>
      <c r="S52" s="55" t="s">
        <v>246</v>
      </c>
      <c r="T52" s="55">
        <v>66293.47</v>
      </c>
    </row>
    <row r="53" spans="2:20" s="1" customFormat="1" ht="126.75" customHeight="1" x14ac:dyDescent="0.2">
      <c r="B53" s="409"/>
      <c r="C53" s="410"/>
      <c r="D53" s="438"/>
      <c r="E53" s="432"/>
      <c r="F53" s="371" t="s">
        <v>1747</v>
      </c>
      <c r="G53" s="219" t="s">
        <v>1152</v>
      </c>
      <c r="H53" s="101" t="s">
        <v>1916</v>
      </c>
      <c r="I53" s="371" t="s">
        <v>1917</v>
      </c>
      <c r="J53" s="385" t="s">
        <v>352</v>
      </c>
      <c r="K53" s="385" t="s">
        <v>566</v>
      </c>
      <c r="L53" s="101"/>
      <c r="M53" s="372" t="s">
        <v>2081</v>
      </c>
      <c r="N53" s="322">
        <v>43299</v>
      </c>
      <c r="O53" s="322">
        <v>43393</v>
      </c>
      <c r="P53" s="322">
        <v>44488</v>
      </c>
      <c r="Q53" s="109">
        <v>2862.5</v>
      </c>
      <c r="R53" s="56">
        <v>0.4</v>
      </c>
      <c r="S53" s="55" t="s">
        <v>246</v>
      </c>
      <c r="T53" s="55">
        <v>1145</v>
      </c>
    </row>
    <row r="54" spans="2:20" s="47" customFormat="1" ht="126.75" customHeight="1" x14ac:dyDescent="0.2">
      <c r="B54" s="409"/>
      <c r="C54" s="410"/>
      <c r="D54" s="438"/>
      <c r="E54" s="432"/>
      <c r="F54" s="210" t="s">
        <v>1747</v>
      </c>
      <c r="G54" s="131" t="s">
        <v>842</v>
      </c>
      <c r="H54" s="101" t="s">
        <v>2408</v>
      </c>
      <c r="I54" s="371" t="s">
        <v>2407</v>
      </c>
      <c r="J54" s="385" t="s">
        <v>352</v>
      </c>
      <c r="K54" s="385" t="s">
        <v>566</v>
      </c>
      <c r="L54" s="101"/>
      <c r="M54" s="276" t="s">
        <v>2091</v>
      </c>
      <c r="N54" s="322">
        <v>43455</v>
      </c>
      <c r="O54" s="322">
        <v>43552</v>
      </c>
      <c r="P54" s="322">
        <v>44647</v>
      </c>
      <c r="Q54" s="109">
        <v>235721.43</v>
      </c>
      <c r="R54" s="56">
        <v>0.4</v>
      </c>
      <c r="S54" s="55" t="s">
        <v>246</v>
      </c>
      <c r="T54" s="55">
        <v>94288.57</v>
      </c>
    </row>
    <row r="55" spans="2:20" s="1" customFormat="1" ht="126.75" customHeight="1" x14ac:dyDescent="0.2">
      <c r="B55" s="409"/>
      <c r="C55" s="410"/>
      <c r="D55" s="438"/>
      <c r="E55" s="432"/>
      <c r="F55" s="371" t="s">
        <v>1747</v>
      </c>
      <c r="G55" s="219" t="s">
        <v>1152</v>
      </c>
      <c r="H55" s="101" t="s">
        <v>1918</v>
      </c>
      <c r="I55" s="371" t="s">
        <v>1919</v>
      </c>
      <c r="J55" s="385" t="s">
        <v>352</v>
      </c>
      <c r="K55" s="385" t="s">
        <v>566</v>
      </c>
      <c r="L55" s="101"/>
      <c r="M55" s="372" t="s">
        <v>2080</v>
      </c>
      <c r="N55" s="322">
        <v>43278</v>
      </c>
      <c r="O55" s="322">
        <v>43372</v>
      </c>
      <c r="P55" s="322">
        <v>44467</v>
      </c>
      <c r="Q55" s="109">
        <v>34780.68</v>
      </c>
      <c r="R55" s="56">
        <v>0.4</v>
      </c>
      <c r="S55" s="55" t="s">
        <v>246</v>
      </c>
      <c r="T55" s="55">
        <v>13912.28</v>
      </c>
    </row>
    <row r="56" spans="2:20" s="1" customFormat="1" ht="126.75" customHeight="1" x14ac:dyDescent="0.2">
      <c r="B56" s="409"/>
      <c r="C56" s="410"/>
      <c r="D56" s="438"/>
      <c r="E56" s="432"/>
      <c r="F56" s="371" t="s">
        <v>1747</v>
      </c>
      <c r="G56" s="219" t="s">
        <v>2158</v>
      </c>
      <c r="H56" s="101" t="s">
        <v>1920</v>
      </c>
      <c r="I56" s="371" t="s">
        <v>1921</v>
      </c>
      <c r="J56" s="385" t="s">
        <v>352</v>
      </c>
      <c r="K56" s="385" t="s">
        <v>566</v>
      </c>
      <c r="L56" s="101"/>
      <c r="M56" s="372" t="s">
        <v>2079</v>
      </c>
      <c r="N56" s="322">
        <v>43284</v>
      </c>
      <c r="O56" s="322">
        <v>43374</v>
      </c>
      <c r="P56" s="322">
        <v>44469</v>
      </c>
      <c r="Q56" s="109">
        <v>28515</v>
      </c>
      <c r="R56" s="56">
        <v>0.4</v>
      </c>
      <c r="S56" s="55" t="s">
        <v>246</v>
      </c>
      <c r="T56" s="55">
        <v>11406</v>
      </c>
    </row>
    <row r="57" spans="2:20" s="1" customFormat="1" ht="126.75" customHeight="1" x14ac:dyDescent="0.2">
      <c r="B57" s="409"/>
      <c r="C57" s="410"/>
      <c r="D57" s="438"/>
      <c r="E57" s="432"/>
      <c r="F57" s="371" t="s">
        <v>1747</v>
      </c>
      <c r="G57" s="219" t="s">
        <v>842</v>
      </c>
      <c r="H57" s="101" t="s">
        <v>1922</v>
      </c>
      <c r="I57" s="371" t="s">
        <v>1923</v>
      </c>
      <c r="J57" s="385" t="s">
        <v>352</v>
      </c>
      <c r="K57" s="385" t="s">
        <v>566</v>
      </c>
      <c r="L57" s="101"/>
      <c r="M57" s="372" t="s">
        <v>13</v>
      </c>
      <c r="N57" s="322">
        <v>43325</v>
      </c>
      <c r="O57" s="322">
        <v>43416</v>
      </c>
      <c r="P57" s="322">
        <v>44511</v>
      </c>
      <c r="Q57" s="109">
        <v>218677.71</v>
      </c>
      <c r="R57" s="56">
        <v>0.4</v>
      </c>
      <c r="S57" s="55" t="s">
        <v>246</v>
      </c>
      <c r="T57" s="55">
        <v>87471.08</v>
      </c>
    </row>
    <row r="58" spans="2:20" s="1" customFormat="1" ht="126.75" customHeight="1" x14ac:dyDescent="0.2">
      <c r="B58" s="409"/>
      <c r="C58" s="410"/>
      <c r="D58" s="438"/>
      <c r="E58" s="432"/>
      <c r="F58" s="371" t="s">
        <v>1747</v>
      </c>
      <c r="G58" s="219" t="s">
        <v>1151</v>
      </c>
      <c r="H58" s="101" t="s">
        <v>1924</v>
      </c>
      <c r="I58" s="371" t="s">
        <v>1925</v>
      </c>
      <c r="J58" s="385" t="s">
        <v>352</v>
      </c>
      <c r="K58" s="385" t="s">
        <v>566</v>
      </c>
      <c r="L58" s="101"/>
      <c r="M58" s="372" t="s">
        <v>2078</v>
      </c>
      <c r="N58" s="322">
        <v>43278</v>
      </c>
      <c r="O58" s="322">
        <v>43344</v>
      </c>
      <c r="P58" s="322">
        <v>44439</v>
      </c>
      <c r="Q58" s="109">
        <v>1812.5</v>
      </c>
      <c r="R58" s="56">
        <v>0.4</v>
      </c>
      <c r="S58" s="55" t="s">
        <v>246</v>
      </c>
      <c r="T58" s="55">
        <v>725</v>
      </c>
    </row>
    <row r="59" spans="2:20" s="1" customFormat="1" ht="126.75" customHeight="1" x14ac:dyDescent="0.2">
      <c r="B59" s="409"/>
      <c r="C59" s="410"/>
      <c r="D59" s="438"/>
      <c r="E59" s="432"/>
      <c r="F59" s="371" t="s">
        <v>1747</v>
      </c>
      <c r="G59" s="219" t="s">
        <v>2155</v>
      </c>
      <c r="H59" s="101" t="s">
        <v>1926</v>
      </c>
      <c r="I59" s="371" t="s">
        <v>1927</v>
      </c>
      <c r="J59" s="385" t="s">
        <v>352</v>
      </c>
      <c r="K59" s="385" t="s">
        <v>566</v>
      </c>
      <c r="L59" s="101"/>
      <c r="M59" s="372" t="s">
        <v>2077</v>
      </c>
      <c r="N59" s="322">
        <v>43278</v>
      </c>
      <c r="O59" s="322">
        <v>43370</v>
      </c>
      <c r="P59" s="322">
        <v>44465</v>
      </c>
      <c r="Q59" s="109">
        <v>3750</v>
      </c>
      <c r="R59" s="56">
        <v>0.4</v>
      </c>
      <c r="S59" s="55" t="s">
        <v>246</v>
      </c>
      <c r="T59" s="55">
        <v>1500</v>
      </c>
    </row>
    <row r="60" spans="2:20" s="1" customFormat="1" ht="126.75" customHeight="1" x14ac:dyDescent="0.2">
      <c r="B60" s="409"/>
      <c r="C60" s="410"/>
      <c r="D60" s="438"/>
      <c r="E60" s="432"/>
      <c r="F60" s="371" t="s">
        <v>1747</v>
      </c>
      <c r="G60" s="219" t="s">
        <v>842</v>
      </c>
      <c r="H60" s="101" t="s">
        <v>1764</v>
      </c>
      <c r="I60" s="371" t="s">
        <v>1765</v>
      </c>
      <c r="J60" s="385" t="s">
        <v>352</v>
      </c>
      <c r="K60" s="385" t="s">
        <v>566</v>
      </c>
      <c r="L60" s="101"/>
      <c r="M60" s="372" t="s">
        <v>13</v>
      </c>
      <c r="N60" s="322">
        <v>43187</v>
      </c>
      <c r="O60" s="322">
        <v>43282</v>
      </c>
      <c r="P60" s="322">
        <v>44377</v>
      </c>
      <c r="Q60" s="109">
        <v>235365.62</v>
      </c>
      <c r="R60" s="56">
        <v>0.4</v>
      </c>
      <c r="S60" s="55" t="s">
        <v>246</v>
      </c>
      <c r="T60" s="55">
        <v>94146.25</v>
      </c>
    </row>
    <row r="61" spans="2:20" s="1" customFormat="1" ht="126.75" customHeight="1" x14ac:dyDescent="0.2">
      <c r="B61" s="409"/>
      <c r="C61" s="410"/>
      <c r="D61" s="438"/>
      <c r="E61" s="432"/>
      <c r="F61" s="395" t="s">
        <v>1747</v>
      </c>
      <c r="G61" s="220" t="s">
        <v>1149</v>
      </c>
      <c r="H61" s="70" t="s">
        <v>1928</v>
      </c>
      <c r="I61" s="395" t="s">
        <v>1929</v>
      </c>
      <c r="J61" s="390" t="s">
        <v>352</v>
      </c>
      <c r="K61" s="390" t="s">
        <v>566</v>
      </c>
      <c r="L61" s="70"/>
      <c r="M61" s="275" t="s">
        <v>2076</v>
      </c>
      <c r="N61" s="322">
        <v>43278</v>
      </c>
      <c r="O61" s="322">
        <v>43371</v>
      </c>
      <c r="P61" s="322">
        <v>44466</v>
      </c>
      <c r="Q61" s="110">
        <v>186038.95</v>
      </c>
      <c r="R61" s="68">
        <v>0.4</v>
      </c>
      <c r="S61" s="67" t="s">
        <v>246</v>
      </c>
      <c r="T61" s="67">
        <v>74415.58</v>
      </c>
    </row>
    <row r="62" spans="2:20" s="1" customFormat="1" ht="153.75" customHeight="1" x14ac:dyDescent="0.2">
      <c r="B62" s="409"/>
      <c r="C62" s="410"/>
      <c r="D62" s="438"/>
      <c r="E62" s="432"/>
      <c r="F62" s="395" t="s">
        <v>1747</v>
      </c>
      <c r="G62" s="220" t="s">
        <v>2154</v>
      </c>
      <c r="H62" s="70" t="s">
        <v>1930</v>
      </c>
      <c r="I62" s="395" t="s">
        <v>1931</v>
      </c>
      <c r="J62" s="390" t="s">
        <v>352</v>
      </c>
      <c r="K62" s="390" t="s">
        <v>566</v>
      </c>
      <c r="L62" s="70"/>
      <c r="M62" s="275" t="s">
        <v>2075</v>
      </c>
      <c r="N62" s="322">
        <v>43284</v>
      </c>
      <c r="O62" s="322">
        <v>43388</v>
      </c>
      <c r="P62" s="322">
        <v>44483</v>
      </c>
      <c r="Q62" s="110">
        <v>9647.82</v>
      </c>
      <c r="R62" s="68">
        <v>0.4</v>
      </c>
      <c r="S62" s="67" t="s">
        <v>246</v>
      </c>
      <c r="T62" s="67">
        <v>3859.13</v>
      </c>
    </row>
    <row r="63" spans="2:20" s="1" customFormat="1" ht="126.75" customHeight="1" x14ac:dyDescent="0.2">
      <c r="B63" s="409"/>
      <c r="C63" s="410"/>
      <c r="D63" s="438"/>
      <c r="E63" s="432"/>
      <c r="F63" s="395" t="s">
        <v>1747</v>
      </c>
      <c r="G63" s="220" t="s">
        <v>842</v>
      </c>
      <c r="H63" s="70" t="s">
        <v>1766</v>
      </c>
      <c r="I63" s="395" t="s">
        <v>1767</v>
      </c>
      <c r="J63" s="390" t="s">
        <v>352</v>
      </c>
      <c r="K63" s="390" t="s">
        <v>566</v>
      </c>
      <c r="L63" s="70"/>
      <c r="M63" s="275" t="s">
        <v>13</v>
      </c>
      <c r="N63" s="322">
        <v>43187</v>
      </c>
      <c r="O63" s="322">
        <v>43286</v>
      </c>
      <c r="P63" s="322">
        <v>44381</v>
      </c>
      <c r="Q63" s="110">
        <v>150877.23000000001</v>
      </c>
      <c r="R63" s="68">
        <v>0.4</v>
      </c>
      <c r="S63" s="67" t="s">
        <v>246</v>
      </c>
      <c r="T63" s="67">
        <v>60350.89</v>
      </c>
    </row>
    <row r="64" spans="2:20" s="1" customFormat="1" ht="126.75" customHeight="1" x14ac:dyDescent="0.2">
      <c r="B64" s="409"/>
      <c r="C64" s="410"/>
      <c r="D64" s="438"/>
      <c r="E64" s="432"/>
      <c r="F64" s="371" t="s">
        <v>1747</v>
      </c>
      <c r="G64" s="219" t="s">
        <v>2776</v>
      </c>
      <c r="H64" s="101" t="s">
        <v>1932</v>
      </c>
      <c r="I64" s="371" t="s">
        <v>1933</v>
      </c>
      <c r="J64" s="385" t="s">
        <v>352</v>
      </c>
      <c r="K64" s="385" t="s">
        <v>566</v>
      </c>
      <c r="L64" s="101"/>
      <c r="M64" s="372" t="s">
        <v>2074</v>
      </c>
      <c r="N64" s="322">
        <v>43278</v>
      </c>
      <c r="O64" s="322">
        <v>43372</v>
      </c>
      <c r="P64" s="322">
        <v>44467</v>
      </c>
      <c r="Q64" s="109">
        <v>61400</v>
      </c>
      <c r="R64" s="56">
        <v>0.4</v>
      </c>
      <c r="S64" s="55" t="s">
        <v>246</v>
      </c>
      <c r="T64" s="55">
        <v>24560</v>
      </c>
    </row>
    <row r="65" spans="2:20" s="1" customFormat="1" ht="126.75" customHeight="1" x14ac:dyDescent="0.2">
      <c r="B65" s="409"/>
      <c r="C65" s="410"/>
      <c r="D65" s="438"/>
      <c r="E65" s="432"/>
      <c r="F65" s="371" t="s">
        <v>1747</v>
      </c>
      <c r="G65" s="219" t="s">
        <v>2160</v>
      </c>
      <c r="H65" s="101" t="s">
        <v>1934</v>
      </c>
      <c r="I65" s="371" t="s">
        <v>1935</v>
      </c>
      <c r="J65" s="385" t="s">
        <v>352</v>
      </c>
      <c r="K65" s="385" t="s">
        <v>566</v>
      </c>
      <c r="L65" s="101"/>
      <c r="M65" s="372" t="s">
        <v>2073</v>
      </c>
      <c r="N65" s="322">
        <v>43284</v>
      </c>
      <c r="O65" s="322">
        <v>43313</v>
      </c>
      <c r="P65" s="322">
        <v>44408</v>
      </c>
      <c r="Q65" s="109">
        <v>46187.5</v>
      </c>
      <c r="R65" s="56">
        <v>0.4</v>
      </c>
      <c r="S65" s="55" t="s">
        <v>246</v>
      </c>
      <c r="T65" s="55">
        <v>18475</v>
      </c>
    </row>
    <row r="66" spans="2:20" s="1" customFormat="1" ht="166.5" customHeight="1" x14ac:dyDescent="0.2">
      <c r="B66" s="409"/>
      <c r="C66" s="410"/>
      <c r="D66" s="438"/>
      <c r="E66" s="432"/>
      <c r="F66" s="395" t="s">
        <v>1747</v>
      </c>
      <c r="G66" s="220" t="s">
        <v>1151</v>
      </c>
      <c r="H66" s="70" t="s">
        <v>1936</v>
      </c>
      <c r="I66" s="395" t="s">
        <v>1937</v>
      </c>
      <c r="J66" s="390" t="s">
        <v>352</v>
      </c>
      <c r="K66" s="390" t="s">
        <v>566</v>
      </c>
      <c r="L66" s="70"/>
      <c r="M66" s="275" t="s">
        <v>2072</v>
      </c>
      <c r="N66" s="322">
        <v>43299</v>
      </c>
      <c r="O66" s="322">
        <v>43374</v>
      </c>
      <c r="P66" s="322">
        <v>44469</v>
      </c>
      <c r="Q66" s="110">
        <v>12125</v>
      </c>
      <c r="R66" s="68">
        <v>0.4</v>
      </c>
      <c r="S66" s="67" t="s">
        <v>246</v>
      </c>
      <c r="T66" s="67">
        <v>4850</v>
      </c>
    </row>
    <row r="67" spans="2:20" s="1" customFormat="1" ht="126.75" customHeight="1" x14ac:dyDescent="0.2">
      <c r="B67" s="409"/>
      <c r="C67" s="410"/>
      <c r="D67" s="438"/>
      <c r="E67" s="432"/>
      <c r="F67" s="395" t="s">
        <v>2409</v>
      </c>
      <c r="G67" s="219" t="s">
        <v>842</v>
      </c>
      <c r="H67" s="70" t="s">
        <v>2617</v>
      </c>
      <c r="I67" s="395" t="s">
        <v>2618</v>
      </c>
      <c r="J67" s="390" t="s">
        <v>352</v>
      </c>
      <c r="K67" s="390" t="s">
        <v>566</v>
      </c>
      <c r="L67" s="70"/>
      <c r="M67" s="275" t="s">
        <v>13</v>
      </c>
      <c r="N67" s="322">
        <v>43565</v>
      </c>
      <c r="O67" s="322">
        <v>43672</v>
      </c>
      <c r="P67" s="322">
        <v>44767</v>
      </c>
      <c r="Q67" s="110">
        <v>239577.87</v>
      </c>
      <c r="R67" s="68">
        <v>0.6</v>
      </c>
      <c r="S67" s="67" t="s">
        <v>246</v>
      </c>
      <c r="T67" s="67">
        <v>143746.72</v>
      </c>
    </row>
    <row r="68" spans="2:20" s="47" customFormat="1" ht="126.75" customHeight="1" x14ac:dyDescent="0.2">
      <c r="B68" s="409"/>
      <c r="C68" s="410"/>
      <c r="D68" s="438"/>
      <c r="E68" s="432"/>
      <c r="F68" s="371" t="s">
        <v>2409</v>
      </c>
      <c r="G68" s="219" t="s">
        <v>842</v>
      </c>
      <c r="H68" s="101" t="s">
        <v>2410</v>
      </c>
      <c r="I68" s="371" t="s">
        <v>2411</v>
      </c>
      <c r="J68" s="385" t="s">
        <v>352</v>
      </c>
      <c r="K68" s="385" t="s">
        <v>566</v>
      </c>
      <c r="L68" s="101"/>
      <c r="M68" s="372" t="s">
        <v>13</v>
      </c>
      <c r="N68" s="322">
        <v>43440</v>
      </c>
      <c r="O68" s="322">
        <v>43525</v>
      </c>
      <c r="P68" s="322">
        <v>44620</v>
      </c>
      <c r="Q68" s="55">
        <v>239362.01</v>
      </c>
      <c r="R68" s="56">
        <v>0.6</v>
      </c>
      <c r="S68" s="55" t="s">
        <v>246</v>
      </c>
      <c r="T68" s="55">
        <v>143617.21</v>
      </c>
    </row>
    <row r="69" spans="2:20" s="47" customFormat="1" ht="126.75" customHeight="1" x14ac:dyDescent="0.2">
      <c r="B69" s="409"/>
      <c r="C69" s="410"/>
      <c r="D69" s="438"/>
      <c r="E69" s="432"/>
      <c r="F69" s="371" t="s">
        <v>2409</v>
      </c>
      <c r="G69" s="219" t="s">
        <v>842</v>
      </c>
      <c r="H69" s="101" t="s">
        <v>2412</v>
      </c>
      <c r="I69" s="371" t="s">
        <v>2413</v>
      </c>
      <c r="J69" s="385" t="s">
        <v>352</v>
      </c>
      <c r="K69" s="385" t="s">
        <v>566</v>
      </c>
      <c r="L69" s="101"/>
      <c r="M69" s="372" t="s">
        <v>2704</v>
      </c>
      <c r="N69" s="322">
        <v>43440</v>
      </c>
      <c r="O69" s="322">
        <v>43542</v>
      </c>
      <c r="P69" s="322">
        <v>44637</v>
      </c>
      <c r="Q69" s="55">
        <v>236684.17</v>
      </c>
      <c r="R69" s="56">
        <v>0.6</v>
      </c>
      <c r="S69" s="55" t="s">
        <v>246</v>
      </c>
      <c r="T69" s="55">
        <v>142010.5</v>
      </c>
    </row>
    <row r="70" spans="2:20" s="47" customFormat="1" ht="126.75" customHeight="1" x14ac:dyDescent="0.2">
      <c r="B70" s="409"/>
      <c r="C70" s="410"/>
      <c r="D70" s="438"/>
      <c r="E70" s="432"/>
      <c r="F70" s="371" t="s">
        <v>2409</v>
      </c>
      <c r="G70" s="219" t="s">
        <v>842</v>
      </c>
      <c r="H70" s="101" t="s">
        <v>2414</v>
      </c>
      <c r="I70" s="371" t="s">
        <v>2415</v>
      </c>
      <c r="J70" s="385" t="s">
        <v>352</v>
      </c>
      <c r="K70" s="385" t="s">
        <v>566</v>
      </c>
      <c r="L70" s="101"/>
      <c r="M70" s="372" t="s">
        <v>13</v>
      </c>
      <c r="N70" s="322">
        <v>43440</v>
      </c>
      <c r="O70" s="322">
        <v>43525</v>
      </c>
      <c r="P70" s="322">
        <v>44620</v>
      </c>
      <c r="Q70" s="55">
        <v>203543.67999999999</v>
      </c>
      <c r="R70" s="56">
        <v>0.6</v>
      </c>
      <c r="S70" s="55" t="s">
        <v>246</v>
      </c>
      <c r="T70" s="55">
        <v>122126.21</v>
      </c>
    </row>
    <row r="71" spans="2:20" s="47" customFormat="1" ht="126.75" customHeight="1" x14ac:dyDescent="0.2">
      <c r="B71" s="409"/>
      <c r="C71" s="410"/>
      <c r="D71" s="438"/>
      <c r="E71" s="432"/>
      <c r="F71" s="371" t="s">
        <v>2409</v>
      </c>
      <c r="G71" s="219" t="s">
        <v>842</v>
      </c>
      <c r="H71" s="101" t="s">
        <v>2416</v>
      </c>
      <c r="I71" s="371" t="s">
        <v>2417</v>
      </c>
      <c r="J71" s="385" t="s">
        <v>352</v>
      </c>
      <c r="K71" s="385" t="s">
        <v>566</v>
      </c>
      <c r="L71" s="101"/>
      <c r="M71" s="372" t="s">
        <v>13</v>
      </c>
      <c r="N71" s="322">
        <v>43440</v>
      </c>
      <c r="O71" s="322">
        <v>43525</v>
      </c>
      <c r="P71" s="322">
        <v>44620</v>
      </c>
      <c r="Q71" s="55">
        <v>155191.78</v>
      </c>
      <c r="R71" s="56">
        <v>0.6</v>
      </c>
      <c r="S71" s="55" t="s">
        <v>246</v>
      </c>
      <c r="T71" s="55">
        <v>93115.07</v>
      </c>
    </row>
    <row r="72" spans="2:20" s="47" customFormat="1" ht="126.75" customHeight="1" x14ac:dyDescent="0.2">
      <c r="B72" s="409"/>
      <c r="C72" s="410"/>
      <c r="D72" s="438"/>
      <c r="E72" s="432"/>
      <c r="F72" s="371" t="s">
        <v>2409</v>
      </c>
      <c r="G72" s="219" t="s">
        <v>842</v>
      </c>
      <c r="H72" s="101" t="s">
        <v>2418</v>
      </c>
      <c r="I72" s="371" t="s">
        <v>2419</v>
      </c>
      <c r="J72" s="385" t="s">
        <v>352</v>
      </c>
      <c r="K72" s="385" t="s">
        <v>566</v>
      </c>
      <c r="L72" s="101"/>
      <c r="M72" s="372" t="s">
        <v>13</v>
      </c>
      <c r="N72" s="322">
        <v>43440</v>
      </c>
      <c r="O72" s="322">
        <v>43525</v>
      </c>
      <c r="P72" s="322">
        <v>44620</v>
      </c>
      <c r="Q72" s="55">
        <v>206016.31</v>
      </c>
      <c r="R72" s="56">
        <v>0.6</v>
      </c>
      <c r="S72" s="55" t="s">
        <v>246</v>
      </c>
      <c r="T72" s="55">
        <v>123609.79</v>
      </c>
    </row>
    <row r="73" spans="2:20" s="47" customFormat="1" ht="108" customHeight="1" x14ac:dyDescent="0.2">
      <c r="B73" s="409"/>
      <c r="C73" s="410"/>
      <c r="D73" s="438"/>
      <c r="E73" s="432"/>
      <c r="F73" s="371" t="s">
        <v>2409</v>
      </c>
      <c r="G73" s="219" t="s">
        <v>842</v>
      </c>
      <c r="H73" s="101" t="s">
        <v>2420</v>
      </c>
      <c r="I73" s="371" t="s">
        <v>2421</v>
      </c>
      <c r="J73" s="385" t="s">
        <v>352</v>
      </c>
      <c r="K73" s="385" t="s">
        <v>566</v>
      </c>
      <c r="L73" s="101"/>
      <c r="M73" s="372" t="s">
        <v>13</v>
      </c>
      <c r="N73" s="322">
        <v>43440</v>
      </c>
      <c r="O73" s="322">
        <v>43435</v>
      </c>
      <c r="P73" s="322">
        <v>44530</v>
      </c>
      <c r="Q73" s="55">
        <v>234099.5</v>
      </c>
      <c r="R73" s="56">
        <v>0.6</v>
      </c>
      <c r="S73" s="55" t="s">
        <v>246</v>
      </c>
      <c r="T73" s="55">
        <v>140459.70000000001</v>
      </c>
    </row>
    <row r="74" spans="2:20" s="47" customFormat="1" ht="101.25" customHeight="1" thickBot="1" x14ac:dyDescent="0.25">
      <c r="B74" s="409"/>
      <c r="C74" s="410"/>
      <c r="D74" s="438"/>
      <c r="E74" s="432"/>
      <c r="F74" s="371" t="s">
        <v>2409</v>
      </c>
      <c r="G74" s="219" t="s">
        <v>842</v>
      </c>
      <c r="H74" s="101" t="s">
        <v>2422</v>
      </c>
      <c r="I74" s="371" t="s">
        <v>2423</v>
      </c>
      <c r="J74" s="385" t="s">
        <v>352</v>
      </c>
      <c r="K74" s="385" t="s">
        <v>566</v>
      </c>
      <c r="L74" s="101"/>
      <c r="M74" s="371" t="s">
        <v>13</v>
      </c>
      <c r="N74" s="323">
        <v>43440</v>
      </c>
      <c r="O74" s="323">
        <v>43480</v>
      </c>
      <c r="P74" s="323">
        <v>44575</v>
      </c>
      <c r="Q74" s="55">
        <v>238166.02</v>
      </c>
      <c r="R74" s="56">
        <v>0.6</v>
      </c>
      <c r="S74" s="55" t="s">
        <v>246</v>
      </c>
      <c r="T74" s="55">
        <v>142899.60999999999</v>
      </c>
    </row>
    <row r="75" spans="2:20" s="1" customFormat="1" ht="48.75" customHeight="1" thickBot="1" x14ac:dyDescent="0.25">
      <c r="B75" s="409"/>
      <c r="C75" s="410"/>
      <c r="D75" s="438"/>
      <c r="E75" s="414" t="s">
        <v>1567</v>
      </c>
      <c r="F75" s="415"/>
      <c r="G75" s="415"/>
      <c r="H75" s="415"/>
      <c r="I75" s="415"/>
      <c r="J75" s="415"/>
      <c r="K75" s="374">
        <f>COUNTA(K15:K74)</f>
        <v>60</v>
      </c>
      <c r="L75" s="494"/>
      <c r="M75" s="495"/>
      <c r="N75" s="495"/>
      <c r="O75" s="495"/>
      <c r="P75" s="495"/>
      <c r="Q75" s="392">
        <f>SUM(Q15:Q74)</f>
        <v>18139973.669999994</v>
      </c>
      <c r="R75" s="446"/>
      <c r="S75" s="447"/>
      <c r="T75" s="399">
        <f>SUM(T15:T74)</f>
        <v>9985416.1500000022</v>
      </c>
    </row>
    <row r="76" spans="2:20" s="203" customFormat="1" ht="203.25" customHeight="1" x14ac:dyDescent="0.2">
      <c r="B76" s="409"/>
      <c r="C76" s="410"/>
      <c r="D76" s="438"/>
      <c r="E76" s="206" t="s">
        <v>2619</v>
      </c>
      <c r="F76" s="375" t="s">
        <v>2620</v>
      </c>
      <c r="G76" s="221" t="s">
        <v>842</v>
      </c>
      <c r="H76" s="106" t="s">
        <v>2624</v>
      </c>
      <c r="I76" s="206" t="s">
        <v>2621</v>
      </c>
      <c r="J76" s="375" t="s">
        <v>352</v>
      </c>
      <c r="K76" s="375" t="s">
        <v>353</v>
      </c>
      <c r="L76" s="106" t="s">
        <v>3313</v>
      </c>
      <c r="M76" s="375" t="s">
        <v>336</v>
      </c>
      <c r="N76" s="204">
        <v>43579</v>
      </c>
      <c r="O76" s="204">
        <v>43318</v>
      </c>
      <c r="P76" s="204">
        <v>44048</v>
      </c>
      <c r="Q76" s="92">
        <v>6645515.4199999999</v>
      </c>
      <c r="R76" s="73">
        <v>0.7</v>
      </c>
      <c r="S76" s="92" t="s">
        <v>246</v>
      </c>
      <c r="T76" s="92">
        <v>4651861</v>
      </c>
    </row>
    <row r="77" spans="2:20" s="1" customFormat="1" ht="148.5" customHeight="1" x14ac:dyDescent="0.2">
      <c r="B77" s="409"/>
      <c r="C77" s="410"/>
      <c r="D77" s="437"/>
      <c r="E77" s="492" t="s">
        <v>585</v>
      </c>
      <c r="F77" s="384" t="s">
        <v>1649</v>
      </c>
      <c r="G77" s="86" t="s">
        <v>842</v>
      </c>
      <c r="H77" s="241" t="s">
        <v>347</v>
      </c>
      <c r="I77" s="396" t="s">
        <v>527</v>
      </c>
      <c r="J77" s="384" t="s">
        <v>352</v>
      </c>
      <c r="K77" s="384" t="s">
        <v>353</v>
      </c>
      <c r="L77" s="241" t="s">
        <v>1328</v>
      </c>
      <c r="M77" s="400" t="s">
        <v>336</v>
      </c>
      <c r="N77" s="322">
        <v>42496</v>
      </c>
      <c r="O77" s="322">
        <v>42597</v>
      </c>
      <c r="P77" s="322">
        <v>43465</v>
      </c>
      <c r="Q77" s="108">
        <v>552155.80000000005</v>
      </c>
      <c r="R77" s="73">
        <v>0.7</v>
      </c>
      <c r="S77" s="72" t="s">
        <v>246</v>
      </c>
      <c r="T77" s="72">
        <v>386509.06</v>
      </c>
    </row>
    <row r="78" spans="2:20" s="1" customFormat="1" ht="148.5" customHeight="1" x14ac:dyDescent="0.2">
      <c r="B78" s="409"/>
      <c r="C78" s="410"/>
      <c r="D78" s="437"/>
      <c r="E78" s="492"/>
      <c r="F78" s="385" t="s">
        <v>1650</v>
      </c>
      <c r="G78" s="216" t="s">
        <v>842</v>
      </c>
      <c r="H78" s="101" t="s">
        <v>1294</v>
      </c>
      <c r="I78" s="296" t="s">
        <v>1295</v>
      </c>
      <c r="J78" s="385" t="s">
        <v>352</v>
      </c>
      <c r="K78" s="385" t="s">
        <v>353</v>
      </c>
      <c r="L78" s="101" t="s">
        <v>1329</v>
      </c>
      <c r="M78" s="386" t="s">
        <v>336</v>
      </c>
      <c r="N78" s="322">
        <v>42957</v>
      </c>
      <c r="O78" s="322">
        <v>43054</v>
      </c>
      <c r="P78" s="322">
        <v>43783</v>
      </c>
      <c r="Q78" s="109">
        <v>400037.14</v>
      </c>
      <c r="R78" s="56">
        <v>0.7</v>
      </c>
      <c r="S78" s="55" t="s">
        <v>246</v>
      </c>
      <c r="T78" s="55">
        <v>280026</v>
      </c>
    </row>
    <row r="79" spans="2:20" s="1" customFormat="1" ht="148.5" customHeight="1" x14ac:dyDescent="0.2">
      <c r="B79" s="409"/>
      <c r="C79" s="410"/>
      <c r="D79" s="437"/>
      <c r="E79" s="492"/>
      <c r="F79" s="385" t="s">
        <v>1650</v>
      </c>
      <c r="G79" s="121" t="s">
        <v>1118</v>
      </c>
      <c r="H79" s="101" t="s">
        <v>1296</v>
      </c>
      <c r="I79" s="296" t="s">
        <v>1298</v>
      </c>
      <c r="J79" s="385" t="s">
        <v>352</v>
      </c>
      <c r="K79" s="385" t="s">
        <v>353</v>
      </c>
      <c r="L79" s="101" t="s">
        <v>1330</v>
      </c>
      <c r="M79" s="386" t="s">
        <v>336</v>
      </c>
      <c r="N79" s="322">
        <v>42957</v>
      </c>
      <c r="O79" s="322">
        <v>43040</v>
      </c>
      <c r="P79" s="322">
        <v>43769</v>
      </c>
      <c r="Q79" s="109">
        <v>174104.97</v>
      </c>
      <c r="R79" s="56">
        <v>0.7</v>
      </c>
      <c r="S79" s="55" t="s">
        <v>246</v>
      </c>
      <c r="T79" s="55">
        <v>121873.48</v>
      </c>
    </row>
    <row r="80" spans="2:20" s="1" customFormat="1" ht="148.5" customHeight="1" x14ac:dyDescent="0.2">
      <c r="B80" s="409"/>
      <c r="C80" s="410"/>
      <c r="D80" s="437"/>
      <c r="E80" s="492"/>
      <c r="F80" s="385" t="s">
        <v>1650</v>
      </c>
      <c r="G80" s="121" t="s">
        <v>1151</v>
      </c>
      <c r="H80" s="101" t="s">
        <v>1297</v>
      </c>
      <c r="I80" s="296" t="s">
        <v>1299</v>
      </c>
      <c r="J80" s="385" t="s">
        <v>352</v>
      </c>
      <c r="K80" s="385" t="s">
        <v>353</v>
      </c>
      <c r="L80" s="101" t="s">
        <v>1331</v>
      </c>
      <c r="M80" s="386" t="s">
        <v>336</v>
      </c>
      <c r="N80" s="322">
        <v>42957</v>
      </c>
      <c r="O80" s="322">
        <v>43009</v>
      </c>
      <c r="P80" s="322">
        <v>43920</v>
      </c>
      <c r="Q80" s="109">
        <v>189457.42</v>
      </c>
      <c r="R80" s="56">
        <v>0.7</v>
      </c>
      <c r="S80" s="55" t="s">
        <v>246</v>
      </c>
      <c r="T80" s="55">
        <v>132620.19</v>
      </c>
    </row>
    <row r="81" spans="2:20" s="1" customFormat="1" ht="71.25" customHeight="1" x14ac:dyDescent="0.2">
      <c r="B81" s="409"/>
      <c r="C81" s="410"/>
      <c r="D81" s="437"/>
      <c r="E81" s="492"/>
      <c r="F81" s="385" t="s">
        <v>1651</v>
      </c>
      <c r="G81" s="121" t="s">
        <v>2173</v>
      </c>
      <c r="H81" s="101" t="s">
        <v>2968</v>
      </c>
      <c r="I81" s="371" t="s">
        <v>249</v>
      </c>
      <c r="J81" s="385" t="s">
        <v>352</v>
      </c>
      <c r="K81" s="385" t="s">
        <v>353</v>
      </c>
      <c r="L81" s="101" t="s">
        <v>248</v>
      </c>
      <c r="M81" s="372" t="s">
        <v>1324</v>
      </c>
      <c r="N81" s="322">
        <v>42426</v>
      </c>
      <c r="O81" s="322">
        <v>42370</v>
      </c>
      <c r="P81" s="322">
        <v>43404</v>
      </c>
      <c r="Q81" s="109">
        <v>560306.02</v>
      </c>
      <c r="R81" s="56">
        <v>0.74</v>
      </c>
      <c r="S81" s="55" t="s">
        <v>246</v>
      </c>
      <c r="T81" s="55">
        <v>416345.91</v>
      </c>
    </row>
    <row r="82" spans="2:20" s="1" customFormat="1" ht="71.25" customHeight="1" x14ac:dyDescent="0.2">
      <c r="B82" s="409"/>
      <c r="C82" s="410"/>
      <c r="D82" s="437"/>
      <c r="E82" s="492"/>
      <c r="F82" s="385" t="s">
        <v>1651</v>
      </c>
      <c r="G82" s="121" t="s">
        <v>1154</v>
      </c>
      <c r="H82" s="101" t="s">
        <v>204</v>
      </c>
      <c r="I82" s="371" t="s">
        <v>203</v>
      </c>
      <c r="J82" s="385" t="s">
        <v>352</v>
      </c>
      <c r="K82" s="385" t="s">
        <v>353</v>
      </c>
      <c r="L82" s="101" t="s">
        <v>204</v>
      </c>
      <c r="M82" s="372" t="s">
        <v>2705</v>
      </c>
      <c r="N82" s="322">
        <v>42305</v>
      </c>
      <c r="O82" s="322">
        <v>42278</v>
      </c>
      <c r="P82" s="322">
        <v>43465</v>
      </c>
      <c r="Q82" s="109">
        <v>577018.68999999994</v>
      </c>
      <c r="R82" s="56">
        <v>0.74332853932339704</v>
      </c>
      <c r="S82" s="55" t="s">
        <v>246</v>
      </c>
      <c r="T82" s="55">
        <v>428914.46</v>
      </c>
    </row>
    <row r="83" spans="2:20" s="1" customFormat="1" ht="63" customHeight="1" x14ac:dyDescent="0.2">
      <c r="B83" s="409"/>
      <c r="C83" s="410"/>
      <c r="D83" s="437"/>
      <c r="E83" s="492"/>
      <c r="F83" s="385" t="s">
        <v>1652</v>
      </c>
      <c r="G83" s="121" t="s">
        <v>1155</v>
      </c>
      <c r="H83" s="101" t="s">
        <v>218</v>
      </c>
      <c r="I83" s="371" t="s">
        <v>219</v>
      </c>
      <c r="J83" s="385" t="s">
        <v>352</v>
      </c>
      <c r="K83" s="385" t="s">
        <v>353</v>
      </c>
      <c r="L83" s="101" t="s">
        <v>218</v>
      </c>
      <c r="M83" s="386" t="s">
        <v>13</v>
      </c>
      <c r="N83" s="322">
        <v>42320</v>
      </c>
      <c r="O83" s="322">
        <v>42212</v>
      </c>
      <c r="P83" s="322">
        <v>42576</v>
      </c>
      <c r="Q83" s="109">
        <v>19912</v>
      </c>
      <c r="R83" s="56">
        <v>0.75</v>
      </c>
      <c r="S83" s="55" t="s">
        <v>246</v>
      </c>
      <c r="T83" s="55">
        <v>14934</v>
      </c>
    </row>
    <row r="84" spans="2:20" s="1" customFormat="1" ht="105" customHeight="1" x14ac:dyDescent="0.2">
      <c r="B84" s="409"/>
      <c r="C84" s="410"/>
      <c r="D84" s="437"/>
      <c r="E84" s="492"/>
      <c r="F84" s="385" t="s">
        <v>1652</v>
      </c>
      <c r="G84" s="121" t="s">
        <v>1156</v>
      </c>
      <c r="H84" s="101" t="s">
        <v>206</v>
      </c>
      <c r="I84" s="371" t="s">
        <v>205</v>
      </c>
      <c r="J84" s="385" t="s">
        <v>352</v>
      </c>
      <c r="K84" s="385" t="s">
        <v>353</v>
      </c>
      <c r="L84" s="101" t="s">
        <v>206</v>
      </c>
      <c r="M84" s="386" t="s">
        <v>13</v>
      </c>
      <c r="N84" s="322">
        <v>42305</v>
      </c>
      <c r="O84" s="322">
        <v>42328</v>
      </c>
      <c r="P84" s="322">
        <v>42693</v>
      </c>
      <c r="Q84" s="109">
        <v>20000</v>
      </c>
      <c r="R84" s="56">
        <v>0.75</v>
      </c>
      <c r="S84" s="55" t="s">
        <v>246</v>
      </c>
      <c r="T84" s="55">
        <v>15000</v>
      </c>
    </row>
    <row r="85" spans="2:20" s="1" customFormat="1" ht="118.5" customHeight="1" x14ac:dyDescent="0.2">
      <c r="B85" s="409"/>
      <c r="C85" s="410"/>
      <c r="D85" s="437"/>
      <c r="E85" s="492"/>
      <c r="F85" s="385" t="s">
        <v>1652</v>
      </c>
      <c r="G85" s="121" t="s">
        <v>1157</v>
      </c>
      <c r="H85" s="101" t="s">
        <v>202</v>
      </c>
      <c r="I85" s="371" t="s">
        <v>201</v>
      </c>
      <c r="J85" s="385" t="s">
        <v>352</v>
      </c>
      <c r="K85" s="385" t="s">
        <v>353</v>
      </c>
      <c r="L85" s="101" t="s">
        <v>202</v>
      </c>
      <c r="M85" s="386" t="s">
        <v>25</v>
      </c>
      <c r="N85" s="322">
        <v>42305</v>
      </c>
      <c r="O85" s="322">
        <v>42340</v>
      </c>
      <c r="P85" s="322">
        <v>42705</v>
      </c>
      <c r="Q85" s="109">
        <v>19500</v>
      </c>
      <c r="R85" s="56">
        <v>0.75</v>
      </c>
      <c r="S85" s="55" t="s">
        <v>246</v>
      </c>
      <c r="T85" s="55">
        <v>14625</v>
      </c>
    </row>
    <row r="86" spans="2:20" s="1" customFormat="1" ht="90" customHeight="1" x14ac:dyDescent="0.2">
      <c r="B86" s="409"/>
      <c r="C86" s="410"/>
      <c r="D86" s="437"/>
      <c r="E86" s="492"/>
      <c r="F86" s="385" t="s">
        <v>1652</v>
      </c>
      <c r="G86" s="121" t="s">
        <v>2302</v>
      </c>
      <c r="H86" s="101" t="s">
        <v>200</v>
      </c>
      <c r="I86" s="371" t="s">
        <v>199</v>
      </c>
      <c r="J86" s="385" t="s">
        <v>352</v>
      </c>
      <c r="K86" s="385" t="s">
        <v>353</v>
      </c>
      <c r="L86" s="101" t="s">
        <v>200</v>
      </c>
      <c r="M86" s="372" t="s">
        <v>18</v>
      </c>
      <c r="N86" s="322">
        <v>42305</v>
      </c>
      <c r="O86" s="322">
        <v>42354</v>
      </c>
      <c r="P86" s="322">
        <v>42726</v>
      </c>
      <c r="Q86" s="109">
        <v>19641.599999999999</v>
      </c>
      <c r="R86" s="56">
        <v>0.75000025028457362</v>
      </c>
      <c r="S86" s="55" t="s">
        <v>246</v>
      </c>
      <c r="T86" s="55">
        <v>14731.2</v>
      </c>
    </row>
    <row r="87" spans="2:20" s="1" customFormat="1" ht="90" customHeight="1" x14ac:dyDescent="0.2">
      <c r="B87" s="409"/>
      <c r="C87" s="410"/>
      <c r="D87" s="437"/>
      <c r="E87" s="492"/>
      <c r="F87" s="385" t="s">
        <v>1653</v>
      </c>
      <c r="G87" s="121" t="s">
        <v>1154</v>
      </c>
      <c r="H87" s="101" t="s">
        <v>343</v>
      </c>
      <c r="I87" s="371" t="s">
        <v>344</v>
      </c>
      <c r="J87" s="385" t="s">
        <v>352</v>
      </c>
      <c r="K87" s="385" t="s">
        <v>353</v>
      </c>
      <c r="L87" s="101" t="s">
        <v>343</v>
      </c>
      <c r="M87" s="386" t="s">
        <v>15</v>
      </c>
      <c r="N87" s="322">
        <v>42499</v>
      </c>
      <c r="O87" s="322">
        <v>42278</v>
      </c>
      <c r="P87" s="322">
        <v>43039</v>
      </c>
      <c r="Q87" s="109">
        <v>323949.14</v>
      </c>
      <c r="R87" s="56">
        <v>0.78015332900713974</v>
      </c>
      <c r="S87" s="55" t="s">
        <v>246</v>
      </c>
      <c r="T87" s="55">
        <v>252730</v>
      </c>
    </row>
    <row r="88" spans="2:20" s="1" customFormat="1" ht="113.25" customHeight="1" x14ac:dyDescent="0.2">
      <c r="B88" s="409"/>
      <c r="C88" s="410"/>
      <c r="D88" s="437"/>
      <c r="E88" s="492"/>
      <c r="F88" s="385" t="s">
        <v>1652</v>
      </c>
      <c r="G88" s="121" t="s">
        <v>1158</v>
      </c>
      <c r="H88" s="101" t="s">
        <v>198</v>
      </c>
      <c r="I88" s="371" t="s">
        <v>197</v>
      </c>
      <c r="J88" s="385" t="s">
        <v>352</v>
      </c>
      <c r="K88" s="385" t="s">
        <v>353</v>
      </c>
      <c r="L88" s="101" t="s">
        <v>198</v>
      </c>
      <c r="M88" s="386" t="s">
        <v>13</v>
      </c>
      <c r="N88" s="322">
        <v>42305</v>
      </c>
      <c r="O88" s="322">
        <v>42340</v>
      </c>
      <c r="P88" s="322">
        <v>42705</v>
      </c>
      <c r="Q88" s="109">
        <v>19500</v>
      </c>
      <c r="R88" s="56">
        <v>0.75</v>
      </c>
      <c r="S88" s="55" t="s">
        <v>246</v>
      </c>
      <c r="T88" s="55">
        <v>14625</v>
      </c>
    </row>
    <row r="89" spans="2:20" s="1" customFormat="1" ht="166.5" customHeight="1" x14ac:dyDescent="0.2">
      <c r="B89" s="409"/>
      <c r="C89" s="410"/>
      <c r="D89" s="437"/>
      <c r="E89" s="492"/>
      <c r="F89" s="385" t="s">
        <v>1653</v>
      </c>
      <c r="G89" s="121" t="s">
        <v>2373</v>
      </c>
      <c r="H89" s="101" t="s">
        <v>345</v>
      </c>
      <c r="I89" s="371" t="s">
        <v>346</v>
      </c>
      <c r="J89" s="385" t="s">
        <v>352</v>
      </c>
      <c r="K89" s="385" t="s">
        <v>353</v>
      </c>
      <c r="L89" s="101" t="s">
        <v>345</v>
      </c>
      <c r="M89" s="386" t="s">
        <v>13</v>
      </c>
      <c r="N89" s="322">
        <v>42499</v>
      </c>
      <c r="O89" s="322">
        <v>42460</v>
      </c>
      <c r="P89" s="322">
        <v>43465</v>
      </c>
      <c r="Q89" s="109">
        <v>615018.42000000004</v>
      </c>
      <c r="R89" s="56">
        <v>0.77574583863683289</v>
      </c>
      <c r="S89" s="55" t="s">
        <v>246</v>
      </c>
      <c r="T89" s="55">
        <v>477097.98</v>
      </c>
    </row>
    <row r="90" spans="2:20" s="1" customFormat="1" ht="90" customHeight="1" x14ac:dyDescent="0.2">
      <c r="B90" s="409"/>
      <c r="C90" s="410"/>
      <c r="D90" s="437"/>
      <c r="E90" s="492"/>
      <c r="F90" s="385" t="s">
        <v>1653</v>
      </c>
      <c r="G90" s="121" t="s">
        <v>2303</v>
      </c>
      <c r="H90" s="101" t="s">
        <v>382</v>
      </c>
      <c r="I90" s="371" t="s">
        <v>383</v>
      </c>
      <c r="J90" s="385" t="s">
        <v>352</v>
      </c>
      <c r="K90" s="385" t="s">
        <v>353</v>
      </c>
      <c r="L90" s="101" t="s">
        <v>382</v>
      </c>
      <c r="M90" s="386" t="s">
        <v>4</v>
      </c>
      <c r="N90" s="322">
        <v>42514</v>
      </c>
      <c r="O90" s="322">
        <v>42461</v>
      </c>
      <c r="P90" s="322">
        <v>43282</v>
      </c>
      <c r="Q90" s="109">
        <v>361282.38</v>
      </c>
      <c r="R90" s="56">
        <v>0.81610592246430613</v>
      </c>
      <c r="S90" s="55" t="s">
        <v>246</v>
      </c>
      <c r="T90" s="55">
        <v>294844.69</v>
      </c>
    </row>
    <row r="91" spans="2:20" s="1" customFormat="1" ht="90" customHeight="1" x14ac:dyDescent="0.2">
      <c r="B91" s="409"/>
      <c r="C91" s="410"/>
      <c r="D91" s="437"/>
      <c r="E91" s="492"/>
      <c r="F91" s="385" t="s">
        <v>1652</v>
      </c>
      <c r="G91" s="121" t="s">
        <v>2304</v>
      </c>
      <c r="H91" s="101" t="s">
        <v>196</v>
      </c>
      <c r="I91" s="371" t="s">
        <v>195</v>
      </c>
      <c r="J91" s="385" t="s">
        <v>352</v>
      </c>
      <c r="K91" s="385" t="s">
        <v>353</v>
      </c>
      <c r="L91" s="101" t="s">
        <v>196</v>
      </c>
      <c r="M91" s="386" t="s">
        <v>13</v>
      </c>
      <c r="N91" s="322">
        <v>42305</v>
      </c>
      <c r="O91" s="322">
        <v>42319</v>
      </c>
      <c r="P91" s="322">
        <v>42684</v>
      </c>
      <c r="Q91" s="109">
        <v>20000</v>
      </c>
      <c r="R91" s="56">
        <v>0.75</v>
      </c>
      <c r="S91" s="55" t="s">
        <v>246</v>
      </c>
      <c r="T91" s="55">
        <v>15000</v>
      </c>
    </row>
    <row r="92" spans="2:20" s="1" customFormat="1" ht="90" customHeight="1" x14ac:dyDescent="0.2">
      <c r="B92" s="409"/>
      <c r="C92" s="410"/>
      <c r="D92" s="437"/>
      <c r="E92" s="492"/>
      <c r="F92" s="385" t="s">
        <v>1652</v>
      </c>
      <c r="G92" s="121" t="s">
        <v>2305</v>
      </c>
      <c r="H92" s="101" t="s">
        <v>194</v>
      </c>
      <c r="I92" s="371" t="s">
        <v>193</v>
      </c>
      <c r="J92" s="385" t="s">
        <v>352</v>
      </c>
      <c r="K92" s="385" t="s">
        <v>353</v>
      </c>
      <c r="L92" s="101" t="s">
        <v>194</v>
      </c>
      <c r="M92" s="386" t="s">
        <v>1</v>
      </c>
      <c r="N92" s="322">
        <v>42305</v>
      </c>
      <c r="O92" s="322">
        <v>42350</v>
      </c>
      <c r="P92" s="322">
        <v>42715</v>
      </c>
      <c r="Q92" s="109">
        <v>19207.43</v>
      </c>
      <c r="R92" s="56">
        <v>0.74999986984203504</v>
      </c>
      <c r="S92" s="55" t="s">
        <v>246</v>
      </c>
      <c r="T92" s="55">
        <v>14405.57</v>
      </c>
    </row>
    <row r="93" spans="2:20" s="1" customFormat="1" ht="90" customHeight="1" x14ac:dyDescent="0.2">
      <c r="B93" s="409"/>
      <c r="C93" s="410"/>
      <c r="D93" s="437"/>
      <c r="E93" s="492"/>
      <c r="F93" s="385" t="s">
        <v>1652</v>
      </c>
      <c r="G93" s="121" t="s">
        <v>1159</v>
      </c>
      <c r="H93" s="101" t="s">
        <v>226</v>
      </c>
      <c r="I93" s="371" t="s">
        <v>227</v>
      </c>
      <c r="J93" s="385" t="s">
        <v>352</v>
      </c>
      <c r="K93" s="385" t="s">
        <v>353</v>
      </c>
      <c r="L93" s="101" t="s">
        <v>226</v>
      </c>
      <c r="M93" s="386" t="s">
        <v>34</v>
      </c>
      <c r="N93" s="322">
        <v>42373</v>
      </c>
      <c r="O93" s="322">
        <v>42396</v>
      </c>
      <c r="P93" s="322">
        <v>42761</v>
      </c>
      <c r="Q93" s="109">
        <v>20000</v>
      </c>
      <c r="R93" s="56">
        <v>0.75</v>
      </c>
      <c r="S93" s="55" t="s">
        <v>246</v>
      </c>
      <c r="T93" s="55">
        <v>15000</v>
      </c>
    </row>
    <row r="94" spans="2:20" s="1" customFormat="1" ht="120" customHeight="1" x14ac:dyDescent="0.2">
      <c r="B94" s="409"/>
      <c r="C94" s="410"/>
      <c r="D94" s="437"/>
      <c r="E94" s="492"/>
      <c r="F94" s="385" t="s">
        <v>1652</v>
      </c>
      <c r="G94" s="121" t="s">
        <v>2306</v>
      </c>
      <c r="H94" s="101" t="s">
        <v>228</v>
      </c>
      <c r="I94" s="371" t="s">
        <v>229</v>
      </c>
      <c r="J94" s="385" t="s">
        <v>352</v>
      </c>
      <c r="K94" s="385" t="s">
        <v>353</v>
      </c>
      <c r="L94" s="101" t="s">
        <v>228</v>
      </c>
      <c r="M94" s="386" t="s">
        <v>7</v>
      </c>
      <c r="N94" s="322">
        <v>42373</v>
      </c>
      <c r="O94" s="322">
        <v>42382</v>
      </c>
      <c r="P94" s="322">
        <v>42747</v>
      </c>
      <c r="Q94" s="109">
        <v>20000</v>
      </c>
      <c r="R94" s="56">
        <v>0.75</v>
      </c>
      <c r="S94" s="55" t="s">
        <v>246</v>
      </c>
      <c r="T94" s="55">
        <v>15000</v>
      </c>
    </row>
    <row r="95" spans="2:20" s="1" customFormat="1" ht="90" customHeight="1" x14ac:dyDescent="0.2">
      <c r="B95" s="409"/>
      <c r="C95" s="410"/>
      <c r="D95" s="437"/>
      <c r="E95" s="492"/>
      <c r="F95" s="385" t="s">
        <v>1652</v>
      </c>
      <c r="G95" s="121" t="s">
        <v>2307</v>
      </c>
      <c r="H95" s="101" t="s">
        <v>230</v>
      </c>
      <c r="I95" s="371" t="s">
        <v>231</v>
      </c>
      <c r="J95" s="385" t="s">
        <v>352</v>
      </c>
      <c r="K95" s="385" t="s">
        <v>353</v>
      </c>
      <c r="L95" s="101" t="s">
        <v>230</v>
      </c>
      <c r="M95" s="372" t="s">
        <v>62</v>
      </c>
      <c r="N95" s="322">
        <v>42373</v>
      </c>
      <c r="O95" s="322">
        <v>42381</v>
      </c>
      <c r="P95" s="322">
        <v>42746</v>
      </c>
      <c r="Q95" s="109">
        <v>19800</v>
      </c>
      <c r="R95" s="56">
        <v>0.75</v>
      </c>
      <c r="S95" s="55" t="s">
        <v>246</v>
      </c>
      <c r="T95" s="55">
        <v>14850</v>
      </c>
    </row>
    <row r="96" spans="2:20" s="1" customFormat="1" ht="90" customHeight="1" x14ac:dyDescent="0.2">
      <c r="B96" s="409"/>
      <c r="C96" s="410"/>
      <c r="D96" s="437"/>
      <c r="E96" s="492"/>
      <c r="F96" s="385" t="s">
        <v>1652</v>
      </c>
      <c r="G96" s="121" t="s">
        <v>1160</v>
      </c>
      <c r="H96" s="101" t="s">
        <v>232</v>
      </c>
      <c r="I96" s="371" t="s">
        <v>233</v>
      </c>
      <c r="J96" s="385" t="s">
        <v>352</v>
      </c>
      <c r="K96" s="385" t="s">
        <v>353</v>
      </c>
      <c r="L96" s="101" t="s">
        <v>232</v>
      </c>
      <c r="M96" s="386" t="s">
        <v>25</v>
      </c>
      <c r="N96" s="322">
        <v>42373</v>
      </c>
      <c r="O96" s="322">
        <v>42404</v>
      </c>
      <c r="P96" s="322">
        <v>42825</v>
      </c>
      <c r="Q96" s="109">
        <v>19635.36</v>
      </c>
      <c r="R96" s="56">
        <v>0.75000025082295008</v>
      </c>
      <c r="S96" s="55" t="s">
        <v>246</v>
      </c>
      <c r="T96" s="55">
        <v>14726.52</v>
      </c>
    </row>
    <row r="97" spans="2:20" s="1" customFormat="1" ht="90" customHeight="1" x14ac:dyDescent="0.2">
      <c r="B97" s="409"/>
      <c r="C97" s="410"/>
      <c r="D97" s="437"/>
      <c r="E97" s="492"/>
      <c r="F97" s="385" t="s">
        <v>1652</v>
      </c>
      <c r="G97" s="121" t="s">
        <v>1161</v>
      </c>
      <c r="H97" s="101" t="s">
        <v>341</v>
      </c>
      <c r="I97" s="371" t="s">
        <v>342</v>
      </c>
      <c r="J97" s="385" t="s">
        <v>352</v>
      </c>
      <c r="K97" s="385" t="s">
        <v>353</v>
      </c>
      <c r="L97" s="101" t="s">
        <v>341</v>
      </c>
      <c r="M97" s="386" t="s">
        <v>15</v>
      </c>
      <c r="N97" s="322">
        <v>42472</v>
      </c>
      <c r="O97" s="322">
        <v>42509</v>
      </c>
      <c r="P97" s="322">
        <v>42873</v>
      </c>
      <c r="Q97" s="109">
        <v>20000</v>
      </c>
      <c r="R97" s="56">
        <v>0.75</v>
      </c>
      <c r="S97" s="55" t="s">
        <v>246</v>
      </c>
      <c r="T97" s="55">
        <v>15000</v>
      </c>
    </row>
    <row r="98" spans="2:20" s="1" customFormat="1" ht="90" customHeight="1" x14ac:dyDescent="0.2">
      <c r="B98" s="409"/>
      <c r="C98" s="410"/>
      <c r="D98" s="437"/>
      <c r="E98" s="492"/>
      <c r="F98" s="385" t="s">
        <v>1652</v>
      </c>
      <c r="G98" s="121" t="s">
        <v>1162</v>
      </c>
      <c r="H98" s="101" t="s">
        <v>252</v>
      </c>
      <c r="I98" s="371" t="s">
        <v>253</v>
      </c>
      <c r="J98" s="385" t="s">
        <v>352</v>
      </c>
      <c r="K98" s="385" t="s">
        <v>353</v>
      </c>
      <c r="L98" s="101" t="s">
        <v>252</v>
      </c>
      <c r="M98" s="386" t="s">
        <v>13</v>
      </c>
      <c r="N98" s="322">
        <v>42433</v>
      </c>
      <c r="O98" s="322">
        <v>42469</v>
      </c>
      <c r="P98" s="322">
        <v>42833</v>
      </c>
      <c r="Q98" s="109">
        <v>20000</v>
      </c>
      <c r="R98" s="56">
        <v>0.75</v>
      </c>
      <c r="S98" s="55" t="s">
        <v>246</v>
      </c>
      <c r="T98" s="55">
        <v>15000</v>
      </c>
    </row>
    <row r="99" spans="2:20" s="1" customFormat="1" ht="90" customHeight="1" x14ac:dyDescent="0.2">
      <c r="B99" s="409"/>
      <c r="C99" s="410"/>
      <c r="D99" s="437"/>
      <c r="E99" s="492"/>
      <c r="F99" s="385" t="s">
        <v>1652</v>
      </c>
      <c r="G99" s="121" t="s">
        <v>1163</v>
      </c>
      <c r="H99" s="101" t="s">
        <v>250</v>
      </c>
      <c r="I99" s="371" t="s">
        <v>251</v>
      </c>
      <c r="J99" s="385" t="s">
        <v>352</v>
      </c>
      <c r="K99" s="385" t="s">
        <v>353</v>
      </c>
      <c r="L99" s="101" t="s">
        <v>250</v>
      </c>
      <c r="M99" s="386" t="s">
        <v>10</v>
      </c>
      <c r="N99" s="322">
        <v>42433</v>
      </c>
      <c r="O99" s="322">
        <v>42451</v>
      </c>
      <c r="P99" s="322">
        <v>42815</v>
      </c>
      <c r="Q99" s="109">
        <v>15000</v>
      </c>
      <c r="R99" s="56">
        <v>0.75</v>
      </c>
      <c r="S99" s="55" t="s">
        <v>246</v>
      </c>
      <c r="T99" s="55">
        <v>11250</v>
      </c>
    </row>
    <row r="100" spans="2:20" s="1" customFormat="1" ht="117" customHeight="1" x14ac:dyDescent="0.2">
      <c r="B100" s="409"/>
      <c r="C100" s="410"/>
      <c r="D100" s="437"/>
      <c r="E100" s="492"/>
      <c r="F100" s="385" t="s">
        <v>1652</v>
      </c>
      <c r="G100" s="121" t="s">
        <v>2308</v>
      </c>
      <c r="H100" s="101" t="s">
        <v>376</v>
      </c>
      <c r="I100" s="371" t="s">
        <v>377</v>
      </c>
      <c r="J100" s="385" t="s">
        <v>352</v>
      </c>
      <c r="K100" s="385" t="s">
        <v>353</v>
      </c>
      <c r="L100" s="101" t="s">
        <v>376</v>
      </c>
      <c r="M100" s="386" t="s">
        <v>13</v>
      </c>
      <c r="N100" s="322">
        <v>42520</v>
      </c>
      <c r="O100" s="322">
        <v>42551</v>
      </c>
      <c r="P100" s="322">
        <v>42915</v>
      </c>
      <c r="Q100" s="109">
        <v>20000</v>
      </c>
      <c r="R100" s="56">
        <v>0.75</v>
      </c>
      <c r="S100" s="55" t="s">
        <v>246</v>
      </c>
      <c r="T100" s="55">
        <v>15000</v>
      </c>
    </row>
    <row r="101" spans="2:20" s="1" customFormat="1" ht="90" customHeight="1" x14ac:dyDescent="0.2">
      <c r="B101" s="409"/>
      <c r="C101" s="410"/>
      <c r="D101" s="437"/>
      <c r="E101" s="492"/>
      <c r="F101" s="385" t="s">
        <v>1654</v>
      </c>
      <c r="G101" s="121" t="s">
        <v>1164</v>
      </c>
      <c r="H101" s="101" t="s">
        <v>874</v>
      </c>
      <c r="I101" s="371" t="s">
        <v>875</v>
      </c>
      <c r="J101" s="385" t="s">
        <v>352</v>
      </c>
      <c r="K101" s="385" t="s">
        <v>353</v>
      </c>
      <c r="L101" s="101" t="s">
        <v>874</v>
      </c>
      <c r="M101" s="372" t="s">
        <v>2693</v>
      </c>
      <c r="N101" s="322">
        <v>42775</v>
      </c>
      <c r="O101" s="322">
        <v>42445</v>
      </c>
      <c r="P101" s="322">
        <v>43646</v>
      </c>
      <c r="Q101" s="109">
        <v>186263.61</v>
      </c>
      <c r="R101" s="56">
        <v>0.62</v>
      </c>
      <c r="S101" s="55" t="s">
        <v>246</v>
      </c>
      <c r="T101" s="55">
        <v>115483.44</v>
      </c>
    </row>
    <row r="102" spans="2:20" s="1" customFormat="1" ht="90" customHeight="1" x14ac:dyDescent="0.2">
      <c r="B102" s="409"/>
      <c r="C102" s="410"/>
      <c r="D102" s="437"/>
      <c r="E102" s="492"/>
      <c r="F102" s="385" t="s">
        <v>1654</v>
      </c>
      <c r="G102" s="121" t="s">
        <v>1165</v>
      </c>
      <c r="H102" s="101" t="s">
        <v>573</v>
      </c>
      <c r="I102" s="371" t="s">
        <v>574</v>
      </c>
      <c r="J102" s="385" t="s">
        <v>352</v>
      </c>
      <c r="K102" s="385" t="s">
        <v>353</v>
      </c>
      <c r="L102" s="101" t="s">
        <v>573</v>
      </c>
      <c r="M102" s="386" t="s">
        <v>13</v>
      </c>
      <c r="N102" s="322">
        <v>42621</v>
      </c>
      <c r="O102" s="322">
        <v>42644</v>
      </c>
      <c r="P102" s="322">
        <v>43921</v>
      </c>
      <c r="Q102" s="109">
        <v>648260.13</v>
      </c>
      <c r="R102" s="56">
        <v>0.62</v>
      </c>
      <c r="S102" s="55" t="s">
        <v>246</v>
      </c>
      <c r="T102" s="55">
        <v>400519.75</v>
      </c>
    </row>
    <row r="103" spans="2:20" s="1" customFormat="1" ht="135.75" customHeight="1" x14ac:dyDescent="0.2">
      <c r="B103" s="409"/>
      <c r="C103" s="410"/>
      <c r="D103" s="437"/>
      <c r="E103" s="492"/>
      <c r="F103" s="385" t="s">
        <v>1654</v>
      </c>
      <c r="G103" s="121" t="s">
        <v>1166</v>
      </c>
      <c r="H103" s="101" t="s">
        <v>581</v>
      </c>
      <c r="I103" s="371" t="s">
        <v>582</v>
      </c>
      <c r="J103" s="385" t="s">
        <v>352</v>
      </c>
      <c r="K103" s="385" t="s">
        <v>353</v>
      </c>
      <c r="L103" s="101" t="s">
        <v>581</v>
      </c>
      <c r="M103" s="372" t="s">
        <v>2706</v>
      </c>
      <c r="N103" s="322">
        <v>42636</v>
      </c>
      <c r="O103" s="322">
        <v>42675</v>
      </c>
      <c r="P103" s="322">
        <v>44135</v>
      </c>
      <c r="Q103" s="109">
        <v>37709.54</v>
      </c>
      <c r="R103" s="56">
        <v>0.62</v>
      </c>
      <c r="S103" s="55" t="s">
        <v>246</v>
      </c>
      <c r="T103" s="55">
        <v>23379.91</v>
      </c>
    </row>
    <row r="104" spans="2:20" s="1" customFormat="1" ht="47.25" customHeight="1" x14ac:dyDescent="0.2">
      <c r="B104" s="409"/>
      <c r="C104" s="410"/>
      <c r="D104" s="437"/>
      <c r="E104" s="492"/>
      <c r="F104" s="385" t="s">
        <v>1654</v>
      </c>
      <c r="G104" s="121" t="s">
        <v>2309</v>
      </c>
      <c r="H104" s="101" t="s">
        <v>2969</v>
      </c>
      <c r="I104" s="371" t="s">
        <v>584</v>
      </c>
      <c r="J104" s="385" t="s">
        <v>352</v>
      </c>
      <c r="K104" s="385" t="s">
        <v>353</v>
      </c>
      <c r="L104" s="101" t="s">
        <v>583</v>
      </c>
      <c r="M104" s="372" t="s">
        <v>2692</v>
      </c>
      <c r="N104" s="322">
        <v>42627</v>
      </c>
      <c r="O104" s="322">
        <v>42644</v>
      </c>
      <c r="P104" s="322">
        <v>43646</v>
      </c>
      <c r="Q104" s="109">
        <v>123820.64</v>
      </c>
      <c r="R104" s="56">
        <v>0.61</v>
      </c>
      <c r="S104" s="55" t="s">
        <v>246</v>
      </c>
      <c r="T104" s="55">
        <v>75947.61</v>
      </c>
    </row>
    <row r="105" spans="2:20" s="1" customFormat="1" ht="116.25" customHeight="1" x14ac:dyDescent="0.2">
      <c r="B105" s="409"/>
      <c r="C105" s="410"/>
      <c r="D105" s="437"/>
      <c r="E105" s="492"/>
      <c r="F105" s="385" t="s">
        <v>1654</v>
      </c>
      <c r="G105" s="121" t="s">
        <v>1154</v>
      </c>
      <c r="H105" s="101" t="s">
        <v>575</v>
      </c>
      <c r="I105" s="371" t="s">
        <v>576</v>
      </c>
      <c r="J105" s="385" t="s">
        <v>352</v>
      </c>
      <c r="K105" s="385" t="s">
        <v>353</v>
      </c>
      <c r="L105" s="101" t="s">
        <v>575</v>
      </c>
      <c r="M105" s="372" t="s">
        <v>2707</v>
      </c>
      <c r="N105" s="322">
        <v>42627</v>
      </c>
      <c r="O105" s="322">
        <v>42461</v>
      </c>
      <c r="P105" s="322">
        <v>43555</v>
      </c>
      <c r="Q105" s="109">
        <v>523666.48</v>
      </c>
      <c r="R105" s="56">
        <v>0.61</v>
      </c>
      <c r="S105" s="55" t="s">
        <v>246</v>
      </c>
      <c r="T105" s="55">
        <v>319527.17</v>
      </c>
    </row>
    <row r="106" spans="2:20" s="1" customFormat="1" ht="115.5" customHeight="1" x14ac:dyDescent="0.2">
      <c r="B106" s="409"/>
      <c r="C106" s="410"/>
      <c r="D106" s="437"/>
      <c r="E106" s="492"/>
      <c r="F106" s="385" t="s">
        <v>1654</v>
      </c>
      <c r="G106" s="121" t="s">
        <v>1154</v>
      </c>
      <c r="H106" s="101" t="s">
        <v>577</v>
      </c>
      <c r="I106" s="371" t="s">
        <v>578</v>
      </c>
      <c r="J106" s="385" t="s">
        <v>352</v>
      </c>
      <c r="K106" s="385" t="s">
        <v>353</v>
      </c>
      <c r="L106" s="101" t="s">
        <v>577</v>
      </c>
      <c r="M106" s="372" t="s">
        <v>2694</v>
      </c>
      <c r="N106" s="322">
        <v>42627</v>
      </c>
      <c r="O106" s="322">
        <v>42461</v>
      </c>
      <c r="P106" s="322">
        <v>43738</v>
      </c>
      <c r="Q106" s="109">
        <v>539728.71</v>
      </c>
      <c r="R106" s="56">
        <v>0.61</v>
      </c>
      <c r="S106" s="55" t="s">
        <v>246</v>
      </c>
      <c r="T106" s="55">
        <v>331033.73</v>
      </c>
    </row>
    <row r="107" spans="2:20" s="1" customFormat="1" ht="120.75" customHeight="1" x14ac:dyDescent="0.2">
      <c r="B107" s="409"/>
      <c r="C107" s="410"/>
      <c r="D107" s="437"/>
      <c r="E107" s="492"/>
      <c r="F107" s="385" t="s">
        <v>1654</v>
      </c>
      <c r="G107" s="121" t="s">
        <v>1167</v>
      </c>
      <c r="H107" s="101" t="s">
        <v>579</v>
      </c>
      <c r="I107" s="371" t="s">
        <v>580</v>
      </c>
      <c r="J107" s="385" t="s">
        <v>352</v>
      </c>
      <c r="K107" s="385" t="s">
        <v>353</v>
      </c>
      <c r="L107" s="101" t="s">
        <v>579</v>
      </c>
      <c r="M107" s="372" t="s">
        <v>2708</v>
      </c>
      <c r="N107" s="322">
        <v>42627</v>
      </c>
      <c r="O107" s="322">
        <v>42660</v>
      </c>
      <c r="P107" s="322">
        <v>43754</v>
      </c>
      <c r="Q107" s="109">
        <v>272098.62</v>
      </c>
      <c r="R107" s="56">
        <v>0.62</v>
      </c>
      <c r="S107" s="55" t="s">
        <v>246</v>
      </c>
      <c r="T107" s="55">
        <v>168701.14</v>
      </c>
    </row>
    <row r="108" spans="2:20" s="1" customFormat="1" ht="90" customHeight="1" x14ac:dyDescent="0.2">
      <c r="B108" s="409"/>
      <c r="C108" s="410"/>
      <c r="D108" s="437"/>
      <c r="E108" s="492"/>
      <c r="F108" s="385" t="s">
        <v>1652</v>
      </c>
      <c r="G108" s="121" t="s">
        <v>1168</v>
      </c>
      <c r="H108" s="101" t="s">
        <v>372</v>
      </c>
      <c r="I108" s="371" t="s">
        <v>373</v>
      </c>
      <c r="J108" s="385" t="s">
        <v>352</v>
      </c>
      <c r="K108" s="385" t="s">
        <v>353</v>
      </c>
      <c r="L108" s="101" t="s">
        <v>372</v>
      </c>
      <c r="M108" s="386" t="s">
        <v>7</v>
      </c>
      <c r="N108" s="322">
        <v>42520</v>
      </c>
      <c r="O108" s="322">
        <v>42559</v>
      </c>
      <c r="P108" s="322">
        <v>42923</v>
      </c>
      <c r="Q108" s="109">
        <v>20000</v>
      </c>
      <c r="R108" s="56">
        <v>0.75</v>
      </c>
      <c r="S108" s="55" t="s">
        <v>246</v>
      </c>
      <c r="T108" s="55">
        <v>15000</v>
      </c>
    </row>
    <row r="109" spans="2:20" s="1" customFormat="1" ht="120" customHeight="1" x14ac:dyDescent="0.2">
      <c r="B109" s="409"/>
      <c r="C109" s="410"/>
      <c r="D109" s="437"/>
      <c r="E109" s="492"/>
      <c r="F109" s="385" t="s">
        <v>1652</v>
      </c>
      <c r="G109" s="121" t="s">
        <v>2310</v>
      </c>
      <c r="H109" s="101" t="s">
        <v>378</v>
      </c>
      <c r="I109" s="371" t="s">
        <v>379</v>
      </c>
      <c r="J109" s="385" t="s">
        <v>352</v>
      </c>
      <c r="K109" s="385" t="s">
        <v>353</v>
      </c>
      <c r="L109" s="101" t="s">
        <v>378</v>
      </c>
      <c r="M109" s="386" t="s">
        <v>7</v>
      </c>
      <c r="N109" s="322">
        <v>42520</v>
      </c>
      <c r="O109" s="322">
        <v>42523</v>
      </c>
      <c r="P109" s="322">
        <v>42887</v>
      </c>
      <c r="Q109" s="109">
        <v>20000</v>
      </c>
      <c r="R109" s="56">
        <v>0.75</v>
      </c>
      <c r="S109" s="55" t="s">
        <v>246</v>
      </c>
      <c r="T109" s="55">
        <v>15000</v>
      </c>
    </row>
    <row r="110" spans="2:20" s="1" customFormat="1" ht="123.75" customHeight="1" x14ac:dyDescent="0.2">
      <c r="B110" s="409"/>
      <c r="C110" s="410"/>
      <c r="D110" s="437"/>
      <c r="E110" s="492"/>
      <c r="F110" s="385" t="s">
        <v>1652</v>
      </c>
      <c r="G110" s="121" t="s">
        <v>2311</v>
      </c>
      <c r="H110" s="101" t="s">
        <v>380</v>
      </c>
      <c r="I110" s="371" t="s">
        <v>381</v>
      </c>
      <c r="J110" s="385" t="s">
        <v>352</v>
      </c>
      <c r="K110" s="385" t="s">
        <v>353</v>
      </c>
      <c r="L110" s="101" t="s">
        <v>380</v>
      </c>
      <c r="M110" s="386" t="s">
        <v>25</v>
      </c>
      <c r="N110" s="322">
        <v>42520</v>
      </c>
      <c r="O110" s="322">
        <v>42549</v>
      </c>
      <c r="P110" s="322">
        <v>42913</v>
      </c>
      <c r="Q110" s="109">
        <v>20000</v>
      </c>
      <c r="R110" s="56">
        <v>0.75</v>
      </c>
      <c r="S110" s="55" t="s">
        <v>246</v>
      </c>
      <c r="T110" s="55">
        <v>15000</v>
      </c>
    </row>
    <row r="111" spans="2:20" s="1" customFormat="1" ht="90" customHeight="1" x14ac:dyDescent="0.2">
      <c r="B111" s="409"/>
      <c r="C111" s="410"/>
      <c r="D111" s="437"/>
      <c r="E111" s="492"/>
      <c r="F111" s="385" t="s">
        <v>1652</v>
      </c>
      <c r="G111" s="121" t="s">
        <v>1169</v>
      </c>
      <c r="H111" s="101" t="s">
        <v>374</v>
      </c>
      <c r="I111" s="371" t="s">
        <v>375</v>
      </c>
      <c r="J111" s="385" t="s">
        <v>352</v>
      </c>
      <c r="K111" s="385" t="s">
        <v>353</v>
      </c>
      <c r="L111" s="101" t="s">
        <v>374</v>
      </c>
      <c r="M111" s="386" t="s">
        <v>13</v>
      </c>
      <c r="N111" s="322">
        <v>42520</v>
      </c>
      <c r="O111" s="322">
        <v>42558</v>
      </c>
      <c r="P111" s="322">
        <v>42922</v>
      </c>
      <c r="Q111" s="109">
        <v>20000</v>
      </c>
      <c r="R111" s="56">
        <v>0.75</v>
      </c>
      <c r="S111" s="55" t="s">
        <v>246</v>
      </c>
      <c r="T111" s="55">
        <v>15000</v>
      </c>
    </row>
    <row r="112" spans="2:20" s="1" customFormat="1" ht="90" customHeight="1" x14ac:dyDescent="0.2">
      <c r="B112" s="409"/>
      <c r="C112" s="410"/>
      <c r="D112" s="437"/>
      <c r="E112" s="492"/>
      <c r="F112" s="385" t="s">
        <v>1655</v>
      </c>
      <c r="G112" s="121" t="s">
        <v>1170</v>
      </c>
      <c r="H112" s="101" t="s">
        <v>771</v>
      </c>
      <c r="I112" s="371" t="s">
        <v>769</v>
      </c>
      <c r="J112" s="385" t="s">
        <v>352</v>
      </c>
      <c r="K112" s="385" t="s">
        <v>353</v>
      </c>
      <c r="L112" s="308" t="s">
        <v>771</v>
      </c>
      <c r="M112" s="372" t="s">
        <v>13</v>
      </c>
      <c r="N112" s="322">
        <v>42711</v>
      </c>
      <c r="O112" s="322">
        <v>42753</v>
      </c>
      <c r="P112" s="322">
        <v>43117</v>
      </c>
      <c r="Q112" s="109">
        <v>20000</v>
      </c>
      <c r="R112" s="56">
        <v>0.75</v>
      </c>
      <c r="S112" s="55" t="s">
        <v>246</v>
      </c>
      <c r="T112" s="55">
        <v>15000</v>
      </c>
    </row>
    <row r="113" spans="2:20" s="1" customFormat="1" ht="90" customHeight="1" x14ac:dyDescent="0.2">
      <c r="B113" s="409"/>
      <c r="C113" s="410"/>
      <c r="D113" s="437"/>
      <c r="E113" s="492"/>
      <c r="F113" s="385" t="s">
        <v>1655</v>
      </c>
      <c r="G113" s="121" t="s">
        <v>2312</v>
      </c>
      <c r="H113" s="101" t="s">
        <v>772</v>
      </c>
      <c r="I113" s="371" t="s">
        <v>770</v>
      </c>
      <c r="J113" s="385" t="s">
        <v>352</v>
      </c>
      <c r="K113" s="385" t="s">
        <v>353</v>
      </c>
      <c r="L113" s="308" t="s">
        <v>772</v>
      </c>
      <c r="M113" s="372" t="s">
        <v>10</v>
      </c>
      <c r="N113" s="322">
        <v>42711</v>
      </c>
      <c r="O113" s="322">
        <v>42739</v>
      </c>
      <c r="P113" s="322">
        <v>43103</v>
      </c>
      <c r="Q113" s="109">
        <v>20000</v>
      </c>
      <c r="R113" s="56">
        <v>0.75</v>
      </c>
      <c r="S113" s="55" t="s">
        <v>246</v>
      </c>
      <c r="T113" s="55">
        <v>15000</v>
      </c>
    </row>
    <row r="114" spans="2:20" s="1" customFormat="1" ht="138" customHeight="1" x14ac:dyDescent="0.2">
      <c r="B114" s="409"/>
      <c r="C114" s="410"/>
      <c r="D114" s="437"/>
      <c r="E114" s="492"/>
      <c r="F114" s="377" t="s">
        <v>1425</v>
      </c>
      <c r="G114" s="62" t="s">
        <v>2161</v>
      </c>
      <c r="H114" s="103" t="s">
        <v>1426</v>
      </c>
      <c r="I114" s="393" t="s">
        <v>1424</v>
      </c>
      <c r="J114" s="377" t="s">
        <v>352</v>
      </c>
      <c r="K114" s="377" t="s">
        <v>353</v>
      </c>
      <c r="L114" s="309"/>
      <c r="M114" s="277" t="s">
        <v>2068</v>
      </c>
      <c r="N114" s="322">
        <v>43046</v>
      </c>
      <c r="O114" s="322">
        <v>43073</v>
      </c>
      <c r="P114" s="322">
        <v>44168</v>
      </c>
      <c r="Q114" s="112">
        <v>375491.16</v>
      </c>
      <c r="R114" s="56">
        <v>0.62</v>
      </c>
      <c r="S114" s="55" t="s">
        <v>246</v>
      </c>
      <c r="T114" s="55">
        <v>232804.52</v>
      </c>
    </row>
    <row r="115" spans="2:20" s="1" customFormat="1" ht="149.25" customHeight="1" x14ac:dyDescent="0.2">
      <c r="B115" s="409"/>
      <c r="C115" s="410"/>
      <c r="D115" s="437"/>
      <c r="E115" s="492"/>
      <c r="F115" s="377" t="s">
        <v>1425</v>
      </c>
      <c r="G115" s="222" t="s">
        <v>2313</v>
      </c>
      <c r="H115" s="101" t="s">
        <v>3314</v>
      </c>
      <c r="I115" s="371" t="s">
        <v>1301</v>
      </c>
      <c r="J115" s="385" t="s">
        <v>352</v>
      </c>
      <c r="K115" s="385" t="s">
        <v>353</v>
      </c>
      <c r="L115" s="101" t="s">
        <v>1300</v>
      </c>
      <c r="M115" s="372" t="s">
        <v>2067</v>
      </c>
      <c r="N115" s="322">
        <v>42964</v>
      </c>
      <c r="O115" s="322">
        <v>43009</v>
      </c>
      <c r="P115" s="322">
        <v>44104</v>
      </c>
      <c r="Q115" s="109">
        <v>1234213.07</v>
      </c>
      <c r="R115" s="56">
        <v>0.61</v>
      </c>
      <c r="S115" s="55" t="s">
        <v>246</v>
      </c>
      <c r="T115" s="55">
        <v>757397.55</v>
      </c>
    </row>
    <row r="116" spans="2:20" s="1" customFormat="1" ht="135" customHeight="1" x14ac:dyDescent="0.2">
      <c r="B116" s="409"/>
      <c r="C116" s="410"/>
      <c r="D116" s="437"/>
      <c r="E116" s="492"/>
      <c r="F116" s="205" t="s">
        <v>1768</v>
      </c>
      <c r="G116" s="223" t="s">
        <v>2314</v>
      </c>
      <c r="H116" s="101" t="s">
        <v>1770</v>
      </c>
      <c r="I116" s="371" t="s">
        <v>1771</v>
      </c>
      <c r="J116" s="385" t="s">
        <v>352</v>
      </c>
      <c r="K116" s="385" t="s">
        <v>353</v>
      </c>
      <c r="L116" s="101" t="s">
        <v>1774</v>
      </c>
      <c r="M116" s="372" t="s">
        <v>13</v>
      </c>
      <c r="N116" s="322">
        <v>43208</v>
      </c>
      <c r="O116" s="322">
        <v>43257</v>
      </c>
      <c r="P116" s="322">
        <v>43674</v>
      </c>
      <c r="Q116" s="110">
        <v>19700</v>
      </c>
      <c r="R116" s="68">
        <v>0.75</v>
      </c>
      <c r="S116" s="67" t="s">
        <v>246</v>
      </c>
      <c r="T116" s="67">
        <v>14775</v>
      </c>
    </row>
    <row r="117" spans="2:20" s="1" customFormat="1" ht="149.25" customHeight="1" x14ac:dyDescent="0.2">
      <c r="B117" s="409"/>
      <c r="C117" s="410"/>
      <c r="D117" s="437"/>
      <c r="E117" s="492"/>
      <c r="F117" s="205" t="s">
        <v>1769</v>
      </c>
      <c r="G117" s="317" t="s">
        <v>2162</v>
      </c>
      <c r="H117" s="318" t="s">
        <v>1777</v>
      </c>
      <c r="I117" s="319" t="s">
        <v>1778</v>
      </c>
      <c r="J117" s="390" t="s">
        <v>352</v>
      </c>
      <c r="K117" s="390" t="s">
        <v>353</v>
      </c>
      <c r="L117" s="318" t="s">
        <v>1779</v>
      </c>
      <c r="M117" s="320" t="s">
        <v>2069</v>
      </c>
      <c r="N117" s="324">
        <v>43245</v>
      </c>
      <c r="O117" s="324">
        <v>43344</v>
      </c>
      <c r="P117" s="324">
        <v>44254</v>
      </c>
      <c r="Q117" s="110">
        <v>24728.720000000001</v>
      </c>
      <c r="R117" s="68">
        <v>0.45069999999999999</v>
      </c>
      <c r="S117" s="67" t="s">
        <v>246</v>
      </c>
      <c r="T117" s="67">
        <v>11144.41</v>
      </c>
    </row>
    <row r="118" spans="2:20" s="1" customFormat="1" ht="149.25" customHeight="1" x14ac:dyDescent="0.2">
      <c r="B118" s="409"/>
      <c r="C118" s="410"/>
      <c r="D118" s="437"/>
      <c r="E118" s="492"/>
      <c r="F118" s="377" t="s">
        <v>1769</v>
      </c>
      <c r="G118" s="121" t="s">
        <v>3018</v>
      </c>
      <c r="H118" s="101" t="s">
        <v>3019</v>
      </c>
      <c r="I118" s="393" t="s">
        <v>3017</v>
      </c>
      <c r="J118" s="385" t="s">
        <v>352</v>
      </c>
      <c r="K118" s="385" t="s">
        <v>353</v>
      </c>
      <c r="L118" s="101" t="s">
        <v>3020</v>
      </c>
      <c r="M118" s="371" t="s">
        <v>3021</v>
      </c>
      <c r="N118" s="322">
        <v>43745</v>
      </c>
      <c r="O118" s="322">
        <v>43617</v>
      </c>
      <c r="P118" s="322">
        <v>44712</v>
      </c>
      <c r="Q118" s="55">
        <v>209670.82</v>
      </c>
      <c r="R118" s="56">
        <v>0.58650000000000002</v>
      </c>
      <c r="S118" s="55" t="s">
        <v>246</v>
      </c>
      <c r="T118" s="55">
        <v>122969.54</v>
      </c>
    </row>
    <row r="119" spans="2:20" s="1" customFormat="1" ht="149.25" customHeight="1" x14ac:dyDescent="0.2">
      <c r="B119" s="409"/>
      <c r="C119" s="410"/>
      <c r="D119" s="437"/>
      <c r="E119" s="492"/>
      <c r="F119" s="358" t="s">
        <v>1769</v>
      </c>
      <c r="G119" s="217" t="s">
        <v>2315</v>
      </c>
      <c r="H119" s="241" t="s">
        <v>1819</v>
      </c>
      <c r="I119" s="396" t="s">
        <v>1820</v>
      </c>
      <c r="J119" s="384" t="s">
        <v>352</v>
      </c>
      <c r="K119" s="384" t="s">
        <v>353</v>
      </c>
      <c r="L119" s="241" t="s">
        <v>1821</v>
      </c>
      <c r="M119" s="278" t="s">
        <v>2070</v>
      </c>
      <c r="N119" s="325">
        <v>43245</v>
      </c>
      <c r="O119" s="325">
        <v>43344</v>
      </c>
      <c r="P119" s="325">
        <v>44439</v>
      </c>
      <c r="Q119" s="108">
        <v>232322.09</v>
      </c>
      <c r="R119" s="73">
        <v>0.75</v>
      </c>
      <c r="S119" s="72" t="s">
        <v>246</v>
      </c>
      <c r="T119" s="72">
        <v>174241.57</v>
      </c>
    </row>
    <row r="120" spans="2:20" s="1" customFormat="1" ht="149.25" customHeight="1" x14ac:dyDescent="0.2">
      <c r="B120" s="409"/>
      <c r="C120" s="410"/>
      <c r="D120" s="437"/>
      <c r="E120" s="492"/>
      <c r="F120" s="205" t="s">
        <v>1769</v>
      </c>
      <c r="G120" s="223" t="s">
        <v>1154</v>
      </c>
      <c r="H120" s="101" t="s">
        <v>1772</v>
      </c>
      <c r="I120" s="371" t="s">
        <v>1773</v>
      </c>
      <c r="J120" s="385" t="s">
        <v>352</v>
      </c>
      <c r="K120" s="385" t="s">
        <v>353</v>
      </c>
      <c r="L120" s="101" t="s">
        <v>1775</v>
      </c>
      <c r="M120" s="372" t="s">
        <v>2071</v>
      </c>
      <c r="N120" s="322">
        <v>43216</v>
      </c>
      <c r="O120" s="322">
        <v>43101</v>
      </c>
      <c r="P120" s="322">
        <v>44196</v>
      </c>
      <c r="Q120" s="110">
        <v>404629.4</v>
      </c>
      <c r="R120" s="68">
        <v>0.61370000000000002</v>
      </c>
      <c r="S120" s="67" t="s">
        <v>246</v>
      </c>
      <c r="T120" s="67">
        <v>248302.52</v>
      </c>
    </row>
    <row r="121" spans="2:20" s="1" customFormat="1" ht="149.25" customHeight="1" x14ac:dyDescent="0.2">
      <c r="B121" s="409"/>
      <c r="C121" s="410"/>
      <c r="D121" s="437"/>
      <c r="E121" s="492"/>
      <c r="F121" s="205" t="s">
        <v>2628</v>
      </c>
      <c r="G121" s="223" t="s">
        <v>2773</v>
      </c>
      <c r="H121" s="101" t="s">
        <v>2970</v>
      </c>
      <c r="I121" s="371" t="s">
        <v>2622</v>
      </c>
      <c r="J121" s="385" t="s">
        <v>352</v>
      </c>
      <c r="K121" s="385" t="s">
        <v>353</v>
      </c>
      <c r="L121" s="101" t="s">
        <v>2629</v>
      </c>
      <c r="M121" s="372" t="s">
        <v>2695</v>
      </c>
      <c r="N121" s="322">
        <v>43503</v>
      </c>
      <c r="O121" s="322">
        <v>43101</v>
      </c>
      <c r="P121" s="322">
        <v>44561</v>
      </c>
      <c r="Q121" s="110">
        <v>938111.59</v>
      </c>
      <c r="R121" s="68">
        <v>0.57450000000000001</v>
      </c>
      <c r="S121" s="67" t="s">
        <v>246</v>
      </c>
      <c r="T121" s="67">
        <v>538906.46</v>
      </c>
    </row>
    <row r="122" spans="2:20" s="1" customFormat="1" ht="149.25" customHeight="1" x14ac:dyDescent="0.2">
      <c r="B122" s="409"/>
      <c r="C122" s="410"/>
      <c r="D122" s="437"/>
      <c r="E122" s="492"/>
      <c r="F122" s="205" t="s">
        <v>1822</v>
      </c>
      <c r="G122" s="223" t="s">
        <v>1240</v>
      </c>
      <c r="H122" s="101" t="s">
        <v>1823</v>
      </c>
      <c r="I122" s="371" t="s">
        <v>1824</v>
      </c>
      <c r="J122" s="385" t="s">
        <v>352</v>
      </c>
      <c r="K122" s="385" t="s">
        <v>353</v>
      </c>
      <c r="L122" s="101" t="s">
        <v>1825</v>
      </c>
      <c r="M122" s="372" t="s">
        <v>13</v>
      </c>
      <c r="N122" s="322">
        <v>43245</v>
      </c>
      <c r="O122" s="322">
        <v>43388</v>
      </c>
      <c r="P122" s="322">
        <v>44483</v>
      </c>
      <c r="Q122" s="110">
        <v>434922.86</v>
      </c>
      <c r="R122" s="68">
        <v>0.55349999999999999</v>
      </c>
      <c r="S122" s="67" t="s">
        <v>246</v>
      </c>
      <c r="T122" s="67">
        <v>240725.35</v>
      </c>
    </row>
    <row r="123" spans="2:20" s="1" customFormat="1" ht="149.25" customHeight="1" x14ac:dyDescent="0.2">
      <c r="B123" s="409"/>
      <c r="C123" s="410"/>
      <c r="D123" s="437"/>
      <c r="E123" s="492"/>
      <c r="F123" s="137" t="s">
        <v>2041</v>
      </c>
      <c r="G123" s="136" t="s">
        <v>1249</v>
      </c>
      <c r="H123" s="248" t="s">
        <v>2042</v>
      </c>
      <c r="I123" s="290" t="s">
        <v>2043</v>
      </c>
      <c r="J123" s="349" t="s">
        <v>352</v>
      </c>
      <c r="K123" s="349" t="s">
        <v>353</v>
      </c>
      <c r="L123" s="248" t="s">
        <v>2044</v>
      </c>
      <c r="M123" s="402" t="s">
        <v>15</v>
      </c>
      <c r="N123" s="324">
        <v>43349</v>
      </c>
      <c r="O123" s="324">
        <v>43344</v>
      </c>
      <c r="P123" s="324">
        <v>44074</v>
      </c>
      <c r="Q123" s="138">
        <v>491170.48</v>
      </c>
      <c r="R123" s="156">
        <v>0.55049999999999999</v>
      </c>
      <c r="S123" s="136" t="s">
        <v>246</v>
      </c>
      <c r="T123" s="139">
        <v>270389.39</v>
      </c>
    </row>
    <row r="124" spans="2:20" s="1" customFormat="1" ht="149.25" customHeight="1" x14ac:dyDescent="0.2">
      <c r="B124" s="409"/>
      <c r="C124" s="410"/>
      <c r="D124" s="437"/>
      <c r="E124" s="492"/>
      <c r="F124" s="371" t="s">
        <v>2731</v>
      </c>
      <c r="G124" s="121" t="s">
        <v>3206</v>
      </c>
      <c r="H124" s="101" t="s">
        <v>3207</v>
      </c>
      <c r="I124" s="371" t="s">
        <v>3205</v>
      </c>
      <c r="J124" s="385" t="s">
        <v>352</v>
      </c>
      <c r="K124" s="385" t="s">
        <v>353</v>
      </c>
      <c r="L124" s="101" t="s">
        <v>3208</v>
      </c>
      <c r="M124" s="371" t="s">
        <v>3209</v>
      </c>
      <c r="N124" s="322">
        <v>43879</v>
      </c>
      <c r="O124" s="322">
        <v>43374</v>
      </c>
      <c r="P124" s="322">
        <v>44469</v>
      </c>
      <c r="Q124" s="141">
        <v>472533.22</v>
      </c>
      <c r="R124" s="152">
        <v>0.70730000000000004</v>
      </c>
      <c r="S124" s="121" t="s">
        <v>246</v>
      </c>
      <c r="T124" s="141">
        <v>334213.94</v>
      </c>
    </row>
    <row r="125" spans="2:20" s="1" customFormat="1" ht="149.25" customHeight="1" x14ac:dyDescent="0.2">
      <c r="B125" s="409"/>
      <c r="C125" s="410"/>
      <c r="D125" s="437"/>
      <c r="E125" s="492"/>
      <c r="F125" s="396" t="s">
        <v>2731</v>
      </c>
      <c r="G125" s="86" t="s">
        <v>2732</v>
      </c>
      <c r="H125" s="241" t="s">
        <v>2733</v>
      </c>
      <c r="I125" s="396" t="s">
        <v>2735</v>
      </c>
      <c r="J125" s="384" t="s">
        <v>352</v>
      </c>
      <c r="K125" s="384" t="s">
        <v>353</v>
      </c>
      <c r="L125" s="351" t="s">
        <v>2737</v>
      </c>
      <c r="M125" s="351" t="s">
        <v>2739</v>
      </c>
      <c r="N125" s="325">
        <v>43606</v>
      </c>
      <c r="O125" s="325">
        <v>43739</v>
      </c>
      <c r="P125" s="325">
        <v>44834</v>
      </c>
      <c r="Q125" s="197">
        <v>106639.82</v>
      </c>
      <c r="R125" s="198">
        <v>0.75</v>
      </c>
      <c r="S125" s="352" t="s">
        <v>246</v>
      </c>
      <c r="T125" s="197">
        <v>79979.87</v>
      </c>
    </row>
    <row r="126" spans="2:20" s="1" customFormat="1" ht="149.25" customHeight="1" x14ac:dyDescent="0.2">
      <c r="B126" s="409"/>
      <c r="C126" s="410"/>
      <c r="D126" s="437"/>
      <c r="E126" s="492"/>
      <c r="F126" s="371" t="s">
        <v>2731</v>
      </c>
      <c r="G126" s="121" t="s">
        <v>1154</v>
      </c>
      <c r="H126" s="101" t="s">
        <v>2734</v>
      </c>
      <c r="I126" s="371" t="s">
        <v>2736</v>
      </c>
      <c r="J126" s="385" t="s">
        <v>352</v>
      </c>
      <c r="K126" s="385" t="s">
        <v>353</v>
      </c>
      <c r="L126" s="304" t="s">
        <v>2738</v>
      </c>
      <c r="M126" s="304" t="s">
        <v>2740</v>
      </c>
      <c r="N126" s="322">
        <v>43606</v>
      </c>
      <c r="O126" s="322">
        <v>43466</v>
      </c>
      <c r="P126" s="322">
        <v>44561</v>
      </c>
      <c r="Q126" s="141">
        <v>440069.48</v>
      </c>
      <c r="R126" s="152">
        <v>0.64039999999999997</v>
      </c>
      <c r="S126" s="136" t="s">
        <v>246</v>
      </c>
      <c r="T126" s="141">
        <v>281777.25</v>
      </c>
    </row>
    <row r="127" spans="2:20" s="1" customFormat="1" ht="149.25" customHeight="1" x14ac:dyDescent="0.2">
      <c r="B127" s="409"/>
      <c r="C127" s="410"/>
      <c r="D127" s="437"/>
      <c r="E127" s="492"/>
      <c r="F127" s="371" t="s">
        <v>2571</v>
      </c>
      <c r="G127" s="121" t="s">
        <v>1154</v>
      </c>
      <c r="H127" s="101" t="s">
        <v>2572</v>
      </c>
      <c r="I127" s="393" t="s">
        <v>2567</v>
      </c>
      <c r="J127" s="385" t="s">
        <v>352</v>
      </c>
      <c r="K127" s="385" t="s">
        <v>353</v>
      </c>
      <c r="L127" s="101" t="s">
        <v>2573</v>
      </c>
      <c r="M127" s="372" t="s">
        <v>15</v>
      </c>
      <c r="N127" s="322">
        <v>43537</v>
      </c>
      <c r="O127" s="322">
        <v>43405</v>
      </c>
      <c r="P127" s="322">
        <v>44135</v>
      </c>
      <c r="Q127" s="141">
        <v>256066.62</v>
      </c>
      <c r="R127" s="152">
        <v>0.72309999999999997</v>
      </c>
      <c r="S127" s="121"/>
      <c r="T127" s="141">
        <v>185158.81</v>
      </c>
    </row>
    <row r="128" spans="2:20" s="1" customFormat="1" ht="149.25" customHeight="1" x14ac:dyDescent="0.2">
      <c r="B128" s="409"/>
      <c r="C128" s="410"/>
      <c r="D128" s="437"/>
      <c r="E128" s="492"/>
      <c r="F128" s="326" t="s">
        <v>2571</v>
      </c>
      <c r="G128" s="121" t="s">
        <v>1154</v>
      </c>
      <c r="H128" s="241" t="s">
        <v>2626</v>
      </c>
      <c r="I128" s="393" t="s">
        <v>2623</v>
      </c>
      <c r="J128" s="384" t="s">
        <v>352</v>
      </c>
      <c r="K128" s="384" t="s">
        <v>353</v>
      </c>
      <c r="L128" s="241" t="s">
        <v>2627</v>
      </c>
      <c r="M128" s="278" t="s">
        <v>2709</v>
      </c>
      <c r="N128" s="322">
        <v>43579</v>
      </c>
      <c r="O128" s="322">
        <v>43466</v>
      </c>
      <c r="P128" s="322">
        <v>44196</v>
      </c>
      <c r="Q128" s="197">
        <v>141719.04999999999</v>
      </c>
      <c r="R128" s="198">
        <v>0.63880000000000003</v>
      </c>
      <c r="S128" s="86" t="s">
        <v>246</v>
      </c>
      <c r="T128" s="197">
        <v>90530.73</v>
      </c>
    </row>
    <row r="129" spans="2:20" s="1" customFormat="1" ht="149.25" customHeight="1" x14ac:dyDescent="0.2">
      <c r="B129" s="409"/>
      <c r="C129" s="410"/>
      <c r="D129" s="437"/>
      <c r="E129" s="492"/>
      <c r="F129" s="326" t="s">
        <v>2625</v>
      </c>
      <c r="G129" s="86" t="s">
        <v>3315</v>
      </c>
      <c r="H129" s="241" t="s">
        <v>2514</v>
      </c>
      <c r="I129" s="396" t="s">
        <v>2513</v>
      </c>
      <c r="J129" s="384" t="s">
        <v>352</v>
      </c>
      <c r="K129" s="384" t="s">
        <v>353</v>
      </c>
      <c r="L129" s="241" t="s">
        <v>2515</v>
      </c>
      <c r="M129" s="278" t="s">
        <v>7</v>
      </c>
      <c r="N129" s="322">
        <v>43460</v>
      </c>
      <c r="O129" s="322">
        <v>43494</v>
      </c>
      <c r="P129" s="322">
        <v>43858</v>
      </c>
      <c r="Q129" s="197">
        <v>20000</v>
      </c>
      <c r="R129" s="198">
        <v>0.75</v>
      </c>
      <c r="S129" s="86" t="s">
        <v>246</v>
      </c>
      <c r="T129" s="197">
        <v>15000</v>
      </c>
    </row>
    <row r="130" spans="2:20" s="1" customFormat="1" ht="149.25" customHeight="1" thickBot="1" x14ac:dyDescent="0.25">
      <c r="B130" s="409"/>
      <c r="C130" s="410"/>
      <c r="D130" s="437"/>
      <c r="E130" s="395" t="s">
        <v>1503</v>
      </c>
      <c r="F130" s="205" t="s">
        <v>1504</v>
      </c>
      <c r="G130" s="122" t="s">
        <v>2163</v>
      </c>
      <c r="H130" s="70" t="s">
        <v>1505</v>
      </c>
      <c r="I130" s="395" t="s">
        <v>1502</v>
      </c>
      <c r="J130" s="390" t="s">
        <v>352</v>
      </c>
      <c r="K130" s="390" t="s">
        <v>353</v>
      </c>
      <c r="L130" s="70" t="s">
        <v>1506</v>
      </c>
      <c r="M130" s="275" t="s">
        <v>33</v>
      </c>
      <c r="N130" s="316">
        <v>43108</v>
      </c>
      <c r="O130" s="316">
        <v>43069</v>
      </c>
      <c r="P130" s="316">
        <v>43798</v>
      </c>
      <c r="Q130" s="110">
        <v>8020278.3799999999</v>
      </c>
      <c r="R130" s="68">
        <v>0.4</v>
      </c>
      <c r="S130" s="67" t="s">
        <v>246</v>
      </c>
      <c r="T130" s="67">
        <v>3208111.35</v>
      </c>
    </row>
    <row r="131" spans="2:20" s="1" customFormat="1" ht="42.75" customHeight="1" thickBot="1" x14ac:dyDescent="0.25">
      <c r="B131" s="409"/>
      <c r="C131" s="410"/>
      <c r="D131" s="439"/>
      <c r="E131" s="414" t="s">
        <v>353</v>
      </c>
      <c r="F131" s="415"/>
      <c r="G131" s="415"/>
      <c r="H131" s="415"/>
      <c r="I131" s="415"/>
      <c r="J131" s="415"/>
      <c r="K131" s="374">
        <f>COUNTA(K76:K130)</f>
        <v>55</v>
      </c>
      <c r="L131" s="496"/>
      <c r="M131" s="497"/>
      <c r="N131" s="497"/>
      <c r="O131" s="497"/>
      <c r="P131" s="497"/>
      <c r="Q131" s="392">
        <f>SUM(Q76:Q130)</f>
        <v>26964856.280000001</v>
      </c>
      <c r="R131" s="446"/>
      <c r="S131" s="447"/>
      <c r="T131" s="399">
        <f>SUM(T76:T130)</f>
        <v>15992991.070000002</v>
      </c>
    </row>
    <row r="132" spans="2:20" s="1" customFormat="1" ht="42.75" customHeight="1" thickBot="1" x14ac:dyDescent="0.25">
      <c r="B132" s="409"/>
      <c r="C132" s="411"/>
      <c r="D132" s="426" t="s">
        <v>1693</v>
      </c>
      <c r="E132" s="427"/>
      <c r="F132" s="427"/>
      <c r="G132" s="427"/>
      <c r="H132" s="427"/>
      <c r="I132" s="427"/>
      <c r="J132" s="427"/>
      <c r="K132" s="378">
        <f>K131+K75</f>
        <v>115</v>
      </c>
      <c r="L132" s="465"/>
      <c r="M132" s="466"/>
      <c r="N132" s="466"/>
      <c r="O132" s="466"/>
      <c r="P132" s="466"/>
      <c r="Q132" s="387">
        <f>Q131+Q75</f>
        <v>45104829.949999996</v>
      </c>
      <c r="R132" s="455"/>
      <c r="S132" s="456"/>
      <c r="T132" s="74">
        <f>T131+T75</f>
        <v>25978407.220000006</v>
      </c>
    </row>
    <row r="133" spans="2:20" s="1" customFormat="1" ht="90" customHeight="1" x14ac:dyDescent="0.2">
      <c r="B133" s="409"/>
      <c r="C133" s="410"/>
      <c r="D133" s="488" t="s">
        <v>1694</v>
      </c>
      <c r="E133" s="431" t="s">
        <v>95</v>
      </c>
      <c r="F133" s="384" t="s">
        <v>1656</v>
      </c>
      <c r="G133" s="86" t="s">
        <v>1171</v>
      </c>
      <c r="H133" s="241" t="s">
        <v>2913</v>
      </c>
      <c r="I133" s="396" t="s">
        <v>90</v>
      </c>
      <c r="J133" s="384" t="s">
        <v>354</v>
      </c>
      <c r="K133" s="384" t="s">
        <v>356</v>
      </c>
      <c r="L133" s="241" t="s">
        <v>2913</v>
      </c>
      <c r="M133" s="396" t="s">
        <v>62</v>
      </c>
      <c r="N133" s="321">
        <v>42226</v>
      </c>
      <c r="O133" s="321">
        <v>42262</v>
      </c>
      <c r="P133" s="321">
        <v>42627</v>
      </c>
      <c r="Q133" s="53">
        <v>19975</v>
      </c>
      <c r="R133" s="73">
        <v>0.75</v>
      </c>
      <c r="S133" s="72" t="s">
        <v>246</v>
      </c>
      <c r="T133" s="72">
        <v>14981.25</v>
      </c>
    </row>
    <row r="134" spans="2:20" s="1" customFormat="1" ht="90" customHeight="1" x14ac:dyDescent="0.2">
      <c r="B134" s="409"/>
      <c r="C134" s="410"/>
      <c r="D134" s="438"/>
      <c r="E134" s="432"/>
      <c r="F134" s="385" t="s">
        <v>1656</v>
      </c>
      <c r="G134" s="121" t="s">
        <v>1172</v>
      </c>
      <c r="H134" s="101" t="s">
        <v>2913</v>
      </c>
      <c r="I134" s="371" t="s">
        <v>89</v>
      </c>
      <c r="J134" s="385" t="s">
        <v>354</v>
      </c>
      <c r="K134" s="385" t="s">
        <v>356</v>
      </c>
      <c r="L134" s="241" t="s">
        <v>2913</v>
      </c>
      <c r="M134" s="385" t="s">
        <v>15</v>
      </c>
      <c r="N134" s="322">
        <v>42226</v>
      </c>
      <c r="O134" s="322">
        <v>42237</v>
      </c>
      <c r="P134" s="322">
        <v>42602</v>
      </c>
      <c r="Q134" s="55">
        <v>20000</v>
      </c>
      <c r="R134" s="56">
        <v>0.75</v>
      </c>
      <c r="S134" s="55" t="s">
        <v>246</v>
      </c>
      <c r="T134" s="55">
        <v>15000</v>
      </c>
    </row>
    <row r="135" spans="2:20" s="1" customFormat="1" ht="90" customHeight="1" x14ac:dyDescent="0.2">
      <c r="B135" s="409"/>
      <c r="C135" s="410"/>
      <c r="D135" s="438"/>
      <c r="E135" s="432"/>
      <c r="F135" s="385" t="s">
        <v>1656</v>
      </c>
      <c r="G135" s="121" t="s">
        <v>1173</v>
      </c>
      <c r="H135" s="101" t="s">
        <v>2913</v>
      </c>
      <c r="I135" s="371" t="s">
        <v>86</v>
      </c>
      <c r="J135" s="385" t="s">
        <v>354</v>
      </c>
      <c r="K135" s="385" t="s">
        <v>356</v>
      </c>
      <c r="L135" s="241" t="s">
        <v>2913</v>
      </c>
      <c r="M135" s="385" t="s">
        <v>10</v>
      </c>
      <c r="N135" s="322">
        <v>42226</v>
      </c>
      <c r="O135" s="322">
        <v>42251</v>
      </c>
      <c r="P135" s="322">
        <v>42616</v>
      </c>
      <c r="Q135" s="55">
        <v>20000</v>
      </c>
      <c r="R135" s="56">
        <v>0.75</v>
      </c>
      <c r="S135" s="55" t="s">
        <v>246</v>
      </c>
      <c r="T135" s="55">
        <v>15000</v>
      </c>
    </row>
    <row r="136" spans="2:20" s="1" customFormat="1" ht="90" customHeight="1" x14ac:dyDescent="0.2">
      <c r="B136" s="409"/>
      <c r="C136" s="410"/>
      <c r="D136" s="438"/>
      <c r="E136" s="432"/>
      <c r="F136" s="385" t="s">
        <v>1656</v>
      </c>
      <c r="G136" s="121" t="s">
        <v>1174</v>
      </c>
      <c r="H136" s="101" t="s">
        <v>2913</v>
      </c>
      <c r="I136" s="371" t="s">
        <v>93</v>
      </c>
      <c r="J136" s="385" t="s">
        <v>354</v>
      </c>
      <c r="K136" s="385" t="s">
        <v>356</v>
      </c>
      <c r="L136" s="241" t="s">
        <v>2913</v>
      </c>
      <c r="M136" s="385" t="s">
        <v>15</v>
      </c>
      <c r="N136" s="322">
        <v>42272</v>
      </c>
      <c r="O136" s="322">
        <v>42299</v>
      </c>
      <c r="P136" s="322">
        <v>42664</v>
      </c>
      <c r="Q136" s="55">
        <v>20000</v>
      </c>
      <c r="R136" s="56">
        <v>0.75</v>
      </c>
      <c r="S136" s="55" t="s">
        <v>246</v>
      </c>
      <c r="T136" s="55">
        <v>15000</v>
      </c>
    </row>
    <row r="137" spans="2:20" s="1" customFormat="1" ht="90" customHeight="1" x14ac:dyDescent="0.2">
      <c r="B137" s="409"/>
      <c r="C137" s="410"/>
      <c r="D137" s="438"/>
      <c r="E137" s="432"/>
      <c r="F137" s="385" t="s">
        <v>1656</v>
      </c>
      <c r="G137" s="121" t="s">
        <v>1175</v>
      </c>
      <c r="H137" s="101" t="s">
        <v>2914</v>
      </c>
      <c r="I137" s="371" t="s">
        <v>79</v>
      </c>
      <c r="J137" s="385" t="s">
        <v>354</v>
      </c>
      <c r="K137" s="385" t="s">
        <v>356</v>
      </c>
      <c r="L137" s="101" t="s">
        <v>2914</v>
      </c>
      <c r="M137" s="385" t="s">
        <v>21</v>
      </c>
      <c r="N137" s="322">
        <v>42226</v>
      </c>
      <c r="O137" s="322">
        <v>42258</v>
      </c>
      <c r="P137" s="322">
        <v>42623</v>
      </c>
      <c r="Q137" s="55">
        <v>20000</v>
      </c>
      <c r="R137" s="56">
        <v>0.75</v>
      </c>
      <c r="S137" s="55" t="s">
        <v>246</v>
      </c>
      <c r="T137" s="55">
        <v>15000</v>
      </c>
    </row>
    <row r="138" spans="2:20" s="1" customFormat="1" ht="90" customHeight="1" x14ac:dyDescent="0.2">
      <c r="B138" s="409"/>
      <c r="C138" s="410"/>
      <c r="D138" s="438"/>
      <c r="E138" s="432"/>
      <c r="F138" s="385" t="s">
        <v>1656</v>
      </c>
      <c r="G138" s="121" t="s">
        <v>1176</v>
      </c>
      <c r="H138" s="101" t="s">
        <v>2913</v>
      </c>
      <c r="I138" s="371" t="s">
        <v>55</v>
      </c>
      <c r="J138" s="385" t="s">
        <v>354</v>
      </c>
      <c r="K138" s="385" t="s">
        <v>356</v>
      </c>
      <c r="L138" s="241" t="s">
        <v>2913</v>
      </c>
      <c r="M138" s="385" t="s">
        <v>33</v>
      </c>
      <c r="N138" s="322">
        <v>42226</v>
      </c>
      <c r="O138" s="322">
        <v>42237</v>
      </c>
      <c r="P138" s="322">
        <v>42602</v>
      </c>
      <c r="Q138" s="55">
        <v>20000</v>
      </c>
      <c r="R138" s="56">
        <v>0.75</v>
      </c>
      <c r="S138" s="55" t="s">
        <v>246</v>
      </c>
      <c r="T138" s="55">
        <v>15000</v>
      </c>
    </row>
    <row r="139" spans="2:20" s="1" customFormat="1" ht="90" customHeight="1" x14ac:dyDescent="0.2">
      <c r="B139" s="409"/>
      <c r="C139" s="410"/>
      <c r="D139" s="438"/>
      <c r="E139" s="432"/>
      <c r="F139" s="385" t="s">
        <v>1656</v>
      </c>
      <c r="G139" s="121" t="s">
        <v>1177</v>
      </c>
      <c r="H139" s="101" t="s">
        <v>2913</v>
      </c>
      <c r="I139" s="371" t="s">
        <v>54</v>
      </c>
      <c r="J139" s="385" t="s">
        <v>354</v>
      </c>
      <c r="K139" s="385" t="s">
        <v>356</v>
      </c>
      <c r="L139" s="241" t="s">
        <v>2913</v>
      </c>
      <c r="M139" s="385" t="s">
        <v>25</v>
      </c>
      <c r="N139" s="322">
        <v>42226</v>
      </c>
      <c r="O139" s="322">
        <v>42235</v>
      </c>
      <c r="P139" s="322">
        <v>42600</v>
      </c>
      <c r="Q139" s="55">
        <v>20000</v>
      </c>
      <c r="R139" s="56">
        <v>0.75</v>
      </c>
      <c r="S139" s="55" t="s">
        <v>246</v>
      </c>
      <c r="T139" s="55">
        <v>15000</v>
      </c>
    </row>
    <row r="140" spans="2:20" s="1" customFormat="1" ht="90" customHeight="1" x14ac:dyDescent="0.2">
      <c r="B140" s="409"/>
      <c r="C140" s="410"/>
      <c r="D140" s="438"/>
      <c r="E140" s="432"/>
      <c r="F140" s="385" t="s">
        <v>1656</v>
      </c>
      <c r="G140" s="121" t="s">
        <v>1178</v>
      </c>
      <c r="H140" s="101" t="s">
        <v>70</v>
      </c>
      <c r="I140" s="371" t="s">
        <v>69</v>
      </c>
      <c r="J140" s="385" t="s">
        <v>354</v>
      </c>
      <c r="K140" s="385" t="s">
        <v>356</v>
      </c>
      <c r="L140" s="101" t="s">
        <v>70</v>
      </c>
      <c r="M140" s="385" t="s">
        <v>13</v>
      </c>
      <c r="N140" s="322">
        <v>42226</v>
      </c>
      <c r="O140" s="322">
        <v>42242</v>
      </c>
      <c r="P140" s="322">
        <v>42607</v>
      </c>
      <c r="Q140" s="55">
        <v>20000</v>
      </c>
      <c r="R140" s="56">
        <v>0.75</v>
      </c>
      <c r="S140" s="55" t="s">
        <v>246</v>
      </c>
      <c r="T140" s="55">
        <v>15000</v>
      </c>
    </row>
    <row r="141" spans="2:20" s="1" customFormat="1" ht="90" customHeight="1" x14ac:dyDescent="0.2">
      <c r="B141" s="409"/>
      <c r="C141" s="410"/>
      <c r="D141" s="438"/>
      <c r="E141" s="432"/>
      <c r="F141" s="385" t="s">
        <v>1656</v>
      </c>
      <c r="G141" s="121" t="s">
        <v>1179</v>
      </c>
      <c r="H141" s="101" t="s">
        <v>53</v>
      </c>
      <c r="I141" s="371" t="s">
        <v>52</v>
      </c>
      <c r="J141" s="385" t="s">
        <v>354</v>
      </c>
      <c r="K141" s="385" t="s">
        <v>356</v>
      </c>
      <c r="L141" s="101" t="s">
        <v>53</v>
      </c>
      <c r="M141" s="385" t="s">
        <v>10</v>
      </c>
      <c r="N141" s="322">
        <v>42226</v>
      </c>
      <c r="O141" s="322">
        <v>42236</v>
      </c>
      <c r="P141" s="322">
        <v>42601</v>
      </c>
      <c r="Q141" s="55">
        <v>20000</v>
      </c>
      <c r="R141" s="56">
        <v>0.75</v>
      </c>
      <c r="S141" s="55" t="s">
        <v>246</v>
      </c>
      <c r="T141" s="55">
        <v>15000</v>
      </c>
    </row>
    <row r="142" spans="2:20" s="1" customFormat="1" ht="90" customHeight="1" x14ac:dyDescent="0.2">
      <c r="B142" s="409"/>
      <c r="C142" s="410"/>
      <c r="D142" s="438"/>
      <c r="E142" s="432"/>
      <c r="F142" s="385" t="s">
        <v>1656</v>
      </c>
      <c r="G142" s="121" t="s">
        <v>1180</v>
      </c>
      <c r="H142" s="101" t="s">
        <v>74</v>
      </c>
      <c r="I142" s="371" t="s">
        <v>73</v>
      </c>
      <c r="J142" s="385" t="s">
        <v>354</v>
      </c>
      <c r="K142" s="385" t="s">
        <v>356</v>
      </c>
      <c r="L142" s="101" t="s">
        <v>74</v>
      </c>
      <c r="M142" s="385" t="s">
        <v>25</v>
      </c>
      <c r="N142" s="322">
        <v>42226</v>
      </c>
      <c r="O142" s="322">
        <v>42262</v>
      </c>
      <c r="P142" s="322">
        <v>42627</v>
      </c>
      <c r="Q142" s="55">
        <v>19900</v>
      </c>
      <c r="R142" s="56">
        <v>0.75</v>
      </c>
      <c r="S142" s="55" t="s">
        <v>246</v>
      </c>
      <c r="T142" s="55">
        <v>14925</v>
      </c>
    </row>
    <row r="143" spans="2:20" s="1" customFormat="1" ht="90" customHeight="1" x14ac:dyDescent="0.2">
      <c r="B143" s="409"/>
      <c r="C143" s="410"/>
      <c r="D143" s="438"/>
      <c r="E143" s="432"/>
      <c r="F143" s="385" t="s">
        <v>1656</v>
      </c>
      <c r="G143" s="121" t="s">
        <v>1181</v>
      </c>
      <c r="H143" s="101" t="s">
        <v>76</v>
      </c>
      <c r="I143" s="371" t="s">
        <v>75</v>
      </c>
      <c r="J143" s="385" t="s">
        <v>354</v>
      </c>
      <c r="K143" s="385" t="s">
        <v>356</v>
      </c>
      <c r="L143" s="101" t="s">
        <v>76</v>
      </c>
      <c r="M143" s="385" t="s">
        <v>13</v>
      </c>
      <c r="N143" s="322">
        <v>42226</v>
      </c>
      <c r="O143" s="322">
        <v>42263</v>
      </c>
      <c r="P143" s="322">
        <v>42628</v>
      </c>
      <c r="Q143" s="55">
        <v>19900</v>
      </c>
      <c r="R143" s="56">
        <v>0.75</v>
      </c>
      <c r="S143" s="55" t="s">
        <v>246</v>
      </c>
      <c r="T143" s="55">
        <v>14925</v>
      </c>
    </row>
    <row r="144" spans="2:20" s="1" customFormat="1" ht="90" customHeight="1" x14ac:dyDescent="0.2">
      <c r="B144" s="409"/>
      <c r="C144" s="410"/>
      <c r="D144" s="438"/>
      <c r="E144" s="432"/>
      <c r="F144" s="385" t="s">
        <v>1656</v>
      </c>
      <c r="G144" s="121" t="s">
        <v>1182</v>
      </c>
      <c r="H144" s="101" t="s">
        <v>2913</v>
      </c>
      <c r="I144" s="371" t="s">
        <v>85</v>
      </c>
      <c r="J144" s="385" t="s">
        <v>354</v>
      </c>
      <c r="K144" s="385" t="s">
        <v>356</v>
      </c>
      <c r="L144" s="241" t="s">
        <v>2913</v>
      </c>
      <c r="M144" s="385" t="s">
        <v>13</v>
      </c>
      <c r="N144" s="322">
        <v>42226</v>
      </c>
      <c r="O144" s="322">
        <v>42238</v>
      </c>
      <c r="P144" s="322">
        <v>42603</v>
      </c>
      <c r="Q144" s="55">
        <v>20000</v>
      </c>
      <c r="R144" s="56">
        <v>0.75</v>
      </c>
      <c r="S144" s="55" t="s">
        <v>246</v>
      </c>
      <c r="T144" s="55">
        <v>15000</v>
      </c>
    </row>
    <row r="145" spans="2:20" s="1" customFormat="1" ht="90" customHeight="1" x14ac:dyDescent="0.2">
      <c r="B145" s="409"/>
      <c r="C145" s="410"/>
      <c r="D145" s="438"/>
      <c r="E145" s="432"/>
      <c r="F145" s="385" t="s">
        <v>1656</v>
      </c>
      <c r="G145" s="121" t="s">
        <v>1183</v>
      </c>
      <c r="H145" s="101" t="s">
        <v>88</v>
      </c>
      <c r="I145" s="371" t="s">
        <v>87</v>
      </c>
      <c r="J145" s="385" t="s">
        <v>354</v>
      </c>
      <c r="K145" s="385" t="s">
        <v>356</v>
      </c>
      <c r="L145" s="101" t="s">
        <v>88</v>
      </c>
      <c r="M145" s="385" t="s">
        <v>7</v>
      </c>
      <c r="N145" s="322">
        <v>42226</v>
      </c>
      <c r="O145" s="322">
        <v>42248</v>
      </c>
      <c r="P145" s="322">
        <v>42613</v>
      </c>
      <c r="Q145" s="55">
        <v>17200</v>
      </c>
      <c r="R145" s="56">
        <v>0.75</v>
      </c>
      <c r="S145" s="55" t="s">
        <v>246</v>
      </c>
      <c r="T145" s="55">
        <v>12900</v>
      </c>
    </row>
    <row r="146" spans="2:20" s="1" customFormat="1" ht="90" customHeight="1" x14ac:dyDescent="0.2">
      <c r="B146" s="409"/>
      <c r="C146" s="410"/>
      <c r="D146" s="438"/>
      <c r="E146" s="432"/>
      <c r="F146" s="385" t="s">
        <v>1656</v>
      </c>
      <c r="G146" s="121" t="s">
        <v>1184</v>
      </c>
      <c r="H146" s="101" t="s">
        <v>60</v>
      </c>
      <c r="I146" s="371" t="s">
        <v>59</v>
      </c>
      <c r="J146" s="385" t="s">
        <v>354</v>
      </c>
      <c r="K146" s="385" t="s">
        <v>356</v>
      </c>
      <c r="L146" s="101" t="s">
        <v>60</v>
      </c>
      <c r="M146" s="385" t="s">
        <v>15</v>
      </c>
      <c r="N146" s="322">
        <v>42226</v>
      </c>
      <c r="O146" s="322">
        <v>42264</v>
      </c>
      <c r="P146" s="322">
        <v>42629</v>
      </c>
      <c r="Q146" s="55">
        <v>19900</v>
      </c>
      <c r="R146" s="56">
        <v>0.75</v>
      </c>
      <c r="S146" s="55" t="s">
        <v>246</v>
      </c>
      <c r="T146" s="55">
        <v>14925</v>
      </c>
    </row>
    <row r="147" spans="2:20" s="1" customFormat="1" ht="90" customHeight="1" x14ac:dyDescent="0.2">
      <c r="B147" s="409"/>
      <c r="C147" s="410"/>
      <c r="D147" s="438"/>
      <c r="E147" s="432"/>
      <c r="F147" s="385" t="s">
        <v>1656</v>
      </c>
      <c r="G147" s="121" t="s">
        <v>1185</v>
      </c>
      <c r="H147" s="101" t="s">
        <v>57</v>
      </c>
      <c r="I147" s="371" t="s">
        <v>56</v>
      </c>
      <c r="J147" s="385" t="s">
        <v>354</v>
      </c>
      <c r="K147" s="385" t="s">
        <v>356</v>
      </c>
      <c r="L147" s="101" t="s">
        <v>57</v>
      </c>
      <c r="M147" s="385" t="s">
        <v>25</v>
      </c>
      <c r="N147" s="322">
        <v>42226</v>
      </c>
      <c r="O147" s="322">
        <v>42238</v>
      </c>
      <c r="P147" s="322">
        <v>42603</v>
      </c>
      <c r="Q147" s="55">
        <v>20000</v>
      </c>
      <c r="R147" s="56">
        <v>0.75</v>
      </c>
      <c r="S147" s="55" t="s">
        <v>246</v>
      </c>
      <c r="T147" s="55">
        <v>15000</v>
      </c>
    </row>
    <row r="148" spans="2:20" s="1" customFormat="1" ht="90" customHeight="1" x14ac:dyDescent="0.2">
      <c r="B148" s="409"/>
      <c r="C148" s="410"/>
      <c r="D148" s="438"/>
      <c r="E148" s="432"/>
      <c r="F148" s="385" t="s">
        <v>1656</v>
      </c>
      <c r="G148" s="121" t="s">
        <v>1186</v>
      </c>
      <c r="H148" s="101" t="s">
        <v>78</v>
      </c>
      <c r="I148" s="371" t="s">
        <v>77</v>
      </c>
      <c r="J148" s="385" t="s">
        <v>354</v>
      </c>
      <c r="K148" s="385" t="s">
        <v>356</v>
      </c>
      <c r="L148" s="101" t="s">
        <v>78</v>
      </c>
      <c r="M148" s="385" t="s">
        <v>34</v>
      </c>
      <c r="N148" s="322">
        <v>42226</v>
      </c>
      <c r="O148" s="322">
        <v>42235</v>
      </c>
      <c r="P148" s="322">
        <v>42600</v>
      </c>
      <c r="Q148" s="55">
        <v>20000</v>
      </c>
      <c r="R148" s="56">
        <v>0.75</v>
      </c>
      <c r="S148" s="55" t="s">
        <v>246</v>
      </c>
      <c r="T148" s="55">
        <v>15000</v>
      </c>
    </row>
    <row r="149" spans="2:20" s="1" customFormat="1" ht="90" customHeight="1" x14ac:dyDescent="0.2">
      <c r="B149" s="409"/>
      <c r="C149" s="410"/>
      <c r="D149" s="438"/>
      <c r="E149" s="432"/>
      <c r="F149" s="385" t="s">
        <v>1656</v>
      </c>
      <c r="G149" s="121" t="s">
        <v>1187</v>
      </c>
      <c r="H149" s="101" t="s">
        <v>82</v>
      </c>
      <c r="I149" s="371" t="s">
        <v>81</v>
      </c>
      <c r="J149" s="385" t="s">
        <v>354</v>
      </c>
      <c r="K149" s="385" t="s">
        <v>356</v>
      </c>
      <c r="L149" s="101" t="s">
        <v>82</v>
      </c>
      <c r="M149" s="385" t="s">
        <v>25</v>
      </c>
      <c r="N149" s="322">
        <v>42226</v>
      </c>
      <c r="O149" s="322">
        <v>42248</v>
      </c>
      <c r="P149" s="322">
        <v>42613</v>
      </c>
      <c r="Q149" s="55">
        <v>20000</v>
      </c>
      <c r="R149" s="56">
        <v>0.75</v>
      </c>
      <c r="S149" s="55" t="s">
        <v>246</v>
      </c>
      <c r="T149" s="55">
        <v>15000</v>
      </c>
    </row>
    <row r="150" spans="2:20" s="1" customFormat="1" ht="90" customHeight="1" x14ac:dyDescent="0.2">
      <c r="B150" s="409"/>
      <c r="C150" s="410"/>
      <c r="D150" s="438"/>
      <c r="E150" s="432"/>
      <c r="F150" s="385" t="s">
        <v>1656</v>
      </c>
      <c r="G150" s="121" t="s">
        <v>1188</v>
      </c>
      <c r="H150" s="101" t="s">
        <v>2915</v>
      </c>
      <c r="I150" s="371" t="s">
        <v>51</v>
      </c>
      <c r="J150" s="385" t="s">
        <v>354</v>
      </c>
      <c r="K150" s="385" t="s">
        <v>356</v>
      </c>
      <c r="L150" s="101" t="s">
        <v>3316</v>
      </c>
      <c r="M150" s="385" t="s">
        <v>30</v>
      </c>
      <c r="N150" s="322">
        <v>42226</v>
      </c>
      <c r="O150" s="322">
        <v>42257</v>
      </c>
      <c r="P150" s="322">
        <v>42622</v>
      </c>
      <c r="Q150" s="55">
        <v>17500</v>
      </c>
      <c r="R150" s="56">
        <v>0.75</v>
      </c>
      <c r="S150" s="55" t="s">
        <v>246</v>
      </c>
      <c r="T150" s="55">
        <v>13125</v>
      </c>
    </row>
    <row r="151" spans="2:20" s="1" customFormat="1" ht="90" customHeight="1" x14ac:dyDescent="0.2">
      <c r="B151" s="409"/>
      <c r="C151" s="410"/>
      <c r="D151" s="438"/>
      <c r="E151" s="432"/>
      <c r="F151" s="385" t="s">
        <v>1656</v>
      </c>
      <c r="G151" s="121" t="s">
        <v>1189</v>
      </c>
      <c r="H151" s="101" t="s">
        <v>2916</v>
      </c>
      <c r="I151" s="371" t="s">
        <v>94</v>
      </c>
      <c r="J151" s="385" t="s">
        <v>354</v>
      </c>
      <c r="K151" s="385" t="s">
        <v>356</v>
      </c>
      <c r="L151" s="101" t="s">
        <v>3317</v>
      </c>
      <c r="M151" s="385" t="s">
        <v>13</v>
      </c>
      <c r="N151" s="322">
        <v>42226</v>
      </c>
      <c r="O151" s="322">
        <v>42269</v>
      </c>
      <c r="P151" s="322">
        <v>42634</v>
      </c>
      <c r="Q151" s="55">
        <v>17500</v>
      </c>
      <c r="R151" s="56">
        <v>0.75</v>
      </c>
      <c r="S151" s="55" t="s">
        <v>246</v>
      </c>
      <c r="T151" s="55">
        <v>13125</v>
      </c>
    </row>
    <row r="152" spans="2:20" s="1" customFormat="1" ht="90" customHeight="1" x14ac:dyDescent="0.2">
      <c r="B152" s="409"/>
      <c r="C152" s="410"/>
      <c r="D152" s="438"/>
      <c r="E152" s="432"/>
      <c r="F152" s="385" t="s">
        <v>1656</v>
      </c>
      <c r="G152" s="121" t="s">
        <v>1190</v>
      </c>
      <c r="H152" s="101" t="s">
        <v>2913</v>
      </c>
      <c r="I152" s="371" t="s">
        <v>66</v>
      </c>
      <c r="J152" s="385" t="s">
        <v>354</v>
      </c>
      <c r="K152" s="385" t="s">
        <v>356</v>
      </c>
      <c r="L152" s="101" t="s">
        <v>2913</v>
      </c>
      <c r="M152" s="385" t="s">
        <v>10</v>
      </c>
      <c r="N152" s="322">
        <v>42226</v>
      </c>
      <c r="O152" s="322">
        <v>42253</v>
      </c>
      <c r="P152" s="322">
        <v>42618</v>
      </c>
      <c r="Q152" s="55">
        <v>20000</v>
      </c>
      <c r="R152" s="56">
        <v>0.75</v>
      </c>
      <c r="S152" s="55" t="s">
        <v>246</v>
      </c>
      <c r="T152" s="55">
        <v>15000</v>
      </c>
    </row>
    <row r="153" spans="2:20" s="1" customFormat="1" ht="90" customHeight="1" x14ac:dyDescent="0.2">
      <c r="B153" s="409"/>
      <c r="C153" s="410"/>
      <c r="D153" s="438"/>
      <c r="E153" s="432"/>
      <c r="F153" s="385" t="s">
        <v>1656</v>
      </c>
      <c r="G153" s="121" t="s">
        <v>1194</v>
      </c>
      <c r="H153" s="101" t="s">
        <v>2917</v>
      </c>
      <c r="I153" s="371" t="s">
        <v>61</v>
      </c>
      <c r="J153" s="385" t="s">
        <v>354</v>
      </c>
      <c r="K153" s="385" t="s">
        <v>356</v>
      </c>
      <c r="L153" s="101" t="s">
        <v>3318</v>
      </c>
      <c r="M153" s="385" t="s">
        <v>13</v>
      </c>
      <c r="N153" s="322">
        <v>42226</v>
      </c>
      <c r="O153" s="322">
        <v>42269</v>
      </c>
      <c r="P153" s="322">
        <v>42634</v>
      </c>
      <c r="Q153" s="55">
        <v>17500</v>
      </c>
      <c r="R153" s="56">
        <v>0.75</v>
      </c>
      <c r="S153" s="55" t="s">
        <v>246</v>
      </c>
      <c r="T153" s="55">
        <v>13125</v>
      </c>
    </row>
    <row r="154" spans="2:20" s="1" customFormat="1" ht="90" customHeight="1" x14ac:dyDescent="0.2">
      <c r="B154" s="409"/>
      <c r="C154" s="410"/>
      <c r="D154" s="438"/>
      <c r="E154" s="432"/>
      <c r="F154" s="385" t="s">
        <v>1656</v>
      </c>
      <c r="G154" s="121" t="s">
        <v>1191</v>
      </c>
      <c r="H154" s="101" t="s">
        <v>2918</v>
      </c>
      <c r="I154" s="371" t="s">
        <v>80</v>
      </c>
      <c r="J154" s="385" t="s">
        <v>354</v>
      </c>
      <c r="K154" s="385" t="s">
        <v>356</v>
      </c>
      <c r="L154" s="101" t="s">
        <v>3319</v>
      </c>
      <c r="M154" s="385" t="s">
        <v>25</v>
      </c>
      <c r="N154" s="322">
        <v>42226</v>
      </c>
      <c r="O154" s="322">
        <v>42266</v>
      </c>
      <c r="P154" s="322">
        <v>42631</v>
      </c>
      <c r="Q154" s="55">
        <v>20000</v>
      </c>
      <c r="R154" s="56">
        <v>0.75</v>
      </c>
      <c r="S154" s="55" t="s">
        <v>246</v>
      </c>
      <c r="T154" s="55">
        <v>15000</v>
      </c>
    </row>
    <row r="155" spans="2:20" s="1" customFormat="1" ht="90" customHeight="1" x14ac:dyDescent="0.2">
      <c r="B155" s="409"/>
      <c r="C155" s="410"/>
      <c r="D155" s="438"/>
      <c r="E155" s="432"/>
      <c r="F155" s="385" t="s">
        <v>1656</v>
      </c>
      <c r="G155" s="121" t="s">
        <v>1192</v>
      </c>
      <c r="H155" s="101" t="s">
        <v>2919</v>
      </c>
      <c r="I155" s="371" t="s">
        <v>65</v>
      </c>
      <c r="J155" s="385" t="s">
        <v>354</v>
      </c>
      <c r="K155" s="385" t="s">
        <v>356</v>
      </c>
      <c r="L155" s="101" t="s">
        <v>2919</v>
      </c>
      <c r="M155" s="385" t="s">
        <v>13</v>
      </c>
      <c r="N155" s="322">
        <v>42226</v>
      </c>
      <c r="O155" s="322">
        <v>42252</v>
      </c>
      <c r="P155" s="322">
        <v>42617</v>
      </c>
      <c r="Q155" s="55">
        <v>16000</v>
      </c>
      <c r="R155" s="56">
        <v>0.75</v>
      </c>
      <c r="S155" s="55" t="s">
        <v>246</v>
      </c>
      <c r="T155" s="55">
        <v>12000</v>
      </c>
    </row>
    <row r="156" spans="2:20" s="1" customFormat="1" ht="90" customHeight="1" x14ac:dyDescent="0.2">
      <c r="B156" s="409"/>
      <c r="C156" s="410"/>
      <c r="D156" s="438"/>
      <c r="E156" s="432"/>
      <c r="F156" s="385" t="s">
        <v>1656</v>
      </c>
      <c r="G156" s="121" t="s">
        <v>1193</v>
      </c>
      <c r="H156" s="101" t="s">
        <v>72</v>
      </c>
      <c r="I156" s="371" t="s">
        <v>71</v>
      </c>
      <c r="J156" s="385" t="s">
        <v>354</v>
      </c>
      <c r="K156" s="385" t="s">
        <v>356</v>
      </c>
      <c r="L156" s="101" t="s">
        <v>72</v>
      </c>
      <c r="M156" s="385" t="s">
        <v>4</v>
      </c>
      <c r="N156" s="322">
        <v>42226</v>
      </c>
      <c r="O156" s="322">
        <v>42266</v>
      </c>
      <c r="P156" s="322">
        <v>42631</v>
      </c>
      <c r="Q156" s="55">
        <v>20000</v>
      </c>
      <c r="R156" s="56">
        <v>0.75</v>
      </c>
      <c r="S156" s="55" t="s">
        <v>246</v>
      </c>
      <c r="T156" s="55">
        <v>15000</v>
      </c>
    </row>
    <row r="157" spans="2:20" s="1" customFormat="1" ht="90" customHeight="1" x14ac:dyDescent="0.2">
      <c r="B157" s="409"/>
      <c r="C157" s="410"/>
      <c r="D157" s="438"/>
      <c r="E157" s="432"/>
      <c r="F157" s="385" t="s">
        <v>1656</v>
      </c>
      <c r="G157" s="121" t="s">
        <v>2316</v>
      </c>
      <c r="H157" s="101" t="s">
        <v>2920</v>
      </c>
      <c r="I157" s="371" t="s">
        <v>83</v>
      </c>
      <c r="J157" s="385" t="s">
        <v>354</v>
      </c>
      <c r="K157" s="385" t="s">
        <v>356</v>
      </c>
      <c r="L157" s="101" t="s">
        <v>84</v>
      </c>
      <c r="M157" s="385" t="s">
        <v>25</v>
      </c>
      <c r="N157" s="322">
        <v>42226</v>
      </c>
      <c r="O157" s="322">
        <v>42269</v>
      </c>
      <c r="P157" s="322">
        <v>42634</v>
      </c>
      <c r="Q157" s="55">
        <v>20000</v>
      </c>
      <c r="R157" s="56">
        <v>0.75</v>
      </c>
      <c r="S157" s="55" t="s">
        <v>246</v>
      </c>
      <c r="T157" s="55">
        <v>15000</v>
      </c>
    </row>
    <row r="158" spans="2:20" s="1" customFormat="1" ht="90" customHeight="1" x14ac:dyDescent="0.2">
      <c r="B158" s="409"/>
      <c r="C158" s="410"/>
      <c r="D158" s="438"/>
      <c r="E158" s="432"/>
      <c r="F158" s="385" t="s">
        <v>1656</v>
      </c>
      <c r="G158" s="121" t="s">
        <v>1195</v>
      </c>
      <c r="H158" s="101" t="s">
        <v>78</v>
      </c>
      <c r="I158" s="371" t="s">
        <v>67</v>
      </c>
      <c r="J158" s="385" t="s">
        <v>354</v>
      </c>
      <c r="K158" s="385" t="s">
        <v>356</v>
      </c>
      <c r="L158" s="101" t="s">
        <v>68</v>
      </c>
      <c r="M158" s="385" t="s">
        <v>13</v>
      </c>
      <c r="N158" s="322">
        <v>42226</v>
      </c>
      <c r="O158" s="322">
        <v>42256</v>
      </c>
      <c r="P158" s="322">
        <v>42621</v>
      </c>
      <c r="Q158" s="55">
        <v>20000</v>
      </c>
      <c r="R158" s="56">
        <v>0.75</v>
      </c>
      <c r="S158" s="55" t="s">
        <v>246</v>
      </c>
      <c r="T158" s="55">
        <v>15000</v>
      </c>
    </row>
    <row r="159" spans="2:20" s="1" customFormat="1" ht="90" customHeight="1" x14ac:dyDescent="0.2">
      <c r="B159" s="409"/>
      <c r="C159" s="410"/>
      <c r="D159" s="438"/>
      <c r="E159" s="432"/>
      <c r="F159" s="385" t="s">
        <v>1656</v>
      </c>
      <c r="G159" s="121" t="s">
        <v>1196</v>
      </c>
      <c r="H159" s="101" t="s">
        <v>2921</v>
      </c>
      <c r="I159" s="371" t="s">
        <v>91</v>
      </c>
      <c r="J159" s="385" t="s">
        <v>354</v>
      </c>
      <c r="K159" s="385" t="s">
        <v>356</v>
      </c>
      <c r="L159" s="101" t="s">
        <v>92</v>
      </c>
      <c r="M159" s="385" t="s">
        <v>25</v>
      </c>
      <c r="N159" s="322">
        <v>42226</v>
      </c>
      <c r="O159" s="322">
        <v>42269</v>
      </c>
      <c r="P159" s="322">
        <v>42634</v>
      </c>
      <c r="Q159" s="55">
        <v>17500</v>
      </c>
      <c r="R159" s="56">
        <v>0.75</v>
      </c>
      <c r="S159" s="55" t="s">
        <v>246</v>
      </c>
      <c r="T159" s="55">
        <v>13125</v>
      </c>
    </row>
    <row r="160" spans="2:20" s="1" customFormat="1" ht="90" customHeight="1" x14ac:dyDescent="0.2">
      <c r="B160" s="409"/>
      <c r="C160" s="410"/>
      <c r="D160" s="438"/>
      <c r="E160" s="432"/>
      <c r="F160" s="385" t="s">
        <v>1656</v>
      </c>
      <c r="G160" s="121" t="s">
        <v>1197</v>
      </c>
      <c r="H160" s="101" t="s">
        <v>64</v>
      </c>
      <c r="I160" s="371" t="s">
        <v>63</v>
      </c>
      <c r="J160" s="385" t="s">
        <v>354</v>
      </c>
      <c r="K160" s="385" t="s">
        <v>356</v>
      </c>
      <c r="L160" s="101" t="s">
        <v>64</v>
      </c>
      <c r="M160" s="371" t="s">
        <v>62</v>
      </c>
      <c r="N160" s="322">
        <v>42226</v>
      </c>
      <c r="O160" s="322">
        <v>42243</v>
      </c>
      <c r="P160" s="322">
        <v>42608</v>
      </c>
      <c r="Q160" s="55">
        <v>20000</v>
      </c>
      <c r="R160" s="56">
        <v>0.75</v>
      </c>
      <c r="S160" s="55" t="s">
        <v>246</v>
      </c>
      <c r="T160" s="55">
        <v>15000</v>
      </c>
    </row>
    <row r="161" spans="2:20" s="1" customFormat="1" ht="90" customHeight="1" x14ac:dyDescent="0.2">
      <c r="B161" s="409"/>
      <c r="C161" s="410"/>
      <c r="D161" s="438"/>
      <c r="E161" s="432"/>
      <c r="F161" s="385" t="s">
        <v>1656</v>
      </c>
      <c r="G161" s="121" t="s">
        <v>1325</v>
      </c>
      <c r="H161" s="101" t="s">
        <v>2922</v>
      </c>
      <c r="I161" s="371" t="s">
        <v>58</v>
      </c>
      <c r="J161" s="385" t="s">
        <v>354</v>
      </c>
      <c r="K161" s="385" t="s">
        <v>356</v>
      </c>
      <c r="L161" s="101" t="s">
        <v>2922</v>
      </c>
      <c r="M161" s="385" t="s">
        <v>1</v>
      </c>
      <c r="N161" s="322">
        <v>42305</v>
      </c>
      <c r="O161" s="322">
        <v>42327</v>
      </c>
      <c r="P161" s="322">
        <v>42692</v>
      </c>
      <c r="Q161" s="55">
        <v>20000</v>
      </c>
      <c r="R161" s="56">
        <v>0.75</v>
      </c>
      <c r="S161" s="55" t="s">
        <v>246</v>
      </c>
      <c r="T161" s="55">
        <v>15000</v>
      </c>
    </row>
    <row r="162" spans="2:20" s="1" customFormat="1" ht="90" customHeight="1" x14ac:dyDescent="0.2">
      <c r="B162" s="409"/>
      <c r="C162" s="410"/>
      <c r="D162" s="438"/>
      <c r="E162" s="432"/>
      <c r="F162" s="385" t="s">
        <v>1658</v>
      </c>
      <c r="G162" s="121" t="s">
        <v>1198</v>
      </c>
      <c r="H162" s="101" t="s">
        <v>50</v>
      </c>
      <c r="I162" s="371" t="s">
        <v>49</v>
      </c>
      <c r="J162" s="385" t="s">
        <v>354</v>
      </c>
      <c r="K162" s="385" t="s">
        <v>356</v>
      </c>
      <c r="L162" s="101" t="s">
        <v>50</v>
      </c>
      <c r="M162" s="385" t="s">
        <v>48</v>
      </c>
      <c r="N162" s="322">
        <v>42281</v>
      </c>
      <c r="O162" s="322">
        <v>42278</v>
      </c>
      <c r="P162" s="322">
        <v>44196</v>
      </c>
      <c r="Q162" s="55">
        <v>3660000</v>
      </c>
      <c r="R162" s="56">
        <v>0.5</v>
      </c>
      <c r="S162" s="55" t="s">
        <v>246</v>
      </c>
      <c r="T162" s="55">
        <v>1830000</v>
      </c>
    </row>
    <row r="163" spans="2:20" s="1" customFormat="1" ht="90" customHeight="1" x14ac:dyDescent="0.2">
      <c r="B163" s="409"/>
      <c r="C163" s="410"/>
      <c r="D163" s="438"/>
      <c r="E163" s="432"/>
      <c r="F163" s="385" t="s">
        <v>1657</v>
      </c>
      <c r="G163" s="121" t="s">
        <v>1199</v>
      </c>
      <c r="H163" s="101" t="s">
        <v>348</v>
      </c>
      <c r="I163" s="371" t="s">
        <v>349</v>
      </c>
      <c r="J163" s="385" t="s">
        <v>354</v>
      </c>
      <c r="K163" s="385" t="s">
        <v>356</v>
      </c>
      <c r="L163" s="101" t="s">
        <v>348</v>
      </c>
      <c r="M163" s="385" t="s">
        <v>21</v>
      </c>
      <c r="N163" s="322">
        <v>42468</v>
      </c>
      <c r="O163" s="322">
        <v>42491</v>
      </c>
      <c r="P163" s="322">
        <v>42735</v>
      </c>
      <c r="Q163" s="58">
        <v>439648.13</v>
      </c>
      <c r="R163" s="56">
        <v>0.75000001133219107</v>
      </c>
      <c r="S163" s="55" t="s">
        <v>246</v>
      </c>
      <c r="T163" s="58">
        <v>329736.09999999998</v>
      </c>
    </row>
    <row r="164" spans="2:20" s="1" customFormat="1" ht="141.75" customHeight="1" x14ac:dyDescent="0.2">
      <c r="B164" s="409"/>
      <c r="C164" s="410"/>
      <c r="D164" s="438"/>
      <c r="E164" s="432"/>
      <c r="F164" s="385" t="s">
        <v>1659</v>
      </c>
      <c r="G164" s="121" t="s">
        <v>842</v>
      </c>
      <c r="H164" s="101" t="s">
        <v>552</v>
      </c>
      <c r="I164" s="371" t="s">
        <v>553</v>
      </c>
      <c r="J164" s="385" t="s">
        <v>354</v>
      </c>
      <c r="K164" s="385" t="s">
        <v>356</v>
      </c>
      <c r="L164" s="101" t="s">
        <v>1326</v>
      </c>
      <c r="M164" s="385" t="s">
        <v>13</v>
      </c>
      <c r="N164" s="322">
        <v>42591</v>
      </c>
      <c r="O164" s="322">
        <v>42583</v>
      </c>
      <c r="P164" s="322">
        <v>43465</v>
      </c>
      <c r="Q164" s="55">
        <v>641859.63</v>
      </c>
      <c r="R164" s="56">
        <v>0.7</v>
      </c>
      <c r="S164" s="55" t="s">
        <v>246</v>
      </c>
      <c r="T164" s="55">
        <v>449301.74</v>
      </c>
    </row>
    <row r="165" spans="2:20" s="1" customFormat="1" ht="152.25" customHeight="1" x14ac:dyDescent="0.2">
      <c r="B165" s="409"/>
      <c r="C165" s="410"/>
      <c r="D165" s="438"/>
      <c r="E165" s="432"/>
      <c r="F165" s="385" t="s">
        <v>1659</v>
      </c>
      <c r="G165" s="121" t="s">
        <v>1200</v>
      </c>
      <c r="H165" s="101" t="s">
        <v>550</v>
      </c>
      <c r="I165" s="371" t="s">
        <v>551</v>
      </c>
      <c r="J165" s="385" t="s">
        <v>354</v>
      </c>
      <c r="K165" s="385" t="s">
        <v>356</v>
      </c>
      <c r="L165" s="101" t="s">
        <v>1327</v>
      </c>
      <c r="M165" s="385" t="s">
        <v>13</v>
      </c>
      <c r="N165" s="322">
        <v>42591</v>
      </c>
      <c r="O165" s="322">
        <v>42614</v>
      </c>
      <c r="P165" s="322">
        <v>43343</v>
      </c>
      <c r="Q165" s="55">
        <v>260453.75</v>
      </c>
      <c r="R165" s="56">
        <v>0.70000001919726629</v>
      </c>
      <c r="S165" s="55" t="s">
        <v>246</v>
      </c>
      <c r="T165" s="55">
        <v>182317.63</v>
      </c>
    </row>
    <row r="166" spans="2:20" s="1" customFormat="1" ht="175.5" customHeight="1" x14ac:dyDescent="0.2">
      <c r="B166" s="409"/>
      <c r="C166" s="410"/>
      <c r="D166" s="438"/>
      <c r="E166" s="432"/>
      <c r="F166" s="385" t="s">
        <v>1660</v>
      </c>
      <c r="G166" s="121" t="s">
        <v>1325</v>
      </c>
      <c r="H166" s="101" t="s">
        <v>588</v>
      </c>
      <c r="I166" s="371" t="s">
        <v>589</v>
      </c>
      <c r="J166" s="385" t="s">
        <v>354</v>
      </c>
      <c r="K166" s="385" t="s">
        <v>356</v>
      </c>
      <c r="L166" s="101" t="s">
        <v>588</v>
      </c>
      <c r="M166" s="385" t="s">
        <v>25</v>
      </c>
      <c r="N166" s="322">
        <v>42621</v>
      </c>
      <c r="O166" s="322">
        <v>42804</v>
      </c>
      <c r="P166" s="322">
        <v>43349</v>
      </c>
      <c r="Q166" s="55">
        <v>624571.44999999995</v>
      </c>
      <c r="R166" s="56">
        <v>0.75</v>
      </c>
      <c r="S166" s="55" t="s">
        <v>246</v>
      </c>
      <c r="T166" s="55">
        <v>468428.59</v>
      </c>
    </row>
    <row r="167" spans="2:20" s="1" customFormat="1" ht="90" customHeight="1" x14ac:dyDescent="0.2">
      <c r="B167" s="409"/>
      <c r="C167" s="410"/>
      <c r="D167" s="438"/>
      <c r="E167" s="432"/>
      <c r="F167" s="385" t="s">
        <v>1660</v>
      </c>
      <c r="G167" s="121" t="s">
        <v>1201</v>
      </c>
      <c r="H167" s="101" t="s">
        <v>590</v>
      </c>
      <c r="I167" s="371" t="s">
        <v>591</v>
      </c>
      <c r="J167" s="385" t="s">
        <v>354</v>
      </c>
      <c r="K167" s="385" t="s">
        <v>356</v>
      </c>
      <c r="L167" s="101" t="s">
        <v>590</v>
      </c>
      <c r="M167" s="385" t="s">
        <v>21</v>
      </c>
      <c r="N167" s="322">
        <v>42621</v>
      </c>
      <c r="O167" s="322">
        <v>42644</v>
      </c>
      <c r="P167" s="322">
        <v>42978</v>
      </c>
      <c r="Q167" s="55">
        <v>448549.4</v>
      </c>
      <c r="R167" s="56">
        <v>0.75</v>
      </c>
      <c r="S167" s="55" t="s">
        <v>246</v>
      </c>
      <c r="T167" s="55">
        <v>336412.05</v>
      </c>
    </row>
    <row r="168" spans="2:20" s="1" customFormat="1" ht="90" customHeight="1" x14ac:dyDescent="0.2">
      <c r="B168" s="409"/>
      <c r="C168" s="410"/>
      <c r="D168" s="438"/>
      <c r="E168" s="432"/>
      <c r="F168" s="385" t="s">
        <v>1660</v>
      </c>
      <c r="G168" s="121" t="s">
        <v>1202</v>
      </c>
      <c r="H168" s="101" t="s">
        <v>586</v>
      </c>
      <c r="I168" s="371" t="s">
        <v>587</v>
      </c>
      <c r="J168" s="385" t="s">
        <v>354</v>
      </c>
      <c r="K168" s="385" t="s">
        <v>356</v>
      </c>
      <c r="L168" s="101" t="s">
        <v>586</v>
      </c>
      <c r="M168" s="385" t="s">
        <v>25</v>
      </c>
      <c r="N168" s="322">
        <v>42621</v>
      </c>
      <c r="O168" s="322">
        <v>42471</v>
      </c>
      <c r="P168" s="322">
        <v>43383</v>
      </c>
      <c r="Q168" s="55">
        <v>539393.18999999994</v>
      </c>
      <c r="R168" s="56">
        <v>0.7</v>
      </c>
      <c r="S168" s="55" t="s">
        <v>246</v>
      </c>
      <c r="T168" s="55">
        <v>377575.23</v>
      </c>
    </row>
    <row r="169" spans="2:20" s="1" customFormat="1" ht="158.25" customHeight="1" x14ac:dyDescent="0.2">
      <c r="B169" s="409"/>
      <c r="C169" s="410"/>
      <c r="D169" s="438"/>
      <c r="E169" s="432"/>
      <c r="F169" s="385" t="s">
        <v>1661</v>
      </c>
      <c r="G169" s="121" t="s">
        <v>1203</v>
      </c>
      <c r="H169" s="57" t="s">
        <v>986</v>
      </c>
      <c r="I169" s="371" t="s">
        <v>987</v>
      </c>
      <c r="J169" s="385" t="s">
        <v>354</v>
      </c>
      <c r="K169" s="385" t="s">
        <v>356</v>
      </c>
      <c r="L169" s="57" t="s">
        <v>1332</v>
      </c>
      <c r="M169" s="385" t="s">
        <v>13</v>
      </c>
      <c r="N169" s="322">
        <v>42865</v>
      </c>
      <c r="O169" s="322">
        <v>42747</v>
      </c>
      <c r="P169" s="322">
        <v>43476</v>
      </c>
      <c r="Q169" s="55">
        <v>290039.34999999998</v>
      </c>
      <c r="R169" s="56">
        <v>0.7</v>
      </c>
      <c r="S169" s="55" t="s">
        <v>246</v>
      </c>
      <c r="T169" s="55">
        <v>203027.55</v>
      </c>
    </row>
    <row r="170" spans="2:20" s="1" customFormat="1" ht="129.75" customHeight="1" x14ac:dyDescent="0.2">
      <c r="B170" s="409"/>
      <c r="C170" s="410"/>
      <c r="D170" s="438"/>
      <c r="E170" s="432"/>
      <c r="F170" s="385" t="s">
        <v>1661</v>
      </c>
      <c r="G170" s="121" t="s">
        <v>1204</v>
      </c>
      <c r="H170" s="101" t="s">
        <v>945</v>
      </c>
      <c r="I170" s="371" t="s">
        <v>946</v>
      </c>
      <c r="J170" s="385" t="s">
        <v>354</v>
      </c>
      <c r="K170" s="385" t="s">
        <v>356</v>
      </c>
      <c r="L170" s="101" t="s">
        <v>1333</v>
      </c>
      <c r="M170" s="385" t="s">
        <v>7</v>
      </c>
      <c r="N170" s="322">
        <v>42821</v>
      </c>
      <c r="O170" s="322">
        <v>42646</v>
      </c>
      <c r="P170" s="322">
        <v>43312</v>
      </c>
      <c r="Q170" s="55">
        <v>126337.97</v>
      </c>
      <c r="R170" s="56">
        <v>0.75</v>
      </c>
      <c r="S170" s="55" t="s">
        <v>246</v>
      </c>
      <c r="T170" s="55">
        <v>94753.48</v>
      </c>
    </row>
    <row r="171" spans="2:20" s="1" customFormat="1" ht="129.75" customHeight="1" x14ac:dyDescent="0.2">
      <c r="B171" s="409"/>
      <c r="C171" s="410"/>
      <c r="D171" s="438"/>
      <c r="E171" s="432"/>
      <c r="F171" s="385" t="s">
        <v>1662</v>
      </c>
      <c r="G171" s="121" t="s">
        <v>1205</v>
      </c>
      <c r="H171" s="101" t="s">
        <v>954</v>
      </c>
      <c r="I171" s="371" t="s">
        <v>955</v>
      </c>
      <c r="J171" s="385" t="s">
        <v>354</v>
      </c>
      <c r="K171" s="385" t="s">
        <v>356</v>
      </c>
      <c r="L171" s="101" t="s">
        <v>1334</v>
      </c>
      <c r="M171" s="385" t="s">
        <v>13</v>
      </c>
      <c r="N171" s="322">
        <v>42831</v>
      </c>
      <c r="O171" s="322">
        <v>42882</v>
      </c>
      <c r="P171" s="322">
        <v>43403</v>
      </c>
      <c r="Q171" s="55">
        <v>6090</v>
      </c>
      <c r="R171" s="56">
        <v>0.75</v>
      </c>
      <c r="S171" s="55" t="s">
        <v>246</v>
      </c>
      <c r="T171" s="55">
        <v>4567.5</v>
      </c>
    </row>
    <row r="172" spans="2:20" s="1" customFormat="1" ht="119.25" customHeight="1" x14ac:dyDescent="0.2">
      <c r="B172" s="409"/>
      <c r="C172" s="410"/>
      <c r="D172" s="438"/>
      <c r="E172" s="432"/>
      <c r="F172" s="377" t="s">
        <v>1663</v>
      </c>
      <c r="G172" s="121" t="s">
        <v>1552</v>
      </c>
      <c r="H172" s="101" t="s">
        <v>1569</v>
      </c>
      <c r="I172" s="371" t="s">
        <v>1572</v>
      </c>
      <c r="J172" s="385" t="s">
        <v>354</v>
      </c>
      <c r="K172" s="385" t="s">
        <v>356</v>
      </c>
      <c r="L172" s="101" t="s">
        <v>1575</v>
      </c>
      <c r="M172" s="371" t="s">
        <v>7</v>
      </c>
      <c r="N172" s="322">
        <v>43153</v>
      </c>
      <c r="O172" s="322">
        <v>42978</v>
      </c>
      <c r="P172" s="322">
        <v>43676</v>
      </c>
      <c r="Q172" s="55">
        <v>398722.96</v>
      </c>
      <c r="R172" s="56">
        <v>0.6</v>
      </c>
      <c r="S172" s="55" t="s">
        <v>246</v>
      </c>
      <c r="T172" s="55">
        <v>239233.78</v>
      </c>
    </row>
    <row r="173" spans="2:20" s="1" customFormat="1" ht="90" customHeight="1" x14ac:dyDescent="0.2">
      <c r="B173" s="409"/>
      <c r="C173" s="410"/>
      <c r="D173" s="438"/>
      <c r="E173" s="432"/>
      <c r="F173" s="377" t="s">
        <v>1663</v>
      </c>
      <c r="G173" s="121" t="s">
        <v>2774</v>
      </c>
      <c r="H173" s="101" t="s">
        <v>1570</v>
      </c>
      <c r="I173" s="371" t="s">
        <v>1573</v>
      </c>
      <c r="J173" s="385" t="s">
        <v>354</v>
      </c>
      <c r="K173" s="385" t="s">
        <v>356</v>
      </c>
      <c r="L173" s="101" t="s">
        <v>1576</v>
      </c>
      <c r="M173" s="371" t="s">
        <v>13</v>
      </c>
      <c r="N173" s="322">
        <v>43153</v>
      </c>
      <c r="O173" s="322">
        <v>43182</v>
      </c>
      <c r="P173" s="322">
        <v>43820</v>
      </c>
      <c r="Q173" s="55">
        <v>234725.79</v>
      </c>
      <c r="R173" s="56">
        <v>0.6</v>
      </c>
      <c r="S173" s="55" t="s">
        <v>246</v>
      </c>
      <c r="T173" s="55">
        <v>140835.47</v>
      </c>
    </row>
    <row r="174" spans="2:20" s="1" customFormat="1" ht="143.25" customHeight="1" x14ac:dyDescent="0.2">
      <c r="B174" s="409"/>
      <c r="C174" s="410"/>
      <c r="D174" s="438"/>
      <c r="E174" s="432"/>
      <c r="F174" s="205" t="s">
        <v>1664</v>
      </c>
      <c r="G174" s="122" t="s">
        <v>1568</v>
      </c>
      <c r="H174" s="70" t="s">
        <v>1571</v>
      </c>
      <c r="I174" s="395" t="s">
        <v>1574</v>
      </c>
      <c r="J174" s="390" t="s">
        <v>354</v>
      </c>
      <c r="K174" s="390" t="s">
        <v>356</v>
      </c>
      <c r="L174" s="70" t="s">
        <v>1577</v>
      </c>
      <c r="M174" s="395" t="s">
        <v>13</v>
      </c>
      <c r="N174" s="322">
        <v>43131</v>
      </c>
      <c r="O174" s="322">
        <v>43174</v>
      </c>
      <c r="P174" s="322">
        <v>43538</v>
      </c>
      <c r="Q174" s="55">
        <v>6600</v>
      </c>
      <c r="R174" s="68">
        <v>0.75</v>
      </c>
      <c r="S174" s="55" t="s">
        <v>246</v>
      </c>
      <c r="T174" s="67">
        <v>4950</v>
      </c>
    </row>
    <row r="175" spans="2:20" s="1" customFormat="1" ht="143.25" customHeight="1" x14ac:dyDescent="0.2">
      <c r="B175" s="409"/>
      <c r="C175" s="410"/>
      <c r="D175" s="438"/>
      <c r="E175" s="432"/>
      <c r="F175" s="205" t="s">
        <v>2509</v>
      </c>
      <c r="G175" s="122" t="s">
        <v>2511</v>
      </c>
      <c r="H175" s="311" t="s">
        <v>2510</v>
      </c>
      <c r="I175" s="137" t="s">
        <v>2508</v>
      </c>
      <c r="J175" s="390" t="s">
        <v>354</v>
      </c>
      <c r="K175" s="390" t="s">
        <v>356</v>
      </c>
      <c r="L175" s="239" t="s">
        <v>2512</v>
      </c>
      <c r="M175" s="395" t="s">
        <v>13</v>
      </c>
      <c r="N175" s="324">
        <v>43468</v>
      </c>
      <c r="O175" s="324">
        <v>43473</v>
      </c>
      <c r="P175" s="324">
        <v>43837</v>
      </c>
      <c r="Q175" s="67">
        <v>10000</v>
      </c>
      <c r="R175" s="68">
        <v>0.75</v>
      </c>
      <c r="S175" s="67" t="s">
        <v>246</v>
      </c>
      <c r="T175" s="67">
        <v>7500</v>
      </c>
    </row>
    <row r="176" spans="2:20" s="1" customFormat="1" ht="143.25" customHeight="1" x14ac:dyDescent="0.2">
      <c r="B176" s="409"/>
      <c r="C176" s="410"/>
      <c r="D176" s="438"/>
      <c r="E176" s="432"/>
      <c r="F176" s="377" t="s">
        <v>3023</v>
      </c>
      <c r="G176" s="121" t="s">
        <v>842</v>
      </c>
      <c r="H176" s="312" t="s">
        <v>3024</v>
      </c>
      <c r="I176" s="371" t="s">
        <v>3022</v>
      </c>
      <c r="J176" s="385" t="s">
        <v>354</v>
      </c>
      <c r="K176" s="385" t="s">
        <v>356</v>
      </c>
      <c r="L176" s="101" t="s">
        <v>3025</v>
      </c>
      <c r="M176" s="371" t="s">
        <v>336</v>
      </c>
      <c r="N176" s="322">
        <v>43738</v>
      </c>
      <c r="O176" s="322">
        <v>43831</v>
      </c>
      <c r="P176" s="322">
        <v>44561</v>
      </c>
      <c r="Q176" s="55">
        <v>635683.56999999995</v>
      </c>
      <c r="R176" s="56">
        <v>0.7</v>
      </c>
      <c r="S176" s="55" t="s">
        <v>246</v>
      </c>
      <c r="T176" s="55">
        <v>444978.5</v>
      </c>
    </row>
    <row r="177" spans="2:20" s="1" customFormat="1" ht="90" customHeight="1" x14ac:dyDescent="0.2">
      <c r="B177" s="409"/>
      <c r="C177" s="410"/>
      <c r="D177" s="438"/>
      <c r="E177" s="432"/>
      <c r="F177" s="377" t="s">
        <v>2779</v>
      </c>
      <c r="G177" s="121" t="s">
        <v>2780</v>
      </c>
      <c r="H177" s="312" t="s">
        <v>2784</v>
      </c>
      <c r="I177" s="371" t="s">
        <v>2782</v>
      </c>
      <c r="J177" s="385" t="s">
        <v>354</v>
      </c>
      <c r="K177" s="385" t="s">
        <v>356</v>
      </c>
      <c r="L177" s="101" t="s">
        <v>2786</v>
      </c>
      <c r="M177" s="371" t="s">
        <v>2787</v>
      </c>
      <c r="N177" s="322">
        <v>43663</v>
      </c>
      <c r="O177" s="322">
        <v>43718</v>
      </c>
      <c r="P177" s="322">
        <v>44205</v>
      </c>
      <c r="Q177" s="55">
        <v>463430.08</v>
      </c>
      <c r="R177" s="56">
        <v>0.6</v>
      </c>
      <c r="S177" s="55" t="s">
        <v>246</v>
      </c>
      <c r="T177" s="55">
        <v>278058.03999999998</v>
      </c>
    </row>
    <row r="178" spans="2:20" s="1" customFormat="1" ht="90" customHeight="1" x14ac:dyDescent="0.2">
      <c r="B178" s="409"/>
      <c r="C178" s="410"/>
      <c r="D178" s="438"/>
      <c r="E178" s="432"/>
      <c r="F178" s="205" t="s">
        <v>2779</v>
      </c>
      <c r="G178" s="122" t="s">
        <v>2781</v>
      </c>
      <c r="H178" s="314" t="s">
        <v>2785</v>
      </c>
      <c r="I178" s="395" t="s">
        <v>2783</v>
      </c>
      <c r="J178" s="390" t="s">
        <v>354</v>
      </c>
      <c r="K178" s="390" t="s">
        <v>356</v>
      </c>
      <c r="L178" s="70" t="s">
        <v>2788</v>
      </c>
      <c r="M178" s="395" t="s">
        <v>25</v>
      </c>
      <c r="N178" s="324">
        <v>43663</v>
      </c>
      <c r="O178" s="324">
        <v>43603</v>
      </c>
      <c r="P178" s="324">
        <v>44243</v>
      </c>
      <c r="Q178" s="67">
        <v>639472.99</v>
      </c>
      <c r="R178" s="68">
        <v>0.6</v>
      </c>
      <c r="S178" s="67" t="s">
        <v>246</v>
      </c>
      <c r="T178" s="67">
        <v>383683.8</v>
      </c>
    </row>
    <row r="179" spans="2:20" s="203" customFormat="1" ht="157.5" customHeight="1" thickBot="1" x14ac:dyDescent="0.25">
      <c r="B179" s="409"/>
      <c r="C179" s="410"/>
      <c r="D179" s="438"/>
      <c r="E179" s="433"/>
      <c r="F179" s="94" t="s">
        <v>2509</v>
      </c>
      <c r="G179" s="143" t="s">
        <v>2999</v>
      </c>
      <c r="H179" s="315" t="s">
        <v>3000</v>
      </c>
      <c r="I179" s="373" t="s">
        <v>3001</v>
      </c>
      <c r="J179" s="391" t="s">
        <v>354</v>
      </c>
      <c r="K179" s="391" t="s">
        <v>356</v>
      </c>
      <c r="L179" s="240" t="s">
        <v>3002</v>
      </c>
      <c r="M179" s="373" t="s">
        <v>13</v>
      </c>
      <c r="N179" s="316">
        <v>43710</v>
      </c>
      <c r="O179" s="316">
        <v>43739</v>
      </c>
      <c r="P179" s="316">
        <v>44104</v>
      </c>
      <c r="Q179" s="100">
        <v>10000</v>
      </c>
      <c r="R179" s="98">
        <v>0.75</v>
      </c>
      <c r="S179" s="100" t="s">
        <v>246</v>
      </c>
      <c r="T179" s="100">
        <v>7500</v>
      </c>
    </row>
    <row r="180" spans="2:20" s="1" customFormat="1" ht="39.75" customHeight="1" thickBot="1" x14ac:dyDescent="0.25">
      <c r="B180" s="409"/>
      <c r="C180" s="410"/>
      <c r="D180" s="438"/>
      <c r="E180" s="414" t="s">
        <v>356</v>
      </c>
      <c r="F180" s="415"/>
      <c r="G180" s="415"/>
      <c r="H180" s="415"/>
      <c r="I180" s="415"/>
      <c r="J180" s="415"/>
      <c r="K180" s="374">
        <f>COUNTA(K133:K179)</f>
        <v>47</v>
      </c>
      <c r="L180" s="496"/>
      <c r="M180" s="497"/>
      <c r="N180" s="497"/>
      <c r="O180" s="497"/>
      <c r="P180" s="497"/>
      <c r="Q180" s="392">
        <f>SUM(Q133:Q179)</f>
        <v>9998453.2599999998</v>
      </c>
      <c r="R180" s="446"/>
      <c r="S180" s="447"/>
      <c r="T180" s="399">
        <f>SUM(T133:T179)</f>
        <v>6205015.71</v>
      </c>
    </row>
    <row r="181" spans="2:20" s="1" customFormat="1" ht="59.25" customHeight="1" x14ac:dyDescent="0.2">
      <c r="B181" s="409"/>
      <c r="C181" s="410"/>
      <c r="D181" s="438"/>
      <c r="E181" s="431" t="s">
        <v>47</v>
      </c>
      <c r="F181" s="211" t="s">
        <v>1665</v>
      </c>
      <c r="G181" s="86" t="s">
        <v>1154</v>
      </c>
      <c r="H181" s="241" t="s">
        <v>222</v>
      </c>
      <c r="I181" s="382" t="s">
        <v>223</v>
      </c>
      <c r="J181" s="384" t="s">
        <v>354</v>
      </c>
      <c r="K181" s="384" t="s">
        <v>357</v>
      </c>
      <c r="L181" s="241" t="s">
        <v>222</v>
      </c>
      <c r="M181" s="400" t="s">
        <v>15</v>
      </c>
      <c r="N181" s="321">
        <v>42320</v>
      </c>
      <c r="O181" s="321">
        <v>42124</v>
      </c>
      <c r="P181" s="321">
        <v>42913</v>
      </c>
      <c r="Q181" s="53">
        <v>89465</v>
      </c>
      <c r="R181" s="73">
        <v>0.45</v>
      </c>
      <c r="S181" s="72" t="s">
        <v>246</v>
      </c>
      <c r="T181" s="72">
        <v>40259.25</v>
      </c>
    </row>
    <row r="182" spans="2:20" s="1" customFormat="1" ht="59.25" customHeight="1" x14ac:dyDescent="0.2">
      <c r="B182" s="409"/>
      <c r="C182" s="410"/>
      <c r="D182" s="438"/>
      <c r="E182" s="432"/>
      <c r="F182" s="212" t="s">
        <v>1665</v>
      </c>
      <c r="G182" s="121" t="s">
        <v>1159</v>
      </c>
      <c r="H182" s="101" t="s">
        <v>36</v>
      </c>
      <c r="I182" s="393" t="s">
        <v>35</v>
      </c>
      <c r="J182" s="385" t="s">
        <v>354</v>
      </c>
      <c r="K182" s="385" t="s">
        <v>357</v>
      </c>
      <c r="L182" s="101" t="s">
        <v>36</v>
      </c>
      <c r="M182" s="386" t="s">
        <v>34</v>
      </c>
      <c r="N182" s="322">
        <v>42249</v>
      </c>
      <c r="O182" s="322">
        <v>42146</v>
      </c>
      <c r="P182" s="322">
        <v>42876</v>
      </c>
      <c r="Q182" s="55">
        <v>110060</v>
      </c>
      <c r="R182" s="56">
        <v>0.45</v>
      </c>
      <c r="S182" s="55" t="s">
        <v>246</v>
      </c>
      <c r="T182" s="55">
        <v>49527</v>
      </c>
    </row>
    <row r="183" spans="2:20" s="1" customFormat="1" ht="59.25" customHeight="1" x14ac:dyDescent="0.2">
      <c r="B183" s="409"/>
      <c r="C183" s="410"/>
      <c r="D183" s="438"/>
      <c r="E183" s="432"/>
      <c r="F183" s="212" t="s">
        <v>1665</v>
      </c>
      <c r="G183" s="121" t="s">
        <v>2318</v>
      </c>
      <c r="H183" s="101" t="s">
        <v>220</v>
      </c>
      <c r="I183" s="393" t="s">
        <v>221</v>
      </c>
      <c r="J183" s="385" t="s">
        <v>354</v>
      </c>
      <c r="K183" s="385" t="s">
        <v>357</v>
      </c>
      <c r="L183" s="101" t="s">
        <v>220</v>
      </c>
      <c r="M183" s="386" t="s">
        <v>13</v>
      </c>
      <c r="N183" s="322">
        <v>42320</v>
      </c>
      <c r="O183" s="322">
        <v>42248</v>
      </c>
      <c r="P183" s="322">
        <v>43251</v>
      </c>
      <c r="Q183" s="55">
        <v>150108.25</v>
      </c>
      <c r="R183" s="56">
        <v>0.45</v>
      </c>
      <c r="S183" s="55" t="s">
        <v>246</v>
      </c>
      <c r="T183" s="55">
        <v>67548.710000000006</v>
      </c>
    </row>
    <row r="184" spans="2:20" s="1" customFormat="1" ht="59.25" customHeight="1" x14ac:dyDescent="0.2">
      <c r="B184" s="409"/>
      <c r="C184" s="410"/>
      <c r="D184" s="438"/>
      <c r="E184" s="432"/>
      <c r="F184" s="212" t="s">
        <v>1665</v>
      </c>
      <c r="G184" s="121" t="s">
        <v>2319</v>
      </c>
      <c r="H184" s="101" t="s">
        <v>17</v>
      </c>
      <c r="I184" s="393" t="s">
        <v>16</v>
      </c>
      <c r="J184" s="385" t="s">
        <v>354</v>
      </c>
      <c r="K184" s="385" t="s">
        <v>357</v>
      </c>
      <c r="L184" s="101" t="s">
        <v>17</v>
      </c>
      <c r="M184" s="372" t="s">
        <v>62</v>
      </c>
      <c r="N184" s="322">
        <v>42249</v>
      </c>
      <c r="O184" s="322">
        <v>42186</v>
      </c>
      <c r="P184" s="322">
        <v>42916</v>
      </c>
      <c r="Q184" s="55">
        <v>174002.52</v>
      </c>
      <c r="R184" s="56">
        <v>0.44999997701182726</v>
      </c>
      <c r="S184" s="55" t="s">
        <v>246</v>
      </c>
      <c r="T184" s="55">
        <v>78301.13</v>
      </c>
    </row>
    <row r="185" spans="2:20" s="1" customFormat="1" ht="65.25" customHeight="1" x14ac:dyDescent="0.2">
      <c r="B185" s="409"/>
      <c r="C185" s="410"/>
      <c r="D185" s="438"/>
      <c r="E185" s="432"/>
      <c r="F185" s="212" t="s">
        <v>1665</v>
      </c>
      <c r="G185" s="121" t="s">
        <v>2320</v>
      </c>
      <c r="H185" s="101" t="s">
        <v>23</v>
      </c>
      <c r="I185" s="393" t="s">
        <v>22</v>
      </c>
      <c r="J185" s="385" t="s">
        <v>354</v>
      </c>
      <c r="K185" s="385" t="s">
        <v>357</v>
      </c>
      <c r="L185" s="101" t="s">
        <v>23</v>
      </c>
      <c r="M185" s="386" t="s">
        <v>21</v>
      </c>
      <c r="N185" s="322">
        <v>42249</v>
      </c>
      <c r="O185" s="322">
        <v>42248</v>
      </c>
      <c r="P185" s="322">
        <v>42978</v>
      </c>
      <c r="Q185" s="55">
        <v>141225</v>
      </c>
      <c r="R185" s="56">
        <v>0.45</v>
      </c>
      <c r="S185" s="55" t="s">
        <v>246</v>
      </c>
      <c r="T185" s="55">
        <v>63551.25</v>
      </c>
    </row>
    <row r="186" spans="2:20" s="1" customFormat="1" ht="90" customHeight="1" x14ac:dyDescent="0.2">
      <c r="B186" s="409"/>
      <c r="C186" s="410"/>
      <c r="D186" s="438"/>
      <c r="E186" s="432"/>
      <c r="F186" s="212" t="s">
        <v>1665</v>
      </c>
      <c r="G186" s="121" t="s">
        <v>1206</v>
      </c>
      <c r="H186" s="101" t="s">
        <v>28</v>
      </c>
      <c r="I186" s="393" t="s">
        <v>29</v>
      </c>
      <c r="J186" s="385" t="s">
        <v>354</v>
      </c>
      <c r="K186" s="385" t="s">
        <v>357</v>
      </c>
      <c r="L186" s="101" t="s">
        <v>28</v>
      </c>
      <c r="M186" s="386" t="s">
        <v>25</v>
      </c>
      <c r="N186" s="322">
        <v>42249</v>
      </c>
      <c r="O186" s="322">
        <v>42278</v>
      </c>
      <c r="P186" s="322">
        <v>43100</v>
      </c>
      <c r="Q186" s="55">
        <v>263611.86</v>
      </c>
      <c r="R186" s="56">
        <v>0.4500000113803681</v>
      </c>
      <c r="S186" s="55" t="s">
        <v>246</v>
      </c>
      <c r="T186" s="55">
        <v>118625.34</v>
      </c>
    </row>
    <row r="187" spans="2:20" s="1" customFormat="1" ht="90" customHeight="1" x14ac:dyDescent="0.2">
      <c r="B187" s="409"/>
      <c r="C187" s="410"/>
      <c r="D187" s="438"/>
      <c r="E187" s="432"/>
      <c r="F187" s="212" t="s">
        <v>1666</v>
      </c>
      <c r="G187" s="121" t="s">
        <v>2321</v>
      </c>
      <c r="H187" s="101" t="s">
        <v>32</v>
      </c>
      <c r="I187" s="393" t="s">
        <v>31</v>
      </c>
      <c r="J187" s="385" t="s">
        <v>354</v>
      </c>
      <c r="K187" s="385" t="s">
        <v>357</v>
      </c>
      <c r="L187" s="101" t="s">
        <v>32</v>
      </c>
      <c r="M187" s="386" t="s">
        <v>30</v>
      </c>
      <c r="N187" s="322">
        <v>42226</v>
      </c>
      <c r="O187" s="322">
        <v>42256</v>
      </c>
      <c r="P187" s="322">
        <v>42621</v>
      </c>
      <c r="Q187" s="55">
        <v>20000</v>
      </c>
      <c r="R187" s="56">
        <v>0.75</v>
      </c>
      <c r="S187" s="55" t="s">
        <v>246</v>
      </c>
      <c r="T187" s="55">
        <v>15000</v>
      </c>
    </row>
    <row r="188" spans="2:20" s="1" customFormat="1" ht="90" customHeight="1" x14ac:dyDescent="0.2">
      <c r="B188" s="409"/>
      <c r="C188" s="410"/>
      <c r="D188" s="438"/>
      <c r="E188" s="432"/>
      <c r="F188" s="212" t="s">
        <v>1666</v>
      </c>
      <c r="G188" s="121" t="s">
        <v>2322</v>
      </c>
      <c r="H188" s="101" t="s">
        <v>1335</v>
      </c>
      <c r="I188" s="393" t="s">
        <v>46</v>
      </c>
      <c r="J188" s="385" t="s">
        <v>354</v>
      </c>
      <c r="K188" s="385" t="s">
        <v>357</v>
      </c>
      <c r="L188" s="101" t="s">
        <v>1335</v>
      </c>
      <c r="M188" s="386" t="s">
        <v>13</v>
      </c>
      <c r="N188" s="322">
        <v>42226</v>
      </c>
      <c r="O188" s="322">
        <v>42244</v>
      </c>
      <c r="P188" s="322">
        <v>42609</v>
      </c>
      <c r="Q188" s="55">
        <v>20000</v>
      </c>
      <c r="R188" s="56">
        <v>0.75</v>
      </c>
      <c r="S188" s="55" t="s">
        <v>246</v>
      </c>
      <c r="T188" s="55">
        <v>15000</v>
      </c>
    </row>
    <row r="189" spans="2:20" s="1" customFormat="1" ht="90" customHeight="1" x14ac:dyDescent="0.2">
      <c r="B189" s="409"/>
      <c r="C189" s="410"/>
      <c r="D189" s="438"/>
      <c r="E189" s="432"/>
      <c r="F189" s="212" t="s">
        <v>1666</v>
      </c>
      <c r="G189" s="62" t="s">
        <v>2403</v>
      </c>
      <c r="H189" s="101" t="s">
        <v>1335</v>
      </c>
      <c r="I189" s="393" t="s">
        <v>20</v>
      </c>
      <c r="J189" s="385" t="s">
        <v>354</v>
      </c>
      <c r="K189" s="385" t="s">
        <v>357</v>
      </c>
      <c r="L189" s="101" t="s">
        <v>1335</v>
      </c>
      <c r="M189" s="386" t="s">
        <v>10</v>
      </c>
      <c r="N189" s="322">
        <v>42226</v>
      </c>
      <c r="O189" s="322">
        <v>42269</v>
      </c>
      <c r="P189" s="322">
        <v>42634</v>
      </c>
      <c r="Q189" s="55">
        <v>20000</v>
      </c>
      <c r="R189" s="56">
        <v>0.75</v>
      </c>
      <c r="S189" s="55" t="s">
        <v>246</v>
      </c>
      <c r="T189" s="55">
        <v>15000</v>
      </c>
    </row>
    <row r="190" spans="2:20" s="1" customFormat="1" ht="90" customHeight="1" x14ac:dyDescent="0.2">
      <c r="B190" s="409"/>
      <c r="C190" s="410"/>
      <c r="D190" s="438"/>
      <c r="E190" s="432"/>
      <c r="F190" s="212" t="s">
        <v>1666</v>
      </c>
      <c r="G190" s="121" t="s">
        <v>2323</v>
      </c>
      <c r="H190" s="101" t="s">
        <v>1335</v>
      </c>
      <c r="I190" s="393" t="s">
        <v>14</v>
      </c>
      <c r="J190" s="385" t="s">
        <v>354</v>
      </c>
      <c r="K190" s="385" t="s">
        <v>357</v>
      </c>
      <c r="L190" s="101" t="s">
        <v>1335</v>
      </c>
      <c r="M190" s="386" t="s">
        <v>13</v>
      </c>
      <c r="N190" s="322">
        <v>42226</v>
      </c>
      <c r="O190" s="322">
        <v>42251</v>
      </c>
      <c r="P190" s="322">
        <v>42616</v>
      </c>
      <c r="Q190" s="55">
        <v>20000</v>
      </c>
      <c r="R190" s="56">
        <v>0.75</v>
      </c>
      <c r="S190" s="55" t="s">
        <v>246</v>
      </c>
      <c r="T190" s="55">
        <v>15000</v>
      </c>
    </row>
    <row r="191" spans="2:20" s="1" customFormat="1" ht="57.75" customHeight="1" x14ac:dyDescent="0.2">
      <c r="B191" s="409"/>
      <c r="C191" s="410"/>
      <c r="D191" s="438"/>
      <c r="E191" s="432"/>
      <c r="F191" s="212" t="s">
        <v>1666</v>
      </c>
      <c r="G191" s="121" t="s">
        <v>1207</v>
      </c>
      <c r="H191" s="101" t="s">
        <v>1336</v>
      </c>
      <c r="I191" s="393" t="s">
        <v>38</v>
      </c>
      <c r="J191" s="385" t="s">
        <v>354</v>
      </c>
      <c r="K191" s="385" t="s">
        <v>357</v>
      </c>
      <c r="L191" s="101" t="s">
        <v>1336</v>
      </c>
      <c r="M191" s="386" t="s">
        <v>15</v>
      </c>
      <c r="N191" s="322">
        <v>42226</v>
      </c>
      <c r="O191" s="322">
        <v>42238</v>
      </c>
      <c r="P191" s="322">
        <v>42603</v>
      </c>
      <c r="Q191" s="55">
        <v>20000</v>
      </c>
      <c r="R191" s="56">
        <v>0.75</v>
      </c>
      <c r="S191" s="55" t="s">
        <v>246</v>
      </c>
      <c r="T191" s="55">
        <v>15000</v>
      </c>
    </row>
    <row r="192" spans="2:20" s="1" customFormat="1" ht="90" customHeight="1" x14ac:dyDescent="0.2">
      <c r="B192" s="409"/>
      <c r="C192" s="410"/>
      <c r="D192" s="438"/>
      <c r="E192" s="432"/>
      <c r="F192" s="212" t="s">
        <v>1666</v>
      </c>
      <c r="G192" s="121" t="s">
        <v>1208</v>
      </c>
      <c r="H192" s="101" t="s">
        <v>40</v>
      </c>
      <c r="I192" s="393" t="s">
        <v>39</v>
      </c>
      <c r="J192" s="385" t="s">
        <v>354</v>
      </c>
      <c r="K192" s="385" t="s">
        <v>357</v>
      </c>
      <c r="L192" s="101" t="s">
        <v>40</v>
      </c>
      <c r="M192" s="386" t="s">
        <v>21</v>
      </c>
      <c r="N192" s="322">
        <v>42226</v>
      </c>
      <c r="O192" s="322">
        <v>42242</v>
      </c>
      <c r="P192" s="322">
        <v>42607</v>
      </c>
      <c r="Q192" s="55">
        <v>20000</v>
      </c>
      <c r="R192" s="56">
        <v>0.75</v>
      </c>
      <c r="S192" s="55" t="s">
        <v>246</v>
      </c>
      <c r="T192" s="55">
        <v>15000</v>
      </c>
    </row>
    <row r="193" spans="2:20" s="1" customFormat="1" ht="90" customHeight="1" x14ac:dyDescent="0.2">
      <c r="B193" s="409"/>
      <c r="C193" s="410"/>
      <c r="D193" s="438"/>
      <c r="E193" s="432"/>
      <c r="F193" s="212" t="s">
        <v>1666</v>
      </c>
      <c r="G193" s="121" t="s">
        <v>2324</v>
      </c>
      <c r="H193" s="101" t="s">
        <v>45</v>
      </c>
      <c r="I193" s="393" t="s">
        <v>44</v>
      </c>
      <c r="J193" s="385" t="s">
        <v>354</v>
      </c>
      <c r="K193" s="385" t="s">
        <v>357</v>
      </c>
      <c r="L193" s="101" t="s">
        <v>45</v>
      </c>
      <c r="M193" s="386" t="s">
        <v>33</v>
      </c>
      <c r="N193" s="322">
        <v>42226</v>
      </c>
      <c r="O193" s="322">
        <v>42267</v>
      </c>
      <c r="P193" s="322">
        <v>42632</v>
      </c>
      <c r="Q193" s="55">
        <v>19750</v>
      </c>
      <c r="R193" s="56">
        <v>0.75</v>
      </c>
      <c r="S193" s="55" t="s">
        <v>246</v>
      </c>
      <c r="T193" s="55">
        <v>14812.5</v>
      </c>
    </row>
    <row r="194" spans="2:20" s="1" customFormat="1" ht="90" customHeight="1" x14ac:dyDescent="0.2">
      <c r="B194" s="409"/>
      <c r="C194" s="410"/>
      <c r="D194" s="438"/>
      <c r="E194" s="432"/>
      <c r="F194" s="212" t="s">
        <v>1666</v>
      </c>
      <c r="G194" s="121" t="s">
        <v>2325</v>
      </c>
      <c r="H194" s="101" t="s">
        <v>1337</v>
      </c>
      <c r="I194" s="393" t="s">
        <v>37</v>
      </c>
      <c r="J194" s="385" t="s">
        <v>354</v>
      </c>
      <c r="K194" s="385" t="s">
        <v>357</v>
      </c>
      <c r="L194" s="101" t="s">
        <v>1337</v>
      </c>
      <c r="M194" s="386" t="s">
        <v>13</v>
      </c>
      <c r="N194" s="322">
        <v>42226</v>
      </c>
      <c r="O194" s="322">
        <v>42256</v>
      </c>
      <c r="P194" s="322">
        <v>42621</v>
      </c>
      <c r="Q194" s="55">
        <v>20000</v>
      </c>
      <c r="R194" s="56">
        <v>0.75</v>
      </c>
      <c r="S194" s="55" t="s">
        <v>246</v>
      </c>
      <c r="T194" s="55">
        <v>15000</v>
      </c>
    </row>
    <row r="195" spans="2:20" s="1" customFormat="1" ht="90" customHeight="1" x14ac:dyDescent="0.2">
      <c r="B195" s="409"/>
      <c r="C195" s="410"/>
      <c r="D195" s="438"/>
      <c r="E195" s="432"/>
      <c r="F195" s="212" t="s">
        <v>1666</v>
      </c>
      <c r="G195" s="121" t="s">
        <v>1202</v>
      </c>
      <c r="H195" s="101" t="s">
        <v>42</v>
      </c>
      <c r="I195" s="393" t="s">
        <v>41</v>
      </c>
      <c r="J195" s="385" t="s">
        <v>354</v>
      </c>
      <c r="K195" s="385" t="s">
        <v>357</v>
      </c>
      <c r="L195" s="101" t="s">
        <v>42</v>
      </c>
      <c r="M195" s="386" t="s">
        <v>1</v>
      </c>
      <c r="N195" s="322">
        <v>42305</v>
      </c>
      <c r="O195" s="322">
        <v>42318</v>
      </c>
      <c r="P195" s="322">
        <v>42683</v>
      </c>
      <c r="Q195" s="55">
        <v>20000</v>
      </c>
      <c r="R195" s="56">
        <v>0.75</v>
      </c>
      <c r="S195" s="55" t="s">
        <v>246</v>
      </c>
      <c r="T195" s="55">
        <v>15000</v>
      </c>
    </row>
    <row r="196" spans="2:20" s="1" customFormat="1" ht="90" customHeight="1" x14ac:dyDescent="0.2">
      <c r="B196" s="409"/>
      <c r="C196" s="410"/>
      <c r="D196" s="438"/>
      <c r="E196" s="432"/>
      <c r="F196" s="212" t="s">
        <v>1666</v>
      </c>
      <c r="G196" s="121" t="s">
        <v>1168</v>
      </c>
      <c r="H196" s="101" t="s">
        <v>1335</v>
      </c>
      <c r="I196" s="393" t="s">
        <v>43</v>
      </c>
      <c r="J196" s="385" t="s">
        <v>354</v>
      </c>
      <c r="K196" s="385" t="s">
        <v>357</v>
      </c>
      <c r="L196" s="101" t="s">
        <v>1335</v>
      </c>
      <c r="M196" s="386" t="s">
        <v>7</v>
      </c>
      <c r="N196" s="322">
        <v>42305</v>
      </c>
      <c r="O196" s="322">
        <v>42319</v>
      </c>
      <c r="P196" s="322">
        <v>42684</v>
      </c>
      <c r="Q196" s="55">
        <v>20000</v>
      </c>
      <c r="R196" s="56">
        <v>0.75</v>
      </c>
      <c r="S196" s="55" t="s">
        <v>246</v>
      </c>
      <c r="T196" s="55">
        <v>15000</v>
      </c>
    </row>
    <row r="197" spans="2:20" s="1" customFormat="1" ht="90" customHeight="1" x14ac:dyDescent="0.2">
      <c r="B197" s="409"/>
      <c r="C197" s="410"/>
      <c r="D197" s="438"/>
      <c r="E197" s="432"/>
      <c r="F197" s="212" t="s">
        <v>1666</v>
      </c>
      <c r="G197" s="121" t="s">
        <v>2326</v>
      </c>
      <c r="H197" s="101" t="s">
        <v>1335</v>
      </c>
      <c r="I197" s="393" t="s">
        <v>24</v>
      </c>
      <c r="J197" s="385" t="s">
        <v>354</v>
      </c>
      <c r="K197" s="385" t="s">
        <v>357</v>
      </c>
      <c r="L197" s="101" t="s">
        <v>1335</v>
      </c>
      <c r="M197" s="386" t="s">
        <v>13</v>
      </c>
      <c r="N197" s="322">
        <v>42305</v>
      </c>
      <c r="O197" s="322">
        <v>42325</v>
      </c>
      <c r="P197" s="322">
        <v>42690</v>
      </c>
      <c r="Q197" s="55">
        <v>20000</v>
      </c>
      <c r="R197" s="56">
        <v>0.75</v>
      </c>
      <c r="S197" s="55" t="s">
        <v>246</v>
      </c>
      <c r="T197" s="55">
        <v>15000</v>
      </c>
    </row>
    <row r="198" spans="2:20" s="1" customFormat="1" ht="90" customHeight="1" x14ac:dyDescent="0.2">
      <c r="B198" s="409"/>
      <c r="C198" s="410"/>
      <c r="D198" s="438"/>
      <c r="E198" s="432"/>
      <c r="F198" s="212" t="s">
        <v>1666</v>
      </c>
      <c r="G198" s="121" t="s">
        <v>1209</v>
      </c>
      <c r="H198" s="101" t="s">
        <v>1335</v>
      </c>
      <c r="I198" s="393" t="s">
        <v>19</v>
      </c>
      <c r="J198" s="385" t="s">
        <v>354</v>
      </c>
      <c r="K198" s="385" t="s">
        <v>357</v>
      </c>
      <c r="L198" s="101" t="s">
        <v>1335</v>
      </c>
      <c r="M198" s="386" t="s">
        <v>18</v>
      </c>
      <c r="N198" s="322">
        <v>42305</v>
      </c>
      <c r="O198" s="322">
        <v>42320</v>
      </c>
      <c r="P198" s="322">
        <v>42685</v>
      </c>
      <c r="Q198" s="55">
        <v>20000</v>
      </c>
      <c r="R198" s="56">
        <v>0.75</v>
      </c>
      <c r="S198" s="55" t="s">
        <v>246</v>
      </c>
      <c r="T198" s="55">
        <v>15000</v>
      </c>
    </row>
    <row r="199" spans="2:20" s="1" customFormat="1" ht="90" customHeight="1" x14ac:dyDescent="0.2">
      <c r="B199" s="409"/>
      <c r="C199" s="410"/>
      <c r="D199" s="438"/>
      <c r="E199" s="432"/>
      <c r="F199" s="212" t="s">
        <v>1666</v>
      </c>
      <c r="G199" s="121" t="s">
        <v>2327</v>
      </c>
      <c r="H199" s="101" t="s">
        <v>27</v>
      </c>
      <c r="I199" s="393" t="s">
        <v>26</v>
      </c>
      <c r="J199" s="385" t="s">
        <v>354</v>
      </c>
      <c r="K199" s="385" t="s">
        <v>357</v>
      </c>
      <c r="L199" s="101" t="s">
        <v>27</v>
      </c>
      <c r="M199" s="386" t="s">
        <v>25</v>
      </c>
      <c r="N199" s="322">
        <v>42305</v>
      </c>
      <c r="O199" s="322">
        <v>42349</v>
      </c>
      <c r="P199" s="322">
        <v>42714</v>
      </c>
      <c r="Q199" s="55">
        <v>20000</v>
      </c>
      <c r="R199" s="56">
        <v>0.75</v>
      </c>
      <c r="S199" s="55" t="s">
        <v>246</v>
      </c>
      <c r="T199" s="55">
        <v>15000</v>
      </c>
    </row>
    <row r="200" spans="2:20" s="1" customFormat="1" ht="90" customHeight="1" x14ac:dyDescent="0.2">
      <c r="B200" s="409"/>
      <c r="C200" s="410"/>
      <c r="D200" s="438"/>
      <c r="E200" s="432"/>
      <c r="F200" s="212" t="s">
        <v>1667</v>
      </c>
      <c r="G200" s="121" t="s">
        <v>1210</v>
      </c>
      <c r="H200" s="101" t="s">
        <v>287</v>
      </c>
      <c r="I200" s="393" t="s">
        <v>288</v>
      </c>
      <c r="J200" s="385" t="s">
        <v>354</v>
      </c>
      <c r="K200" s="385" t="s">
        <v>357</v>
      </c>
      <c r="L200" s="101" t="s">
        <v>287</v>
      </c>
      <c r="M200" s="386" t="s">
        <v>25</v>
      </c>
      <c r="N200" s="322">
        <v>42383</v>
      </c>
      <c r="O200" s="322">
        <v>42339</v>
      </c>
      <c r="P200" s="322">
        <v>43069</v>
      </c>
      <c r="Q200" s="55">
        <v>299302.98</v>
      </c>
      <c r="R200" s="56">
        <v>0.449999996658904</v>
      </c>
      <c r="S200" s="55" t="s">
        <v>246</v>
      </c>
      <c r="T200" s="55">
        <v>134686.34</v>
      </c>
    </row>
    <row r="201" spans="2:20" s="1" customFormat="1" ht="131.25" customHeight="1" x14ac:dyDescent="0.2">
      <c r="B201" s="409"/>
      <c r="C201" s="410"/>
      <c r="D201" s="438"/>
      <c r="E201" s="432"/>
      <c r="F201" s="212" t="s">
        <v>1668</v>
      </c>
      <c r="G201" s="121" t="s">
        <v>841</v>
      </c>
      <c r="H201" s="101" t="s">
        <v>265</v>
      </c>
      <c r="I201" s="393" t="s">
        <v>266</v>
      </c>
      <c r="J201" s="385" t="s">
        <v>354</v>
      </c>
      <c r="K201" s="385" t="s">
        <v>357</v>
      </c>
      <c r="L201" s="101" t="s">
        <v>1338</v>
      </c>
      <c r="M201" s="386" t="s">
        <v>13</v>
      </c>
      <c r="N201" s="322">
        <v>42368</v>
      </c>
      <c r="O201" s="322">
        <v>42370</v>
      </c>
      <c r="P201" s="322">
        <v>43100</v>
      </c>
      <c r="Q201" s="55">
        <v>469787.29</v>
      </c>
      <c r="R201" s="56">
        <v>0.700000003138191</v>
      </c>
      <c r="S201" s="55" t="s">
        <v>246</v>
      </c>
      <c r="T201" s="55">
        <v>328851.11</v>
      </c>
    </row>
    <row r="202" spans="2:20" s="1" customFormat="1" ht="90" customHeight="1" x14ac:dyDescent="0.2">
      <c r="B202" s="409"/>
      <c r="C202" s="410"/>
      <c r="D202" s="438"/>
      <c r="E202" s="432"/>
      <c r="F202" s="212" t="s">
        <v>1666</v>
      </c>
      <c r="G202" s="121" t="s">
        <v>1163</v>
      </c>
      <c r="H202" s="101" t="s">
        <v>12</v>
      </c>
      <c r="I202" s="393" t="s">
        <v>11</v>
      </c>
      <c r="J202" s="385" t="s">
        <v>354</v>
      </c>
      <c r="K202" s="385" t="s">
        <v>357</v>
      </c>
      <c r="L202" s="101" t="s">
        <v>12</v>
      </c>
      <c r="M202" s="386" t="s">
        <v>10</v>
      </c>
      <c r="N202" s="322">
        <v>42305</v>
      </c>
      <c r="O202" s="322">
        <v>42350</v>
      </c>
      <c r="P202" s="322">
        <v>42715</v>
      </c>
      <c r="Q202" s="55">
        <v>19900</v>
      </c>
      <c r="R202" s="56">
        <v>0.75</v>
      </c>
      <c r="S202" s="55" t="s">
        <v>246</v>
      </c>
      <c r="T202" s="55">
        <v>14925</v>
      </c>
    </row>
    <row r="203" spans="2:20" s="1" customFormat="1" ht="90" customHeight="1" x14ac:dyDescent="0.2">
      <c r="B203" s="409"/>
      <c r="C203" s="410"/>
      <c r="D203" s="438"/>
      <c r="E203" s="432"/>
      <c r="F203" s="212" t="s">
        <v>1666</v>
      </c>
      <c r="G203" s="121" t="s">
        <v>2328</v>
      </c>
      <c r="H203" s="101" t="s">
        <v>9</v>
      </c>
      <c r="I203" s="393" t="s">
        <v>8</v>
      </c>
      <c r="J203" s="385" t="s">
        <v>354</v>
      </c>
      <c r="K203" s="385" t="s">
        <v>357</v>
      </c>
      <c r="L203" s="101" t="s">
        <v>9</v>
      </c>
      <c r="M203" s="386" t="s">
        <v>7</v>
      </c>
      <c r="N203" s="322">
        <v>42305</v>
      </c>
      <c r="O203" s="322">
        <v>42549</v>
      </c>
      <c r="P203" s="322">
        <v>42913</v>
      </c>
      <c r="Q203" s="55">
        <v>19500</v>
      </c>
      <c r="R203" s="56">
        <v>0.75</v>
      </c>
      <c r="S203" s="55" t="s">
        <v>246</v>
      </c>
      <c r="T203" s="55">
        <v>14625</v>
      </c>
    </row>
    <row r="204" spans="2:20" s="1" customFormat="1" ht="90" customHeight="1" x14ac:dyDescent="0.2">
      <c r="B204" s="409"/>
      <c r="C204" s="410"/>
      <c r="D204" s="438"/>
      <c r="E204" s="432"/>
      <c r="F204" s="212" t="s">
        <v>1666</v>
      </c>
      <c r="G204" s="121" t="s">
        <v>1211</v>
      </c>
      <c r="H204" s="101" t="s">
        <v>6</v>
      </c>
      <c r="I204" s="393" t="s">
        <v>5</v>
      </c>
      <c r="J204" s="385" t="s">
        <v>354</v>
      </c>
      <c r="K204" s="385" t="s">
        <v>357</v>
      </c>
      <c r="L204" s="101" t="s">
        <v>6</v>
      </c>
      <c r="M204" s="386" t="s">
        <v>4</v>
      </c>
      <c r="N204" s="322">
        <v>42305</v>
      </c>
      <c r="O204" s="322">
        <v>42314</v>
      </c>
      <c r="P204" s="322">
        <v>42679</v>
      </c>
      <c r="Q204" s="55">
        <v>20000</v>
      </c>
      <c r="R204" s="56">
        <v>0.75</v>
      </c>
      <c r="S204" s="55" t="s">
        <v>246</v>
      </c>
      <c r="T204" s="55">
        <v>15000</v>
      </c>
    </row>
    <row r="205" spans="2:20" s="1" customFormat="1" ht="90" customHeight="1" x14ac:dyDescent="0.2">
      <c r="B205" s="409"/>
      <c r="C205" s="410"/>
      <c r="D205" s="438"/>
      <c r="E205" s="432"/>
      <c r="F205" s="212" t="s">
        <v>1666</v>
      </c>
      <c r="G205" s="121" t="s">
        <v>1212</v>
      </c>
      <c r="H205" s="101" t="s">
        <v>3</v>
      </c>
      <c r="I205" s="393" t="s">
        <v>2</v>
      </c>
      <c r="J205" s="385" t="s">
        <v>354</v>
      </c>
      <c r="K205" s="385" t="s">
        <v>357</v>
      </c>
      <c r="L205" s="101" t="s">
        <v>3</v>
      </c>
      <c r="M205" s="386" t="s">
        <v>1</v>
      </c>
      <c r="N205" s="322">
        <v>42305</v>
      </c>
      <c r="O205" s="322">
        <v>42355</v>
      </c>
      <c r="P205" s="322">
        <v>42720</v>
      </c>
      <c r="Q205" s="55">
        <v>20000</v>
      </c>
      <c r="R205" s="56">
        <v>0.75</v>
      </c>
      <c r="S205" s="55" t="s">
        <v>246</v>
      </c>
      <c r="T205" s="55">
        <v>15000</v>
      </c>
    </row>
    <row r="206" spans="2:20" s="1" customFormat="1" ht="118.5" customHeight="1" x14ac:dyDescent="0.2">
      <c r="B206" s="409"/>
      <c r="C206" s="410"/>
      <c r="D206" s="438"/>
      <c r="E206" s="432"/>
      <c r="F206" s="212" t="s">
        <v>1668</v>
      </c>
      <c r="G206" s="121" t="s">
        <v>1200</v>
      </c>
      <c r="H206" s="101" t="s">
        <v>2971</v>
      </c>
      <c r="I206" s="393" t="s">
        <v>267</v>
      </c>
      <c r="J206" s="385" t="s">
        <v>354</v>
      </c>
      <c r="K206" s="385" t="s">
        <v>357</v>
      </c>
      <c r="L206" s="101" t="s">
        <v>1339</v>
      </c>
      <c r="M206" s="386" t="s">
        <v>13</v>
      </c>
      <c r="N206" s="322">
        <v>42368</v>
      </c>
      <c r="O206" s="322">
        <v>42430</v>
      </c>
      <c r="P206" s="322">
        <v>43525</v>
      </c>
      <c r="Q206" s="55">
        <v>698519.65</v>
      </c>
      <c r="R206" s="56">
        <v>0.70000000715799471</v>
      </c>
      <c r="S206" s="55" t="s">
        <v>246</v>
      </c>
      <c r="T206" s="55">
        <v>488963.76</v>
      </c>
    </row>
    <row r="207" spans="2:20" s="1" customFormat="1" ht="90" customHeight="1" x14ac:dyDescent="0.2">
      <c r="B207" s="409"/>
      <c r="C207" s="410"/>
      <c r="D207" s="438"/>
      <c r="E207" s="432"/>
      <c r="F207" s="212" t="s">
        <v>1666</v>
      </c>
      <c r="G207" s="121" t="s">
        <v>2329</v>
      </c>
      <c r="H207" s="101" t="s">
        <v>272</v>
      </c>
      <c r="I207" s="393" t="s">
        <v>273</v>
      </c>
      <c r="J207" s="385" t="s">
        <v>354</v>
      </c>
      <c r="K207" s="385" t="s">
        <v>357</v>
      </c>
      <c r="L207" s="101" t="s">
        <v>272</v>
      </c>
      <c r="M207" s="386" t="s">
        <v>15</v>
      </c>
      <c r="N207" s="322">
        <v>42387</v>
      </c>
      <c r="O207" s="322">
        <v>42390</v>
      </c>
      <c r="P207" s="322">
        <v>42755</v>
      </c>
      <c r="Q207" s="55">
        <v>20000</v>
      </c>
      <c r="R207" s="56">
        <v>0.75</v>
      </c>
      <c r="S207" s="55" t="s">
        <v>246</v>
      </c>
      <c r="T207" s="55">
        <v>15000</v>
      </c>
    </row>
    <row r="208" spans="2:20" s="1" customFormat="1" ht="90" customHeight="1" x14ac:dyDescent="0.2">
      <c r="B208" s="409"/>
      <c r="C208" s="410"/>
      <c r="D208" s="438"/>
      <c r="E208" s="432"/>
      <c r="F208" s="212" t="s">
        <v>1667</v>
      </c>
      <c r="G208" s="121" t="s">
        <v>1340</v>
      </c>
      <c r="H208" s="101" t="s">
        <v>289</v>
      </c>
      <c r="I208" s="393" t="s">
        <v>290</v>
      </c>
      <c r="J208" s="385" t="s">
        <v>354</v>
      </c>
      <c r="K208" s="385" t="s">
        <v>357</v>
      </c>
      <c r="L208" s="101" t="s">
        <v>289</v>
      </c>
      <c r="M208" s="386" t="s">
        <v>13</v>
      </c>
      <c r="N208" s="322">
        <v>42383</v>
      </c>
      <c r="O208" s="322">
        <v>42256</v>
      </c>
      <c r="P208" s="322">
        <v>43351</v>
      </c>
      <c r="Q208" s="55">
        <v>500334.88</v>
      </c>
      <c r="R208" s="56">
        <v>0.45000000799464551</v>
      </c>
      <c r="S208" s="55" t="s">
        <v>246</v>
      </c>
      <c r="T208" s="55">
        <v>225150.7</v>
      </c>
    </row>
    <row r="209" spans="2:20" s="1" customFormat="1" ht="90" customHeight="1" x14ac:dyDescent="0.2">
      <c r="B209" s="409"/>
      <c r="C209" s="410"/>
      <c r="D209" s="438"/>
      <c r="E209" s="432"/>
      <c r="F209" s="212" t="s">
        <v>1667</v>
      </c>
      <c r="G209" s="121" t="s">
        <v>1213</v>
      </c>
      <c r="H209" s="101" t="s">
        <v>285</v>
      </c>
      <c r="I209" s="393" t="s">
        <v>286</v>
      </c>
      <c r="J209" s="385" t="s">
        <v>354</v>
      </c>
      <c r="K209" s="385" t="s">
        <v>357</v>
      </c>
      <c r="L209" s="101" t="s">
        <v>285</v>
      </c>
      <c r="M209" s="386" t="s">
        <v>1</v>
      </c>
      <c r="N209" s="322">
        <v>42383</v>
      </c>
      <c r="O209" s="322">
        <v>42278</v>
      </c>
      <c r="P209" s="322">
        <v>43091</v>
      </c>
      <c r="Q209" s="55">
        <v>83869.600000000006</v>
      </c>
      <c r="R209" s="56">
        <v>0.44999999999999996</v>
      </c>
      <c r="S209" s="55" t="s">
        <v>246</v>
      </c>
      <c r="T209" s="55">
        <v>37741.32</v>
      </c>
    </row>
    <row r="210" spans="2:20" s="1" customFormat="1" ht="90" customHeight="1" x14ac:dyDescent="0.2">
      <c r="B210" s="409"/>
      <c r="C210" s="410"/>
      <c r="D210" s="438"/>
      <c r="E210" s="432"/>
      <c r="F210" s="212" t="s">
        <v>1667</v>
      </c>
      <c r="G210" s="121" t="s">
        <v>1214</v>
      </c>
      <c r="H210" s="101" t="s">
        <v>1341</v>
      </c>
      <c r="I210" s="393" t="s">
        <v>291</v>
      </c>
      <c r="J210" s="385" t="s">
        <v>354</v>
      </c>
      <c r="K210" s="385" t="s">
        <v>357</v>
      </c>
      <c r="L210" s="101" t="s">
        <v>1341</v>
      </c>
      <c r="M210" s="386" t="s">
        <v>21</v>
      </c>
      <c r="N210" s="322">
        <v>42383</v>
      </c>
      <c r="O210" s="322">
        <v>42372</v>
      </c>
      <c r="P210" s="322">
        <v>43465</v>
      </c>
      <c r="Q210" s="55">
        <v>369302.5</v>
      </c>
      <c r="R210" s="56">
        <v>0.45000001353903646</v>
      </c>
      <c r="S210" s="55" t="s">
        <v>246</v>
      </c>
      <c r="T210" s="55">
        <v>166186.13</v>
      </c>
    </row>
    <row r="211" spans="2:20" s="1" customFormat="1" ht="90" customHeight="1" x14ac:dyDescent="0.2">
      <c r="B211" s="409"/>
      <c r="C211" s="410"/>
      <c r="D211" s="438"/>
      <c r="E211" s="432"/>
      <c r="F211" s="212" t="s">
        <v>1667</v>
      </c>
      <c r="G211" s="121" t="s">
        <v>1215</v>
      </c>
      <c r="H211" s="101" t="s">
        <v>2972</v>
      </c>
      <c r="I211" s="393" t="s">
        <v>292</v>
      </c>
      <c r="J211" s="385" t="s">
        <v>354</v>
      </c>
      <c r="K211" s="385" t="s">
        <v>357</v>
      </c>
      <c r="L211" s="101" t="s">
        <v>2972</v>
      </c>
      <c r="M211" s="386" t="s">
        <v>13</v>
      </c>
      <c r="N211" s="322">
        <v>42383</v>
      </c>
      <c r="O211" s="322">
        <v>42461</v>
      </c>
      <c r="P211" s="322">
        <v>43555</v>
      </c>
      <c r="Q211" s="55">
        <v>223785</v>
      </c>
      <c r="R211" s="56">
        <v>0.45</v>
      </c>
      <c r="S211" s="55" t="s">
        <v>246</v>
      </c>
      <c r="T211" s="55">
        <v>100703.25</v>
      </c>
    </row>
    <row r="212" spans="2:20" s="1" customFormat="1" ht="90" customHeight="1" x14ac:dyDescent="0.2">
      <c r="B212" s="409"/>
      <c r="C212" s="410"/>
      <c r="D212" s="438"/>
      <c r="E212" s="432"/>
      <c r="F212" s="212" t="s">
        <v>1669</v>
      </c>
      <c r="G212" s="121" t="s">
        <v>1216</v>
      </c>
      <c r="H212" s="101" t="s">
        <v>293</v>
      </c>
      <c r="I212" s="393" t="s">
        <v>294</v>
      </c>
      <c r="J212" s="385" t="s">
        <v>354</v>
      </c>
      <c r="K212" s="385" t="s">
        <v>357</v>
      </c>
      <c r="L212" s="101" t="s">
        <v>293</v>
      </c>
      <c r="M212" s="386" t="s">
        <v>4</v>
      </c>
      <c r="N212" s="322">
        <v>42422</v>
      </c>
      <c r="O212" s="322">
        <v>42430</v>
      </c>
      <c r="P212" s="322">
        <v>43524</v>
      </c>
      <c r="Q212" s="55">
        <v>256653</v>
      </c>
      <c r="R212" s="56">
        <v>0.45</v>
      </c>
      <c r="S212" s="55" t="s">
        <v>246</v>
      </c>
      <c r="T212" s="55">
        <v>115493.85</v>
      </c>
    </row>
    <row r="213" spans="2:20" s="1" customFormat="1" ht="90" customHeight="1" x14ac:dyDescent="0.2">
      <c r="B213" s="409"/>
      <c r="C213" s="410"/>
      <c r="D213" s="438"/>
      <c r="E213" s="432"/>
      <c r="F213" s="212" t="s">
        <v>1669</v>
      </c>
      <c r="G213" s="121" t="s">
        <v>1217</v>
      </c>
      <c r="H213" s="101" t="s">
        <v>2923</v>
      </c>
      <c r="I213" s="393" t="s">
        <v>295</v>
      </c>
      <c r="J213" s="385" t="s">
        <v>354</v>
      </c>
      <c r="K213" s="385" t="s">
        <v>357</v>
      </c>
      <c r="L213" s="101" t="s">
        <v>3320</v>
      </c>
      <c r="M213" s="386" t="s">
        <v>4</v>
      </c>
      <c r="N213" s="322">
        <v>42422</v>
      </c>
      <c r="O213" s="322">
        <v>42278</v>
      </c>
      <c r="P213" s="322">
        <v>43008</v>
      </c>
      <c r="Q213" s="55">
        <v>1473381.25</v>
      </c>
      <c r="R213" s="56">
        <v>0.33935547910630737</v>
      </c>
      <c r="S213" s="55" t="s">
        <v>246</v>
      </c>
      <c r="T213" s="55">
        <v>500000</v>
      </c>
    </row>
    <row r="214" spans="2:20" s="1" customFormat="1" ht="63" customHeight="1" x14ac:dyDescent="0.2">
      <c r="B214" s="409"/>
      <c r="C214" s="410"/>
      <c r="D214" s="438"/>
      <c r="E214" s="432"/>
      <c r="F214" s="212" t="s">
        <v>1667</v>
      </c>
      <c r="G214" s="121" t="s">
        <v>2330</v>
      </c>
      <c r="H214" s="101" t="s">
        <v>2924</v>
      </c>
      <c r="I214" s="393" t="s">
        <v>426</v>
      </c>
      <c r="J214" s="385" t="s">
        <v>354</v>
      </c>
      <c r="K214" s="385" t="s">
        <v>357</v>
      </c>
      <c r="L214" s="101" t="s">
        <v>2924</v>
      </c>
      <c r="M214" s="386" t="s">
        <v>1</v>
      </c>
      <c r="N214" s="322">
        <v>42520</v>
      </c>
      <c r="O214" s="322">
        <v>42370</v>
      </c>
      <c r="P214" s="322">
        <v>43404</v>
      </c>
      <c r="Q214" s="55">
        <v>102560</v>
      </c>
      <c r="R214" s="56">
        <v>0.45</v>
      </c>
      <c r="S214" s="55" t="s">
        <v>246</v>
      </c>
      <c r="T214" s="55">
        <v>46152</v>
      </c>
    </row>
    <row r="215" spans="2:20" s="1" customFormat="1" ht="65.25" customHeight="1" x14ac:dyDescent="0.2">
      <c r="B215" s="409"/>
      <c r="C215" s="410"/>
      <c r="D215" s="438"/>
      <c r="E215" s="432"/>
      <c r="F215" s="212" t="s">
        <v>1667</v>
      </c>
      <c r="G215" s="121" t="s">
        <v>1218</v>
      </c>
      <c r="H215" s="101" t="s">
        <v>27</v>
      </c>
      <c r="I215" s="393" t="s">
        <v>350</v>
      </c>
      <c r="J215" s="385" t="s">
        <v>354</v>
      </c>
      <c r="K215" s="385" t="s">
        <v>357</v>
      </c>
      <c r="L215" s="101" t="s">
        <v>27</v>
      </c>
      <c r="M215" s="386" t="s">
        <v>1</v>
      </c>
      <c r="N215" s="322">
        <v>42472</v>
      </c>
      <c r="O215" s="322">
        <v>42370</v>
      </c>
      <c r="P215" s="322">
        <v>43465</v>
      </c>
      <c r="Q215" s="55">
        <v>1061868</v>
      </c>
      <c r="R215" s="56">
        <v>0.45</v>
      </c>
      <c r="S215" s="55" t="s">
        <v>246</v>
      </c>
      <c r="T215" s="55">
        <v>477840.6</v>
      </c>
    </row>
    <row r="216" spans="2:20" s="1" customFormat="1" ht="147.75" customHeight="1" x14ac:dyDescent="0.2">
      <c r="B216" s="409"/>
      <c r="C216" s="410"/>
      <c r="D216" s="438"/>
      <c r="E216" s="432"/>
      <c r="F216" s="212" t="s">
        <v>1670</v>
      </c>
      <c r="G216" s="121" t="s">
        <v>2331</v>
      </c>
      <c r="H216" s="101" t="s">
        <v>268</v>
      </c>
      <c r="I216" s="393" t="s">
        <v>269</v>
      </c>
      <c r="J216" s="385" t="s">
        <v>354</v>
      </c>
      <c r="K216" s="385" t="s">
        <v>357</v>
      </c>
      <c r="L216" s="101" t="s">
        <v>1342</v>
      </c>
      <c r="M216" s="386" t="s">
        <v>34</v>
      </c>
      <c r="N216" s="322">
        <v>42426</v>
      </c>
      <c r="O216" s="322">
        <v>42461</v>
      </c>
      <c r="P216" s="322">
        <v>43190</v>
      </c>
      <c r="Q216" s="55">
        <v>85543.29</v>
      </c>
      <c r="R216" s="56">
        <v>0.7999999620802869</v>
      </c>
      <c r="S216" s="55" t="s">
        <v>246</v>
      </c>
      <c r="T216" s="55">
        <v>68434.63</v>
      </c>
    </row>
    <row r="217" spans="2:20" s="1" customFormat="1" ht="170.25" customHeight="1" x14ac:dyDescent="0.2">
      <c r="B217" s="409"/>
      <c r="C217" s="410"/>
      <c r="D217" s="438"/>
      <c r="E217" s="432"/>
      <c r="F217" s="212" t="s">
        <v>1670</v>
      </c>
      <c r="G217" s="121" t="s">
        <v>2332</v>
      </c>
      <c r="H217" s="101" t="s">
        <v>270</v>
      </c>
      <c r="I217" s="393" t="s">
        <v>271</v>
      </c>
      <c r="J217" s="385" t="s">
        <v>354</v>
      </c>
      <c r="K217" s="385" t="s">
        <v>357</v>
      </c>
      <c r="L217" s="101" t="s">
        <v>1343</v>
      </c>
      <c r="M217" s="386" t="s">
        <v>25</v>
      </c>
      <c r="N217" s="322">
        <v>42426</v>
      </c>
      <c r="O217" s="322">
        <v>42370</v>
      </c>
      <c r="P217" s="322">
        <v>43100</v>
      </c>
      <c r="Q217" s="55">
        <v>489819.25</v>
      </c>
      <c r="R217" s="56">
        <v>0.79999999999999993</v>
      </c>
      <c r="S217" s="55" t="s">
        <v>246</v>
      </c>
      <c r="T217" s="55">
        <v>391855.4</v>
      </c>
    </row>
    <row r="218" spans="2:20" s="1" customFormat="1" ht="90" customHeight="1" x14ac:dyDescent="0.2">
      <c r="B218" s="409"/>
      <c r="C218" s="410"/>
      <c r="D218" s="438"/>
      <c r="E218" s="432"/>
      <c r="F218" s="305" t="s">
        <v>1666</v>
      </c>
      <c r="G218" s="121" t="s">
        <v>1219</v>
      </c>
      <c r="H218" s="101" t="s">
        <v>2925</v>
      </c>
      <c r="I218" s="393" t="s">
        <v>239</v>
      </c>
      <c r="J218" s="385" t="s">
        <v>354</v>
      </c>
      <c r="K218" s="385" t="s">
        <v>357</v>
      </c>
      <c r="L218" s="101" t="s">
        <v>3321</v>
      </c>
      <c r="M218" s="386" t="s">
        <v>25</v>
      </c>
      <c r="N218" s="322">
        <v>42373</v>
      </c>
      <c r="O218" s="322">
        <v>42409</v>
      </c>
      <c r="P218" s="322">
        <v>42774</v>
      </c>
      <c r="Q218" s="55">
        <v>20000</v>
      </c>
      <c r="R218" s="56">
        <v>0.75</v>
      </c>
      <c r="S218" s="55" t="s">
        <v>246</v>
      </c>
      <c r="T218" s="55">
        <v>15000</v>
      </c>
    </row>
    <row r="219" spans="2:20" s="1" customFormat="1" ht="119.25" customHeight="1" x14ac:dyDescent="0.2">
      <c r="B219" s="409"/>
      <c r="C219" s="410"/>
      <c r="D219" s="438"/>
      <c r="E219" s="432"/>
      <c r="F219" s="212" t="s">
        <v>1666</v>
      </c>
      <c r="G219" s="121" t="s">
        <v>1162</v>
      </c>
      <c r="H219" s="101" t="s">
        <v>244</v>
      </c>
      <c r="I219" s="393" t="s">
        <v>245</v>
      </c>
      <c r="J219" s="385" t="s">
        <v>354</v>
      </c>
      <c r="K219" s="385" t="s">
        <v>357</v>
      </c>
      <c r="L219" s="101" t="s">
        <v>244</v>
      </c>
      <c r="M219" s="386" t="s">
        <v>13</v>
      </c>
      <c r="N219" s="322">
        <v>42373</v>
      </c>
      <c r="O219" s="322">
        <v>42406</v>
      </c>
      <c r="P219" s="322">
        <v>42771</v>
      </c>
      <c r="Q219" s="55">
        <v>20000</v>
      </c>
      <c r="R219" s="56">
        <v>0.75</v>
      </c>
      <c r="S219" s="55" t="s">
        <v>246</v>
      </c>
      <c r="T219" s="55">
        <v>15000</v>
      </c>
    </row>
    <row r="220" spans="2:20" s="1" customFormat="1" ht="90" customHeight="1" x14ac:dyDescent="0.2">
      <c r="B220" s="409"/>
      <c r="C220" s="410"/>
      <c r="D220" s="438"/>
      <c r="E220" s="432"/>
      <c r="F220" s="212" t="s">
        <v>1666</v>
      </c>
      <c r="G220" s="121" t="s">
        <v>1220</v>
      </c>
      <c r="H220" s="101" t="s">
        <v>242</v>
      </c>
      <c r="I220" s="393" t="s">
        <v>243</v>
      </c>
      <c r="J220" s="385" t="s">
        <v>354</v>
      </c>
      <c r="K220" s="385" t="s">
        <v>357</v>
      </c>
      <c r="L220" s="101" t="s">
        <v>242</v>
      </c>
      <c r="M220" s="386" t="s">
        <v>30</v>
      </c>
      <c r="N220" s="322">
        <v>42373</v>
      </c>
      <c r="O220" s="322">
        <v>42885</v>
      </c>
      <c r="P220" s="322">
        <v>43249</v>
      </c>
      <c r="Q220" s="55">
        <v>20000</v>
      </c>
      <c r="R220" s="56">
        <v>0.75</v>
      </c>
      <c r="S220" s="55" t="s">
        <v>246</v>
      </c>
      <c r="T220" s="55">
        <v>15000</v>
      </c>
    </row>
    <row r="221" spans="2:20" s="1" customFormat="1" ht="90" customHeight="1" x14ac:dyDescent="0.2">
      <c r="B221" s="409"/>
      <c r="C221" s="410"/>
      <c r="D221" s="438"/>
      <c r="E221" s="432"/>
      <c r="F221" s="212" t="s">
        <v>1666</v>
      </c>
      <c r="G221" s="121" t="s">
        <v>2333</v>
      </c>
      <c r="H221" s="101" t="s">
        <v>240</v>
      </c>
      <c r="I221" s="393" t="s">
        <v>241</v>
      </c>
      <c r="J221" s="385" t="s">
        <v>354</v>
      </c>
      <c r="K221" s="385" t="s">
        <v>357</v>
      </c>
      <c r="L221" s="101" t="s">
        <v>240</v>
      </c>
      <c r="M221" s="386" t="s">
        <v>25</v>
      </c>
      <c r="N221" s="322">
        <v>42373</v>
      </c>
      <c r="O221" s="322">
        <v>42389</v>
      </c>
      <c r="P221" s="322">
        <v>42754</v>
      </c>
      <c r="Q221" s="55">
        <v>20000</v>
      </c>
      <c r="R221" s="56">
        <v>0.75</v>
      </c>
      <c r="S221" s="55" t="s">
        <v>246</v>
      </c>
      <c r="T221" s="55">
        <v>15000</v>
      </c>
    </row>
    <row r="222" spans="2:20" s="1" customFormat="1" ht="90" customHeight="1" x14ac:dyDescent="0.2">
      <c r="B222" s="409"/>
      <c r="C222" s="410"/>
      <c r="D222" s="438"/>
      <c r="E222" s="432"/>
      <c r="F222" s="212" t="s">
        <v>1666</v>
      </c>
      <c r="G222" s="121" t="s">
        <v>1221</v>
      </c>
      <c r="H222" s="101" t="s">
        <v>274</v>
      </c>
      <c r="I222" s="393" t="s">
        <v>275</v>
      </c>
      <c r="J222" s="385" t="s">
        <v>354</v>
      </c>
      <c r="K222" s="385" t="s">
        <v>357</v>
      </c>
      <c r="L222" s="101" t="s">
        <v>274</v>
      </c>
      <c r="M222" s="386" t="s">
        <v>15</v>
      </c>
      <c r="N222" s="322">
        <v>42404</v>
      </c>
      <c r="O222" s="322">
        <v>42425</v>
      </c>
      <c r="P222" s="322">
        <v>42790</v>
      </c>
      <c r="Q222" s="55">
        <v>20000</v>
      </c>
      <c r="R222" s="56">
        <v>0.75</v>
      </c>
      <c r="S222" s="55" t="s">
        <v>246</v>
      </c>
      <c r="T222" s="55">
        <v>15000</v>
      </c>
    </row>
    <row r="223" spans="2:20" s="1" customFormat="1" ht="90" customHeight="1" x14ac:dyDescent="0.2">
      <c r="B223" s="409"/>
      <c r="C223" s="410"/>
      <c r="D223" s="438"/>
      <c r="E223" s="432"/>
      <c r="F223" s="212" t="s">
        <v>1666</v>
      </c>
      <c r="G223" s="121" t="s">
        <v>1161</v>
      </c>
      <c r="H223" s="101" t="s">
        <v>276</v>
      </c>
      <c r="I223" s="393" t="s">
        <v>277</v>
      </c>
      <c r="J223" s="385" t="s">
        <v>354</v>
      </c>
      <c r="K223" s="385" t="s">
        <v>357</v>
      </c>
      <c r="L223" s="101" t="s">
        <v>276</v>
      </c>
      <c r="M223" s="386" t="s">
        <v>15</v>
      </c>
      <c r="N223" s="322">
        <v>42404</v>
      </c>
      <c r="O223" s="322">
        <v>42432</v>
      </c>
      <c r="P223" s="322">
        <v>42796</v>
      </c>
      <c r="Q223" s="55">
        <v>20000</v>
      </c>
      <c r="R223" s="56">
        <v>0.75</v>
      </c>
      <c r="S223" s="55" t="s">
        <v>246</v>
      </c>
      <c r="T223" s="55">
        <v>15000</v>
      </c>
    </row>
    <row r="224" spans="2:20" s="1" customFormat="1" ht="90" customHeight="1" x14ac:dyDescent="0.2">
      <c r="B224" s="409"/>
      <c r="C224" s="410"/>
      <c r="D224" s="438"/>
      <c r="E224" s="432"/>
      <c r="F224" s="212" t="s">
        <v>1666</v>
      </c>
      <c r="G224" s="121" t="s">
        <v>1222</v>
      </c>
      <c r="H224" s="101" t="s">
        <v>278</v>
      </c>
      <c r="I224" s="393" t="s">
        <v>279</v>
      </c>
      <c r="J224" s="385" t="s">
        <v>354</v>
      </c>
      <c r="K224" s="385" t="s">
        <v>357</v>
      </c>
      <c r="L224" s="101" t="s">
        <v>278</v>
      </c>
      <c r="M224" s="386" t="s">
        <v>7</v>
      </c>
      <c r="N224" s="322">
        <v>42404</v>
      </c>
      <c r="O224" s="322">
        <v>42438</v>
      </c>
      <c r="P224" s="322">
        <v>42802</v>
      </c>
      <c r="Q224" s="55">
        <v>19500</v>
      </c>
      <c r="R224" s="56">
        <v>0.75</v>
      </c>
      <c r="S224" s="55" t="s">
        <v>246</v>
      </c>
      <c r="T224" s="55">
        <v>14625</v>
      </c>
    </row>
    <row r="225" spans="2:20" s="1" customFormat="1" ht="90" customHeight="1" x14ac:dyDescent="0.2">
      <c r="B225" s="409"/>
      <c r="C225" s="410"/>
      <c r="D225" s="438"/>
      <c r="E225" s="432"/>
      <c r="F225" s="212" t="s">
        <v>1671</v>
      </c>
      <c r="G225" s="121" t="s">
        <v>2164</v>
      </c>
      <c r="H225" s="101" t="s">
        <v>427</v>
      </c>
      <c r="I225" s="393" t="s">
        <v>1366</v>
      </c>
      <c r="J225" s="385" t="s">
        <v>354</v>
      </c>
      <c r="K225" s="385" t="s">
        <v>357</v>
      </c>
      <c r="L225" s="101" t="s">
        <v>427</v>
      </c>
      <c r="M225" s="386" t="s">
        <v>13</v>
      </c>
      <c r="N225" s="322">
        <v>42479</v>
      </c>
      <c r="O225" s="322">
        <v>42614</v>
      </c>
      <c r="P225" s="322">
        <v>43100</v>
      </c>
      <c r="Q225" s="55">
        <v>47002.07</v>
      </c>
      <c r="R225" s="56">
        <v>0.54382689953867991</v>
      </c>
      <c r="S225" s="55" t="s">
        <v>246</v>
      </c>
      <c r="T225" s="55">
        <v>25560.99</v>
      </c>
    </row>
    <row r="226" spans="2:20" s="1" customFormat="1" ht="90" customHeight="1" x14ac:dyDescent="0.2">
      <c r="B226" s="409"/>
      <c r="C226" s="410"/>
      <c r="D226" s="438"/>
      <c r="E226" s="432"/>
      <c r="F226" s="305" t="s">
        <v>1666</v>
      </c>
      <c r="G226" s="121" t="s">
        <v>1223</v>
      </c>
      <c r="H226" s="101" t="s">
        <v>2926</v>
      </c>
      <c r="I226" s="393" t="s">
        <v>280</v>
      </c>
      <c r="J226" s="385" t="s">
        <v>354</v>
      </c>
      <c r="K226" s="385" t="s">
        <v>357</v>
      </c>
      <c r="L226" s="101" t="s">
        <v>2926</v>
      </c>
      <c r="M226" s="386" t="s">
        <v>25</v>
      </c>
      <c r="N226" s="322">
        <v>42404</v>
      </c>
      <c r="O226" s="322">
        <v>42477</v>
      </c>
      <c r="P226" s="322">
        <v>42916</v>
      </c>
      <c r="Q226" s="58">
        <v>19850</v>
      </c>
      <c r="R226" s="56">
        <v>0.75</v>
      </c>
      <c r="S226" s="55" t="s">
        <v>246</v>
      </c>
      <c r="T226" s="58">
        <v>14887.5</v>
      </c>
    </row>
    <row r="227" spans="2:20" s="1" customFormat="1" ht="90" customHeight="1" x14ac:dyDescent="0.2">
      <c r="B227" s="409"/>
      <c r="C227" s="410"/>
      <c r="D227" s="438"/>
      <c r="E227" s="432"/>
      <c r="F227" s="212" t="s">
        <v>1671</v>
      </c>
      <c r="G227" s="121" t="s">
        <v>2165</v>
      </c>
      <c r="H227" s="101" t="s">
        <v>351</v>
      </c>
      <c r="I227" s="393" t="s">
        <v>1367</v>
      </c>
      <c r="J227" s="385" t="s">
        <v>354</v>
      </c>
      <c r="K227" s="385" t="s">
        <v>357</v>
      </c>
      <c r="L227" s="101" t="s">
        <v>351</v>
      </c>
      <c r="M227" s="386" t="s">
        <v>336</v>
      </c>
      <c r="N227" s="322">
        <v>42478</v>
      </c>
      <c r="O227" s="322">
        <v>42370</v>
      </c>
      <c r="P227" s="322">
        <v>43100</v>
      </c>
      <c r="Q227" s="55">
        <v>1952240.24</v>
      </c>
      <c r="R227" s="56">
        <v>0.53661643610009802</v>
      </c>
      <c r="S227" s="55" t="s">
        <v>246</v>
      </c>
      <c r="T227" s="55">
        <v>1047604.2</v>
      </c>
    </row>
    <row r="228" spans="2:20" s="1" customFormat="1" ht="90" customHeight="1" x14ac:dyDescent="0.2">
      <c r="B228" s="409"/>
      <c r="C228" s="410"/>
      <c r="D228" s="438"/>
      <c r="E228" s="432"/>
      <c r="F228" s="305" t="s">
        <v>1666</v>
      </c>
      <c r="G228" s="121" t="s">
        <v>1224</v>
      </c>
      <c r="H228" s="101" t="s">
        <v>281</v>
      </c>
      <c r="I228" s="393" t="s">
        <v>282</v>
      </c>
      <c r="J228" s="385" t="s">
        <v>354</v>
      </c>
      <c r="K228" s="385" t="s">
        <v>357</v>
      </c>
      <c r="L228" s="101" t="s">
        <v>281</v>
      </c>
      <c r="M228" s="386" t="s">
        <v>13</v>
      </c>
      <c r="N228" s="322">
        <v>42404</v>
      </c>
      <c r="O228" s="322">
        <v>42445</v>
      </c>
      <c r="P228" s="322">
        <v>42809</v>
      </c>
      <c r="Q228" s="55">
        <v>20000</v>
      </c>
      <c r="R228" s="56">
        <v>0.75</v>
      </c>
      <c r="S228" s="55" t="s">
        <v>246</v>
      </c>
      <c r="T228" s="55">
        <v>15000</v>
      </c>
    </row>
    <row r="229" spans="2:20" s="1" customFormat="1" ht="90" customHeight="1" x14ac:dyDescent="0.2">
      <c r="B229" s="409"/>
      <c r="C229" s="410"/>
      <c r="D229" s="438"/>
      <c r="E229" s="432"/>
      <c r="F229" s="212" t="s">
        <v>1666</v>
      </c>
      <c r="G229" s="121" t="s">
        <v>1225</v>
      </c>
      <c r="H229" s="101" t="s">
        <v>283</v>
      </c>
      <c r="I229" s="393" t="s">
        <v>284</v>
      </c>
      <c r="J229" s="385" t="s">
        <v>354</v>
      </c>
      <c r="K229" s="385" t="s">
        <v>357</v>
      </c>
      <c r="L229" s="101" t="s">
        <v>283</v>
      </c>
      <c r="M229" s="386" t="s">
        <v>21</v>
      </c>
      <c r="N229" s="322">
        <v>42404</v>
      </c>
      <c r="O229" s="322">
        <v>42447</v>
      </c>
      <c r="P229" s="322">
        <v>42811</v>
      </c>
      <c r="Q229" s="58">
        <v>19500</v>
      </c>
      <c r="R229" s="56">
        <v>0.75</v>
      </c>
      <c r="S229" s="55" t="s">
        <v>246</v>
      </c>
      <c r="T229" s="58">
        <v>14625</v>
      </c>
    </row>
    <row r="230" spans="2:20" s="1" customFormat="1" ht="90" customHeight="1" x14ac:dyDescent="0.2">
      <c r="B230" s="409"/>
      <c r="C230" s="410"/>
      <c r="D230" s="438"/>
      <c r="E230" s="432"/>
      <c r="F230" s="212" t="s">
        <v>1666</v>
      </c>
      <c r="G230" s="121" t="s">
        <v>1226</v>
      </c>
      <c r="H230" s="101" t="s">
        <v>391</v>
      </c>
      <c r="I230" s="393" t="s">
        <v>392</v>
      </c>
      <c r="J230" s="385" t="s">
        <v>354</v>
      </c>
      <c r="K230" s="385" t="s">
        <v>357</v>
      </c>
      <c r="L230" s="101" t="s">
        <v>391</v>
      </c>
      <c r="M230" s="386" t="s">
        <v>7</v>
      </c>
      <c r="N230" s="322">
        <v>42520</v>
      </c>
      <c r="O230" s="322">
        <v>42564</v>
      </c>
      <c r="P230" s="322">
        <v>42928</v>
      </c>
      <c r="Q230" s="55">
        <v>20000</v>
      </c>
      <c r="R230" s="56">
        <v>0.75</v>
      </c>
      <c r="S230" s="55" t="s">
        <v>246</v>
      </c>
      <c r="T230" s="55">
        <v>15000</v>
      </c>
    </row>
    <row r="231" spans="2:20" s="1" customFormat="1" ht="90" customHeight="1" x14ac:dyDescent="0.2">
      <c r="B231" s="409"/>
      <c r="C231" s="410"/>
      <c r="D231" s="438"/>
      <c r="E231" s="432"/>
      <c r="F231" s="212" t="s">
        <v>1666</v>
      </c>
      <c r="G231" s="121" t="s">
        <v>1227</v>
      </c>
      <c r="H231" s="101" t="s">
        <v>401</v>
      </c>
      <c r="I231" s="393" t="s">
        <v>402</v>
      </c>
      <c r="J231" s="385" t="s">
        <v>354</v>
      </c>
      <c r="K231" s="385" t="s">
        <v>357</v>
      </c>
      <c r="L231" s="101" t="s">
        <v>401</v>
      </c>
      <c r="M231" s="386" t="s">
        <v>13</v>
      </c>
      <c r="N231" s="322">
        <v>42520</v>
      </c>
      <c r="O231" s="322">
        <v>42563</v>
      </c>
      <c r="P231" s="322">
        <v>42927</v>
      </c>
      <c r="Q231" s="55">
        <v>20000</v>
      </c>
      <c r="R231" s="56">
        <v>0.75</v>
      </c>
      <c r="S231" s="55" t="s">
        <v>246</v>
      </c>
      <c r="T231" s="55">
        <v>15000</v>
      </c>
    </row>
    <row r="232" spans="2:20" s="1" customFormat="1" ht="90" customHeight="1" x14ac:dyDescent="0.2">
      <c r="B232" s="409"/>
      <c r="C232" s="410"/>
      <c r="D232" s="438"/>
      <c r="E232" s="432"/>
      <c r="F232" s="212" t="s">
        <v>1666</v>
      </c>
      <c r="G232" s="121" t="s">
        <v>1228</v>
      </c>
      <c r="H232" s="101" t="s">
        <v>403</v>
      </c>
      <c r="I232" s="393" t="s">
        <v>404</v>
      </c>
      <c r="J232" s="385" t="s">
        <v>354</v>
      </c>
      <c r="K232" s="385" t="s">
        <v>357</v>
      </c>
      <c r="L232" s="101" t="s">
        <v>403</v>
      </c>
      <c r="M232" s="386" t="s">
        <v>15</v>
      </c>
      <c r="N232" s="322">
        <v>42520</v>
      </c>
      <c r="O232" s="322">
        <v>42557</v>
      </c>
      <c r="P232" s="322">
        <v>42921</v>
      </c>
      <c r="Q232" s="55">
        <v>20000</v>
      </c>
      <c r="R232" s="56">
        <v>0.75</v>
      </c>
      <c r="S232" s="55" t="s">
        <v>246</v>
      </c>
      <c r="T232" s="55">
        <v>15000</v>
      </c>
    </row>
    <row r="233" spans="2:20" s="1" customFormat="1" ht="90" customHeight="1" x14ac:dyDescent="0.2">
      <c r="B233" s="409"/>
      <c r="C233" s="410"/>
      <c r="D233" s="438"/>
      <c r="E233" s="432"/>
      <c r="F233" s="212" t="s">
        <v>1666</v>
      </c>
      <c r="G233" s="121" t="s">
        <v>2334</v>
      </c>
      <c r="H233" s="101" t="s">
        <v>405</v>
      </c>
      <c r="I233" s="393" t="s">
        <v>406</v>
      </c>
      <c r="J233" s="385" t="s">
        <v>354</v>
      </c>
      <c r="K233" s="385" t="s">
        <v>357</v>
      </c>
      <c r="L233" s="101" t="s">
        <v>405</v>
      </c>
      <c r="M233" s="386" t="s">
        <v>13</v>
      </c>
      <c r="N233" s="322">
        <v>42520</v>
      </c>
      <c r="O233" s="322">
        <v>42558</v>
      </c>
      <c r="P233" s="322">
        <v>42922</v>
      </c>
      <c r="Q233" s="55">
        <v>20000</v>
      </c>
      <c r="R233" s="56">
        <v>0.75</v>
      </c>
      <c r="S233" s="55" t="s">
        <v>246</v>
      </c>
      <c r="T233" s="55">
        <v>15000</v>
      </c>
    </row>
    <row r="234" spans="2:20" s="1" customFormat="1" ht="90" customHeight="1" x14ac:dyDescent="0.2">
      <c r="B234" s="409"/>
      <c r="C234" s="410"/>
      <c r="D234" s="438"/>
      <c r="E234" s="432"/>
      <c r="F234" s="212" t="s">
        <v>1666</v>
      </c>
      <c r="G234" s="121" t="s">
        <v>1229</v>
      </c>
      <c r="H234" s="101" t="s">
        <v>407</v>
      </c>
      <c r="I234" s="393" t="s">
        <v>408</v>
      </c>
      <c r="J234" s="385" t="s">
        <v>354</v>
      </c>
      <c r="K234" s="385" t="s">
        <v>357</v>
      </c>
      <c r="L234" s="101" t="s">
        <v>407</v>
      </c>
      <c r="M234" s="386" t="s">
        <v>25</v>
      </c>
      <c r="N234" s="322">
        <v>42520</v>
      </c>
      <c r="O234" s="322">
        <v>42557</v>
      </c>
      <c r="P234" s="322">
        <v>42921</v>
      </c>
      <c r="Q234" s="55">
        <v>20000</v>
      </c>
      <c r="R234" s="56">
        <v>0.75</v>
      </c>
      <c r="S234" s="55" t="s">
        <v>246</v>
      </c>
      <c r="T234" s="55">
        <v>15000</v>
      </c>
    </row>
    <row r="235" spans="2:20" s="1" customFormat="1" ht="90" customHeight="1" x14ac:dyDescent="0.2">
      <c r="B235" s="409"/>
      <c r="C235" s="410"/>
      <c r="D235" s="438"/>
      <c r="E235" s="432"/>
      <c r="F235" s="212" t="s">
        <v>1666</v>
      </c>
      <c r="G235" s="121" t="s">
        <v>1230</v>
      </c>
      <c r="H235" s="101" t="s">
        <v>399</v>
      </c>
      <c r="I235" s="393" t="s">
        <v>400</v>
      </c>
      <c r="J235" s="385" t="s">
        <v>354</v>
      </c>
      <c r="K235" s="385" t="s">
        <v>357</v>
      </c>
      <c r="L235" s="101" t="s">
        <v>399</v>
      </c>
      <c r="M235" s="372" t="s">
        <v>62</v>
      </c>
      <c r="N235" s="322">
        <v>42520</v>
      </c>
      <c r="O235" s="322">
        <v>42559</v>
      </c>
      <c r="P235" s="322">
        <v>42923</v>
      </c>
      <c r="Q235" s="55">
        <v>20000</v>
      </c>
      <c r="R235" s="56">
        <v>0.75</v>
      </c>
      <c r="S235" s="55" t="s">
        <v>246</v>
      </c>
      <c r="T235" s="55">
        <v>15000</v>
      </c>
    </row>
    <row r="236" spans="2:20" s="1" customFormat="1" ht="90" customHeight="1" x14ac:dyDescent="0.2">
      <c r="B236" s="409"/>
      <c r="C236" s="410"/>
      <c r="D236" s="438"/>
      <c r="E236" s="432"/>
      <c r="F236" s="305" t="s">
        <v>1666</v>
      </c>
      <c r="G236" s="121" t="s">
        <v>1231</v>
      </c>
      <c r="H236" s="101" t="s">
        <v>2928</v>
      </c>
      <c r="I236" s="393" t="s">
        <v>410</v>
      </c>
      <c r="J236" s="385" t="s">
        <v>354</v>
      </c>
      <c r="K236" s="385" t="s">
        <v>357</v>
      </c>
      <c r="L236" s="101" t="s">
        <v>409</v>
      </c>
      <c r="M236" s="386" t="s">
        <v>30</v>
      </c>
      <c r="N236" s="322">
        <v>42520</v>
      </c>
      <c r="O236" s="322">
        <v>42524</v>
      </c>
      <c r="P236" s="322">
        <v>42888</v>
      </c>
      <c r="Q236" s="55">
        <v>19500</v>
      </c>
      <c r="R236" s="56">
        <v>0.75</v>
      </c>
      <c r="S236" s="55" t="s">
        <v>246</v>
      </c>
      <c r="T236" s="55">
        <v>14625</v>
      </c>
    </row>
    <row r="237" spans="2:20" s="1" customFormat="1" ht="90" customHeight="1" x14ac:dyDescent="0.2">
      <c r="B237" s="409"/>
      <c r="C237" s="410"/>
      <c r="D237" s="438"/>
      <c r="E237" s="432"/>
      <c r="F237" s="212" t="s">
        <v>1666</v>
      </c>
      <c r="G237" s="121" t="s">
        <v>2335</v>
      </c>
      <c r="H237" s="101" t="s">
        <v>2927</v>
      </c>
      <c r="I237" s="393" t="s">
        <v>411</v>
      </c>
      <c r="J237" s="385" t="s">
        <v>354</v>
      </c>
      <c r="K237" s="385" t="s">
        <v>357</v>
      </c>
      <c r="L237" s="101" t="s">
        <v>3322</v>
      </c>
      <c r="M237" s="386" t="s">
        <v>1</v>
      </c>
      <c r="N237" s="322">
        <v>42520</v>
      </c>
      <c r="O237" s="322">
        <v>42550</v>
      </c>
      <c r="P237" s="322">
        <v>42914</v>
      </c>
      <c r="Q237" s="55">
        <v>19500</v>
      </c>
      <c r="R237" s="56">
        <v>0.75</v>
      </c>
      <c r="S237" s="55" t="s">
        <v>246</v>
      </c>
      <c r="T237" s="55">
        <v>14625</v>
      </c>
    </row>
    <row r="238" spans="2:20" s="1" customFormat="1" ht="90" customHeight="1" x14ac:dyDescent="0.2">
      <c r="B238" s="409"/>
      <c r="C238" s="410"/>
      <c r="D238" s="438"/>
      <c r="E238" s="432"/>
      <c r="F238" s="305" t="s">
        <v>1666</v>
      </c>
      <c r="G238" s="121" t="s">
        <v>2336</v>
      </c>
      <c r="H238" s="101" t="s">
        <v>397</v>
      </c>
      <c r="I238" s="393" t="s">
        <v>398</v>
      </c>
      <c r="J238" s="385" t="s">
        <v>354</v>
      </c>
      <c r="K238" s="385" t="s">
        <v>357</v>
      </c>
      <c r="L238" s="101" t="s">
        <v>397</v>
      </c>
      <c r="M238" s="386" t="s">
        <v>13</v>
      </c>
      <c r="N238" s="322">
        <v>42520</v>
      </c>
      <c r="O238" s="322">
        <v>42523</v>
      </c>
      <c r="P238" s="322">
        <v>42887</v>
      </c>
      <c r="Q238" s="55">
        <v>15000</v>
      </c>
      <c r="R238" s="56">
        <v>0.75</v>
      </c>
      <c r="S238" s="55" t="s">
        <v>246</v>
      </c>
      <c r="T238" s="55">
        <v>11250</v>
      </c>
    </row>
    <row r="239" spans="2:20" s="1" customFormat="1" ht="90" customHeight="1" x14ac:dyDescent="0.2">
      <c r="B239" s="409"/>
      <c r="C239" s="410"/>
      <c r="D239" s="438"/>
      <c r="E239" s="432"/>
      <c r="F239" s="212" t="s">
        <v>1666</v>
      </c>
      <c r="G239" s="121" t="s">
        <v>2337</v>
      </c>
      <c r="H239" s="101" t="s">
        <v>2929</v>
      </c>
      <c r="I239" s="393" t="s">
        <v>396</v>
      </c>
      <c r="J239" s="385" t="s">
        <v>354</v>
      </c>
      <c r="K239" s="385" t="s">
        <v>357</v>
      </c>
      <c r="L239" s="101" t="s">
        <v>395</v>
      </c>
      <c r="M239" s="386" t="s">
        <v>1</v>
      </c>
      <c r="N239" s="322">
        <v>42520</v>
      </c>
      <c r="O239" s="322">
        <v>42553</v>
      </c>
      <c r="P239" s="322">
        <v>42917</v>
      </c>
      <c r="Q239" s="55">
        <v>19500</v>
      </c>
      <c r="R239" s="56">
        <v>0.75</v>
      </c>
      <c r="S239" s="55" t="s">
        <v>246</v>
      </c>
      <c r="T239" s="55">
        <v>14625</v>
      </c>
    </row>
    <row r="240" spans="2:20" s="1" customFormat="1" ht="90" customHeight="1" x14ac:dyDescent="0.2">
      <c r="B240" s="409"/>
      <c r="C240" s="410"/>
      <c r="D240" s="438"/>
      <c r="E240" s="432"/>
      <c r="F240" s="212" t="s">
        <v>1666</v>
      </c>
      <c r="G240" s="121" t="s">
        <v>1232</v>
      </c>
      <c r="H240" s="101" t="s">
        <v>2930</v>
      </c>
      <c r="I240" s="393" t="s">
        <v>412</v>
      </c>
      <c r="J240" s="385" t="s">
        <v>354</v>
      </c>
      <c r="K240" s="385" t="s">
        <v>357</v>
      </c>
      <c r="L240" s="101" t="s">
        <v>2930</v>
      </c>
      <c r="M240" s="386" t="s">
        <v>13</v>
      </c>
      <c r="N240" s="322">
        <v>42520</v>
      </c>
      <c r="O240" s="322">
        <v>42523</v>
      </c>
      <c r="P240" s="322">
        <v>42887</v>
      </c>
      <c r="Q240" s="55">
        <v>19500</v>
      </c>
      <c r="R240" s="56">
        <v>0.75</v>
      </c>
      <c r="S240" s="55" t="s">
        <v>246</v>
      </c>
      <c r="T240" s="55">
        <v>14625</v>
      </c>
    </row>
    <row r="241" spans="2:20" s="1" customFormat="1" ht="90" customHeight="1" x14ac:dyDescent="0.2">
      <c r="B241" s="409"/>
      <c r="C241" s="410"/>
      <c r="D241" s="438"/>
      <c r="E241" s="432"/>
      <c r="F241" s="212" t="s">
        <v>1666</v>
      </c>
      <c r="G241" s="121" t="s">
        <v>1233</v>
      </c>
      <c r="H241" s="101" t="s">
        <v>2931</v>
      </c>
      <c r="I241" s="393" t="s">
        <v>947</v>
      </c>
      <c r="J241" s="385" t="s">
        <v>354</v>
      </c>
      <c r="K241" s="385" t="s">
        <v>357</v>
      </c>
      <c r="L241" s="101" t="s">
        <v>2931</v>
      </c>
      <c r="M241" s="386" t="s">
        <v>7</v>
      </c>
      <c r="N241" s="322">
        <v>42811</v>
      </c>
      <c r="O241" s="322">
        <v>42859</v>
      </c>
      <c r="P241" s="322">
        <v>43223</v>
      </c>
      <c r="Q241" s="55">
        <v>19500</v>
      </c>
      <c r="R241" s="56">
        <v>0.75</v>
      </c>
      <c r="S241" s="55" t="s">
        <v>246</v>
      </c>
      <c r="T241" s="55">
        <v>14625</v>
      </c>
    </row>
    <row r="242" spans="2:20" s="1" customFormat="1" ht="102" customHeight="1" x14ac:dyDescent="0.2">
      <c r="B242" s="409"/>
      <c r="C242" s="410"/>
      <c r="D242" s="438"/>
      <c r="E242" s="432"/>
      <c r="F242" s="212" t="s">
        <v>1666</v>
      </c>
      <c r="G242" s="62" t="s">
        <v>1234</v>
      </c>
      <c r="H242" s="101" t="s">
        <v>2932</v>
      </c>
      <c r="I242" s="393" t="s">
        <v>413</v>
      </c>
      <c r="J242" s="385" t="s">
        <v>354</v>
      </c>
      <c r="K242" s="385" t="s">
        <v>357</v>
      </c>
      <c r="L242" s="101" t="s">
        <v>2932</v>
      </c>
      <c r="M242" s="386" t="s">
        <v>7</v>
      </c>
      <c r="N242" s="322">
        <v>42520</v>
      </c>
      <c r="O242" s="322">
        <v>42539</v>
      </c>
      <c r="P242" s="322">
        <v>42903</v>
      </c>
      <c r="Q242" s="55">
        <v>19500</v>
      </c>
      <c r="R242" s="56">
        <v>0.75</v>
      </c>
      <c r="S242" s="55" t="s">
        <v>246</v>
      </c>
      <c r="T242" s="55">
        <v>14625</v>
      </c>
    </row>
    <row r="243" spans="2:20" s="1" customFormat="1" ht="98.25" customHeight="1" x14ac:dyDescent="0.2">
      <c r="B243" s="409"/>
      <c r="C243" s="410"/>
      <c r="D243" s="438"/>
      <c r="E243" s="432"/>
      <c r="F243" s="212" t="s">
        <v>1666</v>
      </c>
      <c r="G243" s="121" t="s">
        <v>1235</v>
      </c>
      <c r="H243" s="101" t="s">
        <v>414</v>
      </c>
      <c r="I243" s="393" t="s">
        <v>415</v>
      </c>
      <c r="J243" s="385" t="s">
        <v>354</v>
      </c>
      <c r="K243" s="385" t="s">
        <v>357</v>
      </c>
      <c r="L243" s="101" t="s">
        <v>414</v>
      </c>
      <c r="M243" s="386" t="s">
        <v>30</v>
      </c>
      <c r="N243" s="322">
        <v>42520</v>
      </c>
      <c r="O243" s="322">
        <v>42531</v>
      </c>
      <c r="P243" s="322">
        <v>42895</v>
      </c>
      <c r="Q243" s="55">
        <v>19500</v>
      </c>
      <c r="R243" s="56">
        <v>0.75</v>
      </c>
      <c r="S243" s="55" t="s">
        <v>246</v>
      </c>
      <c r="T243" s="55">
        <v>14625</v>
      </c>
    </row>
    <row r="244" spans="2:20" s="1" customFormat="1" ht="90" customHeight="1" x14ac:dyDescent="0.2">
      <c r="B244" s="409"/>
      <c r="C244" s="410"/>
      <c r="D244" s="438"/>
      <c r="E244" s="432"/>
      <c r="F244" s="212" t="s">
        <v>1666</v>
      </c>
      <c r="G244" s="62" t="s">
        <v>1236</v>
      </c>
      <c r="H244" s="101" t="s">
        <v>416</v>
      </c>
      <c r="I244" s="393" t="s">
        <v>417</v>
      </c>
      <c r="J244" s="385" t="s">
        <v>354</v>
      </c>
      <c r="K244" s="385" t="s">
        <v>357</v>
      </c>
      <c r="L244" s="101" t="s">
        <v>416</v>
      </c>
      <c r="M244" s="386" t="s">
        <v>25</v>
      </c>
      <c r="N244" s="322">
        <v>42520</v>
      </c>
      <c r="O244" s="322">
        <v>42524</v>
      </c>
      <c r="P244" s="322">
        <v>42888</v>
      </c>
      <c r="Q244" s="55">
        <v>19500</v>
      </c>
      <c r="R244" s="56">
        <v>0.75</v>
      </c>
      <c r="S244" s="55" t="s">
        <v>246</v>
      </c>
      <c r="T244" s="55">
        <v>14625</v>
      </c>
    </row>
    <row r="245" spans="2:20" s="1" customFormat="1" ht="90" customHeight="1" x14ac:dyDescent="0.2">
      <c r="B245" s="409"/>
      <c r="C245" s="410"/>
      <c r="D245" s="438"/>
      <c r="E245" s="432"/>
      <c r="F245" s="212" t="s">
        <v>1666</v>
      </c>
      <c r="G245" s="121" t="s">
        <v>1237</v>
      </c>
      <c r="H245" s="101" t="s">
        <v>418</v>
      </c>
      <c r="I245" s="393" t="s">
        <v>419</v>
      </c>
      <c r="J245" s="385" t="s">
        <v>354</v>
      </c>
      <c r="K245" s="385" t="s">
        <v>357</v>
      </c>
      <c r="L245" s="101" t="s">
        <v>418</v>
      </c>
      <c r="M245" s="386" t="s">
        <v>15</v>
      </c>
      <c r="N245" s="322">
        <v>42520</v>
      </c>
      <c r="O245" s="322">
        <v>42560</v>
      </c>
      <c r="P245" s="322">
        <v>42924</v>
      </c>
      <c r="Q245" s="55">
        <v>20000</v>
      </c>
      <c r="R245" s="56">
        <v>0.75</v>
      </c>
      <c r="S245" s="55" t="s">
        <v>246</v>
      </c>
      <c r="T245" s="55">
        <v>15000</v>
      </c>
    </row>
    <row r="246" spans="2:20" s="1" customFormat="1" ht="90" customHeight="1" x14ac:dyDescent="0.2">
      <c r="B246" s="409"/>
      <c r="C246" s="410"/>
      <c r="D246" s="438"/>
      <c r="E246" s="432"/>
      <c r="F246" s="212" t="s">
        <v>1666</v>
      </c>
      <c r="G246" s="121" t="s">
        <v>1238</v>
      </c>
      <c r="H246" s="101" t="s">
        <v>2933</v>
      </c>
      <c r="I246" s="393" t="s">
        <v>420</v>
      </c>
      <c r="J246" s="385" t="s">
        <v>354</v>
      </c>
      <c r="K246" s="385" t="s">
        <v>357</v>
      </c>
      <c r="L246" s="101" t="s">
        <v>3323</v>
      </c>
      <c r="M246" s="386" t="s">
        <v>25</v>
      </c>
      <c r="N246" s="322">
        <v>42520</v>
      </c>
      <c r="O246" s="322">
        <v>42534</v>
      </c>
      <c r="P246" s="322">
        <v>42898</v>
      </c>
      <c r="Q246" s="55">
        <v>20000</v>
      </c>
      <c r="R246" s="56">
        <v>0.75</v>
      </c>
      <c r="S246" s="55" t="s">
        <v>246</v>
      </c>
      <c r="T246" s="55">
        <v>15000</v>
      </c>
    </row>
    <row r="247" spans="2:20" s="1" customFormat="1" ht="90" customHeight="1" x14ac:dyDescent="0.2">
      <c r="B247" s="409"/>
      <c r="C247" s="410"/>
      <c r="D247" s="438"/>
      <c r="E247" s="432"/>
      <c r="F247" s="212" t="s">
        <v>1666</v>
      </c>
      <c r="G247" s="121" t="s">
        <v>1239</v>
      </c>
      <c r="H247" s="101" t="s">
        <v>389</v>
      </c>
      <c r="I247" s="393" t="s">
        <v>390</v>
      </c>
      <c r="J247" s="385" t="s">
        <v>354</v>
      </c>
      <c r="K247" s="385" t="s">
        <v>357</v>
      </c>
      <c r="L247" s="101" t="s">
        <v>389</v>
      </c>
      <c r="M247" s="386" t="s">
        <v>25</v>
      </c>
      <c r="N247" s="322">
        <v>42520</v>
      </c>
      <c r="O247" s="322">
        <v>42522</v>
      </c>
      <c r="P247" s="322">
        <v>42886</v>
      </c>
      <c r="Q247" s="55">
        <v>19500</v>
      </c>
      <c r="R247" s="56">
        <v>0.75</v>
      </c>
      <c r="S247" s="55" t="s">
        <v>246</v>
      </c>
      <c r="T247" s="55">
        <v>14625</v>
      </c>
    </row>
    <row r="248" spans="2:20" s="1" customFormat="1" ht="90" customHeight="1" x14ac:dyDescent="0.2">
      <c r="B248" s="409"/>
      <c r="C248" s="410"/>
      <c r="D248" s="438"/>
      <c r="E248" s="432"/>
      <c r="F248" s="212" t="s">
        <v>1666</v>
      </c>
      <c r="G248" s="121" t="s">
        <v>1240</v>
      </c>
      <c r="H248" s="101" t="s">
        <v>393</v>
      </c>
      <c r="I248" s="393" t="s">
        <v>394</v>
      </c>
      <c r="J248" s="385" t="s">
        <v>354</v>
      </c>
      <c r="K248" s="385" t="s">
        <v>357</v>
      </c>
      <c r="L248" s="101" t="s">
        <v>393</v>
      </c>
      <c r="M248" s="386" t="s">
        <v>10</v>
      </c>
      <c r="N248" s="322">
        <v>42520</v>
      </c>
      <c r="O248" s="322">
        <v>42557</v>
      </c>
      <c r="P248" s="322">
        <v>42921</v>
      </c>
      <c r="Q248" s="55">
        <v>20000</v>
      </c>
      <c r="R248" s="56">
        <v>0.75</v>
      </c>
      <c r="S248" s="55" t="s">
        <v>246</v>
      </c>
      <c r="T248" s="55">
        <v>15000</v>
      </c>
    </row>
    <row r="249" spans="2:20" s="1" customFormat="1" ht="90" customHeight="1" x14ac:dyDescent="0.2">
      <c r="B249" s="409"/>
      <c r="C249" s="410"/>
      <c r="D249" s="438"/>
      <c r="E249" s="432"/>
      <c r="F249" s="212" t="s">
        <v>1666</v>
      </c>
      <c r="G249" s="121" t="s">
        <v>1241</v>
      </c>
      <c r="H249" s="101" t="s">
        <v>421</v>
      </c>
      <c r="I249" s="393" t="s">
        <v>422</v>
      </c>
      <c r="J249" s="385" t="s">
        <v>354</v>
      </c>
      <c r="K249" s="385" t="s">
        <v>357</v>
      </c>
      <c r="L249" s="101" t="s">
        <v>421</v>
      </c>
      <c r="M249" s="386" t="s">
        <v>15</v>
      </c>
      <c r="N249" s="322">
        <v>42520</v>
      </c>
      <c r="O249" s="322">
        <v>42560</v>
      </c>
      <c r="P249" s="322">
        <v>42924</v>
      </c>
      <c r="Q249" s="55">
        <v>20000</v>
      </c>
      <c r="R249" s="56">
        <v>0.75</v>
      </c>
      <c r="S249" s="55" t="s">
        <v>246</v>
      </c>
      <c r="T249" s="55">
        <v>15000</v>
      </c>
    </row>
    <row r="250" spans="2:20" s="1" customFormat="1" ht="90" customHeight="1" x14ac:dyDescent="0.2">
      <c r="B250" s="409"/>
      <c r="C250" s="410"/>
      <c r="D250" s="438"/>
      <c r="E250" s="432"/>
      <c r="F250" s="212" t="s">
        <v>1666</v>
      </c>
      <c r="G250" s="121" t="s">
        <v>1242</v>
      </c>
      <c r="H250" s="101" t="s">
        <v>2934</v>
      </c>
      <c r="I250" s="393" t="s">
        <v>423</v>
      </c>
      <c r="J250" s="385" t="s">
        <v>354</v>
      </c>
      <c r="K250" s="385" t="s">
        <v>357</v>
      </c>
      <c r="L250" s="101" t="s">
        <v>2934</v>
      </c>
      <c r="M250" s="386" t="s">
        <v>15</v>
      </c>
      <c r="N250" s="322">
        <v>42520</v>
      </c>
      <c r="O250" s="322">
        <v>42556</v>
      </c>
      <c r="P250" s="322">
        <v>42920</v>
      </c>
      <c r="Q250" s="55">
        <v>19500</v>
      </c>
      <c r="R250" s="56">
        <v>0.75</v>
      </c>
      <c r="S250" s="55" t="s">
        <v>246</v>
      </c>
      <c r="T250" s="55">
        <v>14625</v>
      </c>
    </row>
    <row r="251" spans="2:20" s="1" customFormat="1" ht="90" customHeight="1" x14ac:dyDescent="0.2">
      <c r="B251" s="409"/>
      <c r="C251" s="410"/>
      <c r="D251" s="438"/>
      <c r="E251" s="432"/>
      <c r="F251" s="212" t="s">
        <v>1666</v>
      </c>
      <c r="G251" s="121" t="s">
        <v>1243</v>
      </c>
      <c r="H251" s="101" t="s">
        <v>424</v>
      </c>
      <c r="I251" s="393" t="s">
        <v>425</v>
      </c>
      <c r="J251" s="385" t="s">
        <v>354</v>
      </c>
      <c r="K251" s="385" t="s">
        <v>357</v>
      </c>
      <c r="L251" s="101" t="s">
        <v>424</v>
      </c>
      <c r="M251" s="386" t="s">
        <v>25</v>
      </c>
      <c r="N251" s="322">
        <v>42520</v>
      </c>
      <c r="O251" s="322">
        <v>42662</v>
      </c>
      <c r="P251" s="322">
        <v>42992</v>
      </c>
      <c r="Q251" s="55">
        <v>19500</v>
      </c>
      <c r="R251" s="56">
        <v>0.75</v>
      </c>
      <c r="S251" s="55" t="s">
        <v>246</v>
      </c>
      <c r="T251" s="55">
        <v>14625</v>
      </c>
    </row>
    <row r="252" spans="2:20" s="1" customFormat="1" ht="90" customHeight="1" x14ac:dyDescent="0.2">
      <c r="B252" s="409"/>
      <c r="C252" s="410"/>
      <c r="D252" s="438"/>
      <c r="E252" s="432"/>
      <c r="F252" s="212" t="s">
        <v>1672</v>
      </c>
      <c r="G252" s="121" t="s">
        <v>1244</v>
      </c>
      <c r="H252" s="101" t="s">
        <v>606</v>
      </c>
      <c r="I252" s="393" t="s">
        <v>607</v>
      </c>
      <c r="J252" s="385" t="s">
        <v>354</v>
      </c>
      <c r="K252" s="385" t="s">
        <v>357</v>
      </c>
      <c r="L252" s="101" t="s">
        <v>606</v>
      </c>
      <c r="M252" s="386" t="s">
        <v>15</v>
      </c>
      <c r="N252" s="322">
        <v>42642</v>
      </c>
      <c r="O252" s="322">
        <v>42522</v>
      </c>
      <c r="P252" s="322">
        <v>43616</v>
      </c>
      <c r="Q252" s="55">
        <v>356974.38</v>
      </c>
      <c r="R252" s="56">
        <v>0.45</v>
      </c>
      <c r="S252" s="55" t="s">
        <v>246</v>
      </c>
      <c r="T252" s="55">
        <v>160638.47</v>
      </c>
    </row>
    <row r="253" spans="2:20" s="1" customFormat="1" ht="90" customHeight="1" x14ac:dyDescent="0.2">
      <c r="B253" s="409"/>
      <c r="C253" s="410"/>
      <c r="D253" s="438"/>
      <c r="E253" s="432"/>
      <c r="F253" s="212" t="s">
        <v>1672</v>
      </c>
      <c r="G253" s="121" t="s">
        <v>1245</v>
      </c>
      <c r="H253" s="101" t="s">
        <v>598</v>
      </c>
      <c r="I253" s="393" t="s">
        <v>599</v>
      </c>
      <c r="J253" s="385" t="s">
        <v>354</v>
      </c>
      <c r="K253" s="385" t="s">
        <v>357</v>
      </c>
      <c r="L253" s="101" t="s">
        <v>598</v>
      </c>
      <c r="M253" s="386" t="s">
        <v>33</v>
      </c>
      <c r="N253" s="322">
        <v>42642</v>
      </c>
      <c r="O253" s="322">
        <v>42503</v>
      </c>
      <c r="P253" s="322">
        <v>43403</v>
      </c>
      <c r="Q253" s="55">
        <v>1182863.1399999999</v>
      </c>
      <c r="R253" s="56">
        <v>0.42</v>
      </c>
      <c r="S253" s="55" t="s">
        <v>246</v>
      </c>
      <c r="T253" s="55">
        <v>500000</v>
      </c>
    </row>
    <row r="254" spans="2:20" s="1" customFormat="1" ht="97.5" customHeight="1" x14ac:dyDescent="0.2">
      <c r="B254" s="409"/>
      <c r="C254" s="410"/>
      <c r="D254" s="438"/>
      <c r="E254" s="432"/>
      <c r="F254" s="212" t="s">
        <v>1672</v>
      </c>
      <c r="G254" s="121" t="s">
        <v>1246</v>
      </c>
      <c r="H254" s="101" t="s">
        <v>2973</v>
      </c>
      <c r="I254" s="393" t="s">
        <v>605</v>
      </c>
      <c r="J254" s="385" t="s">
        <v>354</v>
      </c>
      <c r="K254" s="385" t="s">
        <v>357</v>
      </c>
      <c r="L254" s="101" t="s">
        <v>2973</v>
      </c>
      <c r="M254" s="386" t="s">
        <v>13</v>
      </c>
      <c r="N254" s="322">
        <v>42642</v>
      </c>
      <c r="O254" s="322">
        <v>42552</v>
      </c>
      <c r="P254" s="322">
        <v>43281</v>
      </c>
      <c r="Q254" s="55">
        <v>100375</v>
      </c>
      <c r="R254" s="56">
        <v>0.45</v>
      </c>
      <c r="S254" s="55" t="s">
        <v>246</v>
      </c>
      <c r="T254" s="55">
        <v>45168.75</v>
      </c>
    </row>
    <row r="255" spans="2:20" s="1" customFormat="1" ht="90" customHeight="1" x14ac:dyDescent="0.2">
      <c r="B255" s="409"/>
      <c r="C255" s="410"/>
      <c r="D255" s="438"/>
      <c r="E255" s="432"/>
      <c r="F255" s="212" t="s">
        <v>1672</v>
      </c>
      <c r="G255" s="121" t="s">
        <v>1128</v>
      </c>
      <c r="H255" s="101" t="s">
        <v>2771</v>
      </c>
      <c r="I255" s="393" t="s">
        <v>949</v>
      </c>
      <c r="J255" s="385" t="s">
        <v>354</v>
      </c>
      <c r="K255" s="385" t="s">
        <v>357</v>
      </c>
      <c r="L255" s="101" t="s">
        <v>2771</v>
      </c>
      <c r="M255" s="386" t="s">
        <v>950</v>
      </c>
      <c r="N255" s="322">
        <v>42811</v>
      </c>
      <c r="O255" s="322">
        <v>42522</v>
      </c>
      <c r="P255" s="322">
        <v>43616</v>
      </c>
      <c r="Q255" s="55">
        <v>128962.5</v>
      </c>
      <c r="R255" s="56">
        <v>0.45</v>
      </c>
      <c r="S255" s="59" t="s">
        <v>737</v>
      </c>
      <c r="T255" s="55">
        <v>58033.13</v>
      </c>
    </row>
    <row r="256" spans="2:20" s="1" customFormat="1" ht="90" customHeight="1" x14ac:dyDescent="0.2">
      <c r="B256" s="409"/>
      <c r="C256" s="410"/>
      <c r="D256" s="438"/>
      <c r="E256" s="432"/>
      <c r="F256" s="212" t="s">
        <v>1672</v>
      </c>
      <c r="G256" s="121" t="s">
        <v>1247</v>
      </c>
      <c r="H256" s="101" t="s">
        <v>608</v>
      </c>
      <c r="I256" s="393" t="s">
        <v>609</v>
      </c>
      <c r="J256" s="385" t="s">
        <v>354</v>
      </c>
      <c r="K256" s="385" t="s">
        <v>357</v>
      </c>
      <c r="L256" s="101" t="s">
        <v>608</v>
      </c>
      <c r="M256" s="386" t="s">
        <v>25</v>
      </c>
      <c r="N256" s="322">
        <v>42642</v>
      </c>
      <c r="O256" s="322">
        <v>42614</v>
      </c>
      <c r="P256" s="322">
        <v>43434</v>
      </c>
      <c r="Q256" s="55">
        <v>249129.88</v>
      </c>
      <c r="R256" s="56">
        <v>0.45</v>
      </c>
      <c r="S256" s="55" t="s">
        <v>246</v>
      </c>
      <c r="T256" s="55">
        <v>112108.45</v>
      </c>
    </row>
    <row r="257" spans="2:20" s="1" customFormat="1" ht="90" customHeight="1" x14ac:dyDescent="0.2">
      <c r="B257" s="409"/>
      <c r="C257" s="410"/>
      <c r="D257" s="438"/>
      <c r="E257" s="432"/>
      <c r="F257" s="212" t="s">
        <v>1672</v>
      </c>
      <c r="G257" s="121" t="s">
        <v>1248</v>
      </c>
      <c r="H257" s="101" t="s">
        <v>601</v>
      </c>
      <c r="I257" s="393" t="s">
        <v>602</v>
      </c>
      <c r="J257" s="385" t="s">
        <v>354</v>
      </c>
      <c r="K257" s="385" t="s">
        <v>357</v>
      </c>
      <c r="L257" s="101" t="s">
        <v>601</v>
      </c>
      <c r="M257" s="386" t="s">
        <v>33</v>
      </c>
      <c r="N257" s="322">
        <v>42642</v>
      </c>
      <c r="O257" s="322">
        <v>42503</v>
      </c>
      <c r="P257" s="322">
        <v>43220</v>
      </c>
      <c r="Q257" s="55">
        <v>53700</v>
      </c>
      <c r="R257" s="56">
        <v>0.45</v>
      </c>
      <c r="S257" s="55" t="s">
        <v>246</v>
      </c>
      <c r="T257" s="55">
        <v>24165</v>
      </c>
    </row>
    <row r="258" spans="2:20" s="1" customFormat="1" ht="90" customHeight="1" x14ac:dyDescent="0.2">
      <c r="B258" s="409"/>
      <c r="C258" s="410"/>
      <c r="D258" s="438"/>
      <c r="E258" s="432"/>
      <c r="F258" s="212" t="s">
        <v>1672</v>
      </c>
      <c r="G258" s="121" t="s">
        <v>1129</v>
      </c>
      <c r="H258" s="101" t="s">
        <v>2772</v>
      </c>
      <c r="I258" s="393" t="s">
        <v>604</v>
      </c>
      <c r="J258" s="385" t="s">
        <v>354</v>
      </c>
      <c r="K258" s="385" t="s">
        <v>357</v>
      </c>
      <c r="L258" s="101" t="s">
        <v>2772</v>
      </c>
      <c r="M258" s="386" t="s">
        <v>191</v>
      </c>
      <c r="N258" s="322">
        <v>42642</v>
      </c>
      <c r="O258" s="322">
        <v>42614</v>
      </c>
      <c r="P258" s="322">
        <v>43343</v>
      </c>
      <c r="Q258" s="55">
        <f>514283-30000</f>
        <v>484283</v>
      </c>
      <c r="R258" s="56">
        <v>0.45</v>
      </c>
      <c r="S258" s="59" t="s">
        <v>737</v>
      </c>
      <c r="T258" s="55">
        <f>217927.35</f>
        <v>217927.35</v>
      </c>
    </row>
    <row r="259" spans="2:20" s="1" customFormat="1" ht="90" customHeight="1" x14ac:dyDescent="0.2">
      <c r="B259" s="409"/>
      <c r="C259" s="410"/>
      <c r="D259" s="438"/>
      <c r="E259" s="432"/>
      <c r="F259" s="212" t="s">
        <v>1672</v>
      </c>
      <c r="G259" s="121" t="s">
        <v>1249</v>
      </c>
      <c r="H259" s="101" t="s">
        <v>596</v>
      </c>
      <c r="I259" s="393" t="s">
        <v>597</v>
      </c>
      <c r="J259" s="385" t="s">
        <v>354</v>
      </c>
      <c r="K259" s="385" t="s">
        <v>357</v>
      </c>
      <c r="L259" s="101" t="s">
        <v>596</v>
      </c>
      <c r="M259" s="386" t="s">
        <v>15</v>
      </c>
      <c r="N259" s="322">
        <v>42642</v>
      </c>
      <c r="O259" s="322">
        <v>42705</v>
      </c>
      <c r="P259" s="322">
        <v>43435</v>
      </c>
      <c r="Q259" s="55">
        <v>152605</v>
      </c>
      <c r="R259" s="56">
        <v>0.45</v>
      </c>
      <c r="S259" s="55" t="s">
        <v>246</v>
      </c>
      <c r="T259" s="55">
        <v>68672.25</v>
      </c>
    </row>
    <row r="260" spans="2:20" s="1" customFormat="1" ht="90" customHeight="1" x14ac:dyDescent="0.2">
      <c r="B260" s="409"/>
      <c r="C260" s="410"/>
      <c r="D260" s="438"/>
      <c r="E260" s="432"/>
      <c r="F260" s="212" t="s">
        <v>1672</v>
      </c>
      <c r="G260" s="121" t="s">
        <v>1126</v>
      </c>
      <c r="H260" s="101" t="s">
        <v>560</v>
      </c>
      <c r="I260" s="393" t="s">
        <v>600</v>
      </c>
      <c r="J260" s="385" t="s">
        <v>354</v>
      </c>
      <c r="K260" s="385" t="s">
        <v>357</v>
      </c>
      <c r="L260" s="101" t="s">
        <v>560</v>
      </c>
      <c r="M260" s="386" t="s">
        <v>109</v>
      </c>
      <c r="N260" s="322">
        <v>42642</v>
      </c>
      <c r="O260" s="322">
        <v>42644</v>
      </c>
      <c r="P260" s="322">
        <v>43646</v>
      </c>
      <c r="Q260" s="55">
        <f>276954.75-2189.75</f>
        <v>274765</v>
      </c>
      <c r="R260" s="56">
        <v>0.45</v>
      </c>
      <c r="S260" s="59" t="s">
        <v>737</v>
      </c>
      <c r="T260" s="55">
        <f>123644.25</f>
        <v>123644.25</v>
      </c>
    </row>
    <row r="261" spans="2:20" s="1" customFormat="1" ht="90" customHeight="1" x14ac:dyDescent="0.2">
      <c r="B261" s="409"/>
      <c r="C261" s="410"/>
      <c r="D261" s="438"/>
      <c r="E261" s="432"/>
      <c r="F261" s="212" t="s">
        <v>1672</v>
      </c>
      <c r="G261" s="121" t="s">
        <v>1250</v>
      </c>
      <c r="H261" s="101" t="s">
        <v>2935</v>
      </c>
      <c r="I261" s="393" t="s">
        <v>610</v>
      </c>
      <c r="J261" s="385" t="s">
        <v>354</v>
      </c>
      <c r="K261" s="385" t="s">
        <v>357</v>
      </c>
      <c r="L261" s="101" t="s">
        <v>2935</v>
      </c>
      <c r="M261" s="386" t="s">
        <v>1</v>
      </c>
      <c r="N261" s="322">
        <v>42642</v>
      </c>
      <c r="O261" s="322">
        <v>42614</v>
      </c>
      <c r="P261" s="322">
        <v>43343</v>
      </c>
      <c r="Q261" s="55">
        <v>307075</v>
      </c>
      <c r="R261" s="56">
        <v>0.45</v>
      </c>
      <c r="S261" s="55" t="s">
        <v>246</v>
      </c>
      <c r="T261" s="55">
        <v>138183.75</v>
      </c>
    </row>
    <row r="262" spans="2:20" s="1" customFormat="1" ht="90" customHeight="1" x14ac:dyDescent="0.2">
      <c r="B262" s="409"/>
      <c r="C262" s="410"/>
      <c r="D262" s="438"/>
      <c r="E262" s="432"/>
      <c r="F262" s="212" t="s">
        <v>1672</v>
      </c>
      <c r="G262" s="121" t="s">
        <v>1251</v>
      </c>
      <c r="H262" s="101" t="s">
        <v>611</v>
      </c>
      <c r="I262" s="393" t="s">
        <v>612</v>
      </c>
      <c r="J262" s="385" t="s">
        <v>354</v>
      </c>
      <c r="K262" s="385" t="s">
        <v>357</v>
      </c>
      <c r="L262" s="101" t="s">
        <v>611</v>
      </c>
      <c r="M262" s="386" t="s">
        <v>1</v>
      </c>
      <c r="N262" s="322">
        <v>42642</v>
      </c>
      <c r="O262" s="322">
        <v>42552</v>
      </c>
      <c r="P262" s="322">
        <v>43281</v>
      </c>
      <c r="Q262" s="55">
        <v>575447.5</v>
      </c>
      <c r="R262" s="56">
        <v>0.45</v>
      </c>
      <c r="S262" s="55" t="s">
        <v>246</v>
      </c>
      <c r="T262" s="55">
        <v>258951.38</v>
      </c>
    </row>
    <row r="263" spans="2:20" s="1" customFormat="1" ht="90" customHeight="1" x14ac:dyDescent="0.2">
      <c r="B263" s="409"/>
      <c r="C263" s="410"/>
      <c r="D263" s="438"/>
      <c r="E263" s="432"/>
      <c r="F263" s="212" t="s">
        <v>1672</v>
      </c>
      <c r="G263" s="121" t="s">
        <v>1252</v>
      </c>
      <c r="H263" s="101" t="s">
        <v>2936</v>
      </c>
      <c r="I263" s="393" t="s">
        <v>613</v>
      </c>
      <c r="J263" s="385" t="s">
        <v>354</v>
      </c>
      <c r="K263" s="385" t="s">
        <v>357</v>
      </c>
      <c r="L263" s="101" t="s">
        <v>2936</v>
      </c>
      <c r="M263" s="372" t="s">
        <v>1344</v>
      </c>
      <c r="N263" s="322">
        <v>42642</v>
      </c>
      <c r="O263" s="322">
        <v>42644</v>
      </c>
      <c r="P263" s="322">
        <v>43373</v>
      </c>
      <c r="Q263" s="55">
        <v>895727.02</v>
      </c>
      <c r="R263" s="56">
        <v>0.45</v>
      </c>
      <c r="S263" s="55" t="s">
        <v>246</v>
      </c>
      <c r="T263" s="55">
        <v>403077.16</v>
      </c>
    </row>
    <row r="264" spans="2:20" s="1" customFormat="1" ht="90" customHeight="1" x14ac:dyDescent="0.2">
      <c r="B264" s="409"/>
      <c r="C264" s="410"/>
      <c r="D264" s="438"/>
      <c r="E264" s="432"/>
      <c r="F264" s="212" t="s">
        <v>1672</v>
      </c>
      <c r="G264" s="121" t="s">
        <v>1165</v>
      </c>
      <c r="H264" s="101" t="s">
        <v>592</v>
      </c>
      <c r="I264" s="393" t="s">
        <v>593</v>
      </c>
      <c r="J264" s="385" t="s">
        <v>354</v>
      </c>
      <c r="K264" s="385" t="s">
        <v>357</v>
      </c>
      <c r="L264" s="101" t="s">
        <v>592</v>
      </c>
      <c r="M264" s="386" t="s">
        <v>13</v>
      </c>
      <c r="N264" s="322">
        <v>42642</v>
      </c>
      <c r="O264" s="322">
        <v>42658</v>
      </c>
      <c r="P264" s="322">
        <v>43752</v>
      </c>
      <c r="Q264" s="55">
        <v>84740</v>
      </c>
      <c r="R264" s="56">
        <v>0.45</v>
      </c>
      <c r="S264" s="55" t="s">
        <v>246</v>
      </c>
      <c r="T264" s="55">
        <v>38133</v>
      </c>
    </row>
    <row r="265" spans="2:20" s="1" customFormat="1" ht="90" customHeight="1" x14ac:dyDescent="0.2">
      <c r="B265" s="409"/>
      <c r="C265" s="410"/>
      <c r="D265" s="438"/>
      <c r="E265" s="432"/>
      <c r="F265" s="212" t="s">
        <v>1672</v>
      </c>
      <c r="G265" s="121" t="s">
        <v>1253</v>
      </c>
      <c r="H265" s="101" t="s">
        <v>594</v>
      </c>
      <c r="I265" s="393" t="s">
        <v>595</v>
      </c>
      <c r="J265" s="385" t="s">
        <v>354</v>
      </c>
      <c r="K265" s="385" t="s">
        <v>357</v>
      </c>
      <c r="L265" s="101" t="s">
        <v>594</v>
      </c>
      <c r="M265" s="372" t="s">
        <v>62</v>
      </c>
      <c r="N265" s="322">
        <v>42642</v>
      </c>
      <c r="O265" s="322">
        <v>42522</v>
      </c>
      <c r="P265" s="322">
        <v>43616</v>
      </c>
      <c r="Q265" s="55">
        <f>280177.55-51042.75</f>
        <v>229134.8</v>
      </c>
      <c r="R265" s="56">
        <v>0.45</v>
      </c>
      <c r="S265" s="59" t="s">
        <v>737</v>
      </c>
      <c r="T265" s="55">
        <f>103110.66</f>
        <v>103110.66</v>
      </c>
    </row>
    <row r="266" spans="2:20" s="1" customFormat="1" ht="90" customHeight="1" x14ac:dyDescent="0.2">
      <c r="B266" s="409"/>
      <c r="C266" s="410"/>
      <c r="D266" s="438"/>
      <c r="E266" s="432"/>
      <c r="F266" s="212" t="s">
        <v>1672</v>
      </c>
      <c r="G266" s="121" t="s">
        <v>1254</v>
      </c>
      <c r="H266" s="101" t="s">
        <v>951</v>
      </c>
      <c r="I266" s="393" t="s">
        <v>952</v>
      </c>
      <c r="J266" s="385" t="s">
        <v>354</v>
      </c>
      <c r="K266" s="385" t="s">
        <v>357</v>
      </c>
      <c r="L266" s="101" t="s">
        <v>951</v>
      </c>
      <c r="M266" s="372" t="s">
        <v>1</v>
      </c>
      <c r="N266" s="322">
        <v>42807</v>
      </c>
      <c r="O266" s="322">
        <v>42826</v>
      </c>
      <c r="P266" s="322">
        <v>43551</v>
      </c>
      <c r="Q266" s="55">
        <v>94554</v>
      </c>
      <c r="R266" s="56">
        <v>0.45</v>
      </c>
      <c r="S266" s="59" t="s">
        <v>246</v>
      </c>
      <c r="T266" s="55">
        <v>42549.3</v>
      </c>
    </row>
    <row r="267" spans="2:20" s="1" customFormat="1" ht="141" customHeight="1" x14ac:dyDescent="0.2">
      <c r="B267" s="409"/>
      <c r="C267" s="410"/>
      <c r="D267" s="438"/>
      <c r="E267" s="432"/>
      <c r="F267" s="212" t="s">
        <v>1673</v>
      </c>
      <c r="G267" s="121" t="s">
        <v>1255</v>
      </c>
      <c r="H267" s="101" t="s">
        <v>3390</v>
      </c>
      <c r="I267" s="393" t="s">
        <v>969</v>
      </c>
      <c r="J267" s="385" t="s">
        <v>354</v>
      </c>
      <c r="K267" s="385" t="s">
        <v>357</v>
      </c>
      <c r="L267" s="101" t="s">
        <v>3391</v>
      </c>
      <c r="M267" s="372" t="s">
        <v>21</v>
      </c>
      <c r="N267" s="322">
        <v>42831</v>
      </c>
      <c r="O267" s="322">
        <v>42928</v>
      </c>
      <c r="P267" s="322">
        <v>43683</v>
      </c>
      <c r="Q267" s="55">
        <v>184800</v>
      </c>
      <c r="R267" s="56">
        <v>0.45</v>
      </c>
      <c r="S267" s="55" t="s">
        <v>246</v>
      </c>
      <c r="T267" s="55">
        <v>83160</v>
      </c>
    </row>
    <row r="268" spans="2:20" s="1" customFormat="1" ht="141" customHeight="1" x14ac:dyDescent="0.2">
      <c r="B268" s="409"/>
      <c r="C268" s="410"/>
      <c r="D268" s="438"/>
      <c r="E268" s="432"/>
      <c r="F268" s="305" t="s">
        <v>1673</v>
      </c>
      <c r="G268" s="62" t="s">
        <v>2323</v>
      </c>
      <c r="H268" s="101" t="s">
        <v>1345</v>
      </c>
      <c r="I268" s="393" t="s">
        <v>1053</v>
      </c>
      <c r="J268" s="385" t="s">
        <v>354</v>
      </c>
      <c r="K268" s="385" t="s">
        <v>357</v>
      </c>
      <c r="L268" s="101" t="s">
        <v>1346</v>
      </c>
      <c r="M268" s="372" t="s">
        <v>13</v>
      </c>
      <c r="N268" s="322">
        <v>42913</v>
      </c>
      <c r="O268" s="322">
        <v>42826</v>
      </c>
      <c r="P268" s="322">
        <v>43555</v>
      </c>
      <c r="Q268" s="55">
        <v>251945</v>
      </c>
      <c r="R268" s="56">
        <v>0.45</v>
      </c>
      <c r="S268" s="55" t="s">
        <v>246</v>
      </c>
      <c r="T268" s="55">
        <v>113375.25</v>
      </c>
    </row>
    <row r="269" spans="2:20" s="1" customFormat="1" ht="141" customHeight="1" x14ac:dyDescent="0.2">
      <c r="B269" s="409"/>
      <c r="C269" s="410"/>
      <c r="D269" s="438"/>
      <c r="E269" s="432"/>
      <c r="F269" s="212" t="s">
        <v>1673</v>
      </c>
      <c r="G269" s="121" t="s">
        <v>2166</v>
      </c>
      <c r="H269" s="101" t="s">
        <v>2937</v>
      </c>
      <c r="I269" s="393" t="s">
        <v>970</v>
      </c>
      <c r="J269" s="385" t="s">
        <v>354</v>
      </c>
      <c r="K269" s="385" t="s">
        <v>357</v>
      </c>
      <c r="L269" s="101" t="s">
        <v>3389</v>
      </c>
      <c r="M269" s="372" t="s">
        <v>62</v>
      </c>
      <c r="N269" s="322">
        <v>42831</v>
      </c>
      <c r="O269" s="322">
        <v>42887</v>
      </c>
      <c r="P269" s="322">
        <v>43982</v>
      </c>
      <c r="Q269" s="55">
        <v>295890</v>
      </c>
      <c r="R269" s="56">
        <v>0.45</v>
      </c>
      <c r="S269" s="55" t="s">
        <v>246</v>
      </c>
      <c r="T269" s="55">
        <v>133150.5</v>
      </c>
    </row>
    <row r="270" spans="2:20" s="1" customFormat="1" ht="141" customHeight="1" x14ac:dyDescent="0.2">
      <c r="B270" s="409"/>
      <c r="C270" s="410"/>
      <c r="D270" s="438"/>
      <c r="E270" s="432"/>
      <c r="F270" s="212" t="s">
        <v>1674</v>
      </c>
      <c r="G270" s="121" t="s">
        <v>2167</v>
      </c>
      <c r="H270" s="101" t="s">
        <v>2938</v>
      </c>
      <c r="I270" s="393" t="s">
        <v>1302</v>
      </c>
      <c r="J270" s="385" t="s">
        <v>354</v>
      </c>
      <c r="K270" s="385" t="s">
        <v>357</v>
      </c>
      <c r="L270" s="101" t="s">
        <v>3388</v>
      </c>
      <c r="M270" s="372" t="s">
        <v>336</v>
      </c>
      <c r="N270" s="322">
        <v>42964</v>
      </c>
      <c r="O270" s="322">
        <v>42669</v>
      </c>
      <c r="P270" s="322">
        <v>43458</v>
      </c>
      <c r="Q270" s="55">
        <v>123029.33</v>
      </c>
      <c r="R270" s="56">
        <v>0.55249999999999999</v>
      </c>
      <c r="S270" s="55" t="s">
        <v>246</v>
      </c>
      <c r="T270" s="55">
        <v>67973.710000000006</v>
      </c>
    </row>
    <row r="271" spans="2:20" s="1" customFormat="1" ht="90" customHeight="1" x14ac:dyDescent="0.2">
      <c r="B271" s="409"/>
      <c r="C271" s="410"/>
      <c r="D271" s="438"/>
      <c r="E271" s="432"/>
      <c r="F271" s="212" t="s">
        <v>1673</v>
      </c>
      <c r="G271" s="121" t="s">
        <v>2338</v>
      </c>
      <c r="H271" s="101" t="s">
        <v>2939</v>
      </c>
      <c r="I271" s="393" t="s">
        <v>971</v>
      </c>
      <c r="J271" s="385" t="s">
        <v>354</v>
      </c>
      <c r="K271" s="385" t="s">
        <v>357</v>
      </c>
      <c r="L271" s="101" t="s">
        <v>3387</v>
      </c>
      <c r="M271" s="372" t="s">
        <v>13</v>
      </c>
      <c r="N271" s="322">
        <v>42831</v>
      </c>
      <c r="O271" s="322">
        <v>42917</v>
      </c>
      <c r="P271" s="322">
        <v>44011</v>
      </c>
      <c r="Q271" s="55">
        <v>207742.5</v>
      </c>
      <c r="R271" s="56">
        <v>0.45</v>
      </c>
      <c r="S271" s="55" t="s">
        <v>246</v>
      </c>
      <c r="T271" s="55">
        <v>93484.13</v>
      </c>
    </row>
    <row r="272" spans="2:20" s="1" customFormat="1" ht="120.75" customHeight="1" x14ac:dyDescent="0.2">
      <c r="B272" s="409"/>
      <c r="C272" s="410"/>
      <c r="D272" s="438"/>
      <c r="E272" s="432"/>
      <c r="F272" s="212" t="s">
        <v>1673</v>
      </c>
      <c r="G272" s="121" t="s">
        <v>2168</v>
      </c>
      <c r="H272" s="101" t="s">
        <v>2974</v>
      </c>
      <c r="I272" s="393" t="s">
        <v>972</v>
      </c>
      <c r="J272" s="385" t="s">
        <v>354</v>
      </c>
      <c r="K272" s="385" t="s">
        <v>357</v>
      </c>
      <c r="L272" s="101" t="s">
        <v>3386</v>
      </c>
      <c r="M272" s="372" t="s">
        <v>62</v>
      </c>
      <c r="N272" s="322">
        <v>42831</v>
      </c>
      <c r="O272" s="322">
        <v>42806</v>
      </c>
      <c r="P272" s="322">
        <v>43861</v>
      </c>
      <c r="Q272" s="55">
        <v>239380</v>
      </c>
      <c r="R272" s="56">
        <v>0.45</v>
      </c>
      <c r="S272" s="55" t="s">
        <v>246</v>
      </c>
      <c r="T272" s="55">
        <v>107721</v>
      </c>
    </row>
    <row r="273" spans="2:20" s="1" customFormat="1" ht="127.5" customHeight="1" x14ac:dyDescent="0.2">
      <c r="B273" s="409"/>
      <c r="C273" s="410"/>
      <c r="D273" s="438"/>
      <c r="E273" s="432"/>
      <c r="F273" s="212" t="s">
        <v>1673</v>
      </c>
      <c r="G273" s="121" t="s">
        <v>2169</v>
      </c>
      <c r="H273" s="101" t="s">
        <v>956</v>
      </c>
      <c r="I273" s="393" t="s">
        <v>973</v>
      </c>
      <c r="J273" s="385" t="s">
        <v>354</v>
      </c>
      <c r="K273" s="385" t="s">
        <v>357</v>
      </c>
      <c r="L273" s="101" t="s">
        <v>3385</v>
      </c>
      <c r="M273" s="372" t="s">
        <v>13</v>
      </c>
      <c r="N273" s="322">
        <v>42831</v>
      </c>
      <c r="O273" s="322">
        <v>42948</v>
      </c>
      <c r="P273" s="322">
        <v>44042</v>
      </c>
      <c r="Q273" s="55">
        <v>383205</v>
      </c>
      <c r="R273" s="56">
        <v>0.45</v>
      </c>
      <c r="S273" s="55" t="s">
        <v>246</v>
      </c>
      <c r="T273" s="55">
        <v>172442.25</v>
      </c>
    </row>
    <row r="274" spans="2:20" s="1" customFormat="1" ht="126.75" customHeight="1" x14ac:dyDescent="0.2">
      <c r="B274" s="409"/>
      <c r="C274" s="410"/>
      <c r="D274" s="438"/>
      <c r="E274" s="432"/>
      <c r="F274" s="212" t="s">
        <v>1673</v>
      </c>
      <c r="G274" s="121" t="s">
        <v>2170</v>
      </c>
      <c r="H274" s="101" t="s">
        <v>957</v>
      </c>
      <c r="I274" s="393" t="s">
        <v>974</v>
      </c>
      <c r="J274" s="385" t="s">
        <v>354</v>
      </c>
      <c r="K274" s="385" t="s">
        <v>357</v>
      </c>
      <c r="L274" s="101" t="s">
        <v>963</v>
      </c>
      <c r="M274" s="372" t="s">
        <v>13</v>
      </c>
      <c r="N274" s="322">
        <v>42831</v>
      </c>
      <c r="O274" s="322">
        <v>42767</v>
      </c>
      <c r="P274" s="322">
        <v>43861</v>
      </c>
      <c r="Q274" s="55">
        <v>168557.5</v>
      </c>
      <c r="R274" s="56">
        <v>0.45</v>
      </c>
      <c r="S274" s="55" t="s">
        <v>246</v>
      </c>
      <c r="T274" s="55">
        <v>75850.880000000005</v>
      </c>
    </row>
    <row r="275" spans="2:20" s="1" customFormat="1" ht="155.25" customHeight="1" x14ac:dyDescent="0.2">
      <c r="B275" s="409"/>
      <c r="C275" s="410"/>
      <c r="D275" s="438"/>
      <c r="E275" s="432"/>
      <c r="F275" s="212" t="s">
        <v>1673</v>
      </c>
      <c r="G275" s="121" t="s">
        <v>2171</v>
      </c>
      <c r="H275" s="101" t="s">
        <v>958</v>
      </c>
      <c r="I275" s="393" t="s">
        <v>975</v>
      </c>
      <c r="J275" s="385" t="s">
        <v>354</v>
      </c>
      <c r="K275" s="385" t="s">
        <v>357</v>
      </c>
      <c r="L275" s="101" t="s">
        <v>964</v>
      </c>
      <c r="M275" s="372" t="s">
        <v>33</v>
      </c>
      <c r="N275" s="322">
        <v>42831</v>
      </c>
      <c r="O275" s="322">
        <v>42735</v>
      </c>
      <c r="P275" s="322">
        <v>43829</v>
      </c>
      <c r="Q275" s="55">
        <v>431162.5</v>
      </c>
      <c r="R275" s="56">
        <v>0.45</v>
      </c>
      <c r="S275" s="55" t="s">
        <v>246</v>
      </c>
      <c r="T275" s="55">
        <v>194023.13</v>
      </c>
    </row>
    <row r="276" spans="2:20" s="1" customFormat="1" ht="101.25" customHeight="1" x14ac:dyDescent="0.2">
      <c r="B276" s="409"/>
      <c r="C276" s="410"/>
      <c r="D276" s="438"/>
      <c r="E276" s="432"/>
      <c r="F276" s="212" t="s">
        <v>1673</v>
      </c>
      <c r="G276" s="121" t="s">
        <v>2339</v>
      </c>
      <c r="H276" s="101" t="s">
        <v>2940</v>
      </c>
      <c r="I276" s="393" t="s">
        <v>976</v>
      </c>
      <c r="J276" s="385" t="s">
        <v>354</v>
      </c>
      <c r="K276" s="385" t="s">
        <v>357</v>
      </c>
      <c r="L276" s="101" t="s">
        <v>3384</v>
      </c>
      <c r="M276" s="372" t="s">
        <v>1</v>
      </c>
      <c r="N276" s="322">
        <v>42831</v>
      </c>
      <c r="O276" s="322">
        <v>42814</v>
      </c>
      <c r="P276" s="322">
        <v>43909</v>
      </c>
      <c r="Q276" s="55">
        <v>303064.32000000001</v>
      </c>
      <c r="R276" s="56">
        <v>0.44990000000000002</v>
      </c>
      <c r="S276" s="55" t="s">
        <v>246</v>
      </c>
      <c r="T276" s="55">
        <v>136378.94</v>
      </c>
    </row>
    <row r="277" spans="2:20" s="1" customFormat="1" ht="90" customHeight="1" x14ac:dyDescent="0.2">
      <c r="B277" s="409"/>
      <c r="C277" s="410"/>
      <c r="D277" s="438"/>
      <c r="E277" s="432"/>
      <c r="F277" s="212" t="s">
        <v>1673</v>
      </c>
      <c r="G277" s="121" t="s">
        <v>2172</v>
      </c>
      <c r="H277" s="101" t="s">
        <v>1304</v>
      </c>
      <c r="I277" s="393" t="s">
        <v>1303</v>
      </c>
      <c r="J277" s="385" t="s">
        <v>354</v>
      </c>
      <c r="K277" s="385" t="s">
        <v>357</v>
      </c>
      <c r="L277" s="101" t="s">
        <v>1304</v>
      </c>
      <c r="M277" s="372" t="s">
        <v>25</v>
      </c>
      <c r="N277" s="322">
        <v>42949</v>
      </c>
      <c r="O277" s="322">
        <v>42698</v>
      </c>
      <c r="P277" s="322">
        <v>43427</v>
      </c>
      <c r="Q277" s="55">
        <v>283040</v>
      </c>
      <c r="R277" s="56">
        <v>0.45</v>
      </c>
      <c r="S277" s="55" t="s">
        <v>246</v>
      </c>
      <c r="T277" s="55">
        <v>127368</v>
      </c>
    </row>
    <row r="278" spans="2:20" s="1" customFormat="1" ht="142.5" customHeight="1" x14ac:dyDescent="0.2">
      <c r="B278" s="409"/>
      <c r="C278" s="410"/>
      <c r="D278" s="438"/>
      <c r="E278" s="432"/>
      <c r="F278" s="212" t="s">
        <v>1673</v>
      </c>
      <c r="G278" s="224" t="s">
        <v>2425</v>
      </c>
      <c r="H278" s="101" t="s">
        <v>2941</v>
      </c>
      <c r="I278" s="393" t="s">
        <v>977</v>
      </c>
      <c r="J278" s="385" t="s">
        <v>354</v>
      </c>
      <c r="K278" s="385" t="s">
        <v>357</v>
      </c>
      <c r="L278" s="101" t="s">
        <v>3383</v>
      </c>
      <c r="M278" s="372" t="s">
        <v>13</v>
      </c>
      <c r="N278" s="322">
        <v>42831</v>
      </c>
      <c r="O278" s="322">
        <v>42948</v>
      </c>
      <c r="P278" s="322">
        <v>44043</v>
      </c>
      <c r="Q278" s="55">
        <v>908705</v>
      </c>
      <c r="R278" s="56">
        <v>0.45</v>
      </c>
      <c r="S278" s="55" t="s">
        <v>246</v>
      </c>
      <c r="T278" s="55">
        <v>408917.25</v>
      </c>
    </row>
    <row r="279" spans="2:20" s="1" customFormat="1" ht="90" customHeight="1" x14ac:dyDescent="0.2">
      <c r="B279" s="409"/>
      <c r="C279" s="410"/>
      <c r="D279" s="438"/>
      <c r="E279" s="432"/>
      <c r="F279" s="212" t="s">
        <v>1673</v>
      </c>
      <c r="G279" s="121" t="s">
        <v>2173</v>
      </c>
      <c r="H279" s="101" t="s">
        <v>959</v>
      </c>
      <c r="I279" s="393" t="s">
        <v>978</v>
      </c>
      <c r="J279" s="385" t="s">
        <v>354</v>
      </c>
      <c r="K279" s="385" t="s">
        <v>357</v>
      </c>
      <c r="L279" s="101" t="s">
        <v>965</v>
      </c>
      <c r="M279" s="372" t="s">
        <v>25</v>
      </c>
      <c r="N279" s="322">
        <v>42831</v>
      </c>
      <c r="O279" s="322">
        <v>42959</v>
      </c>
      <c r="P279" s="322">
        <v>44053</v>
      </c>
      <c r="Q279" s="55">
        <v>335020</v>
      </c>
      <c r="R279" s="56">
        <v>0.45</v>
      </c>
      <c r="S279" s="55" t="s">
        <v>246</v>
      </c>
      <c r="T279" s="55">
        <v>150759</v>
      </c>
    </row>
    <row r="280" spans="2:20" s="1" customFormat="1" ht="112.5" customHeight="1" x14ac:dyDescent="0.2">
      <c r="B280" s="409"/>
      <c r="C280" s="410"/>
      <c r="D280" s="438"/>
      <c r="E280" s="432"/>
      <c r="F280" s="212" t="s">
        <v>1673</v>
      </c>
      <c r="G280" s="121" t="s">
        <v>2340</v>
      </c>
      <c r="H280" s="101" t="s">
        <v>960</v>
      </c>
      <c r="I280" s="393" t="s">
        <v>979</v>
      </c>
      <c r="J280" s="385" t="s">
        <v>354</v>
      </c>
      <c r="K280" s="385" t="s">
        <v>357</v>
      </c>
      <c r="L280" s="101" t="s">
        <v>966</v>
      </c>
      <c r="M280" s="372" t="s">
        <v>25</v>
      </c>
      <c r="N280" s="322">
        <v>42831</v>
      </c>
      <c r="O280" s="322">
        <v>42837</v>
      </c>
      <c r="P280" s="322">
        <v>43932</v>
      </c>
      <c r="Q280" s="55">
        <v>94515</v>
      </c>
      <c r="R280" s="56">
        <v>0.45</v>
      </c>
      <c r="S280" s="55" t="s">
        <v>246</v>
      </c>
      <c r="T280" s="55">
        <v>42531.75</v>
      </c>
    </row>
    <row r="281" spans="2:20" s="1" customFormat="1" ht="150.75" customHeight="1" x14ac:dyDescent="0.2">
      <c r="B281" s="409"/>
      <c r="C281" s="410"/>
      <c r="D281" s="438"/>
      <c r="E281" s="432"/>
      <c r="F281" s="212" t="s">
        <v>1673</v>
      </c>
      <c r="G281" s="121" t="s">
        <v>2174</v>
      </c>
      <c r="H281" s="101" t="s">
        <v>961</v>
      </c>
      <c r="I281" s="393" t="s">
        <v>980</v>
      </c>
      <c r="J281" s="385" t="s">
        <v>354</v>
      </c>
      <c r="K281" s="385" t="s">
        <v>357</v>
      </c>
      <c r="L281" s="101" t="s">
        <v>967</v>
      </c>
      <c r="M281" s="372" t="s">
        <v>1347</v>
      </c>
      <c r="N281" s="322">
        <v>42831</v>
      </c>
      <c r="O281" s="322">
        <v>42675</v>
      </c>
      <c r="P281" s="322">
        <v>43769</v>
      </c>
      <c r="Q281" s="55">
        <v>199389</v>
      </c>
      <c r="R281" s="56">
        <v>0.45</v>
      </c>
      <c r="S281" s="55" t="s">
        <v>246</v>
      </c>
      <c r="T281" s="55">
        <v>89725.05</v>
      </c>
    </row>
    <row r="282" spans="2:20" s="1" customFormat="1" ht="145.5" customHeight="1" x14ac:dyDescent="0.2">
      <c r="B282" s="409"/>
      <c r="C282" s="410"/>
      <c r="D282" s="438"/>
      <c r="E282" s="432"/>
      <c r="F282" s="212" t="s">
        <v>1673</v>
      </c>
      <c r="G282" s="121" t="s">
        <v>2341</v>
      </c>
      <c r="H282" s="101" t="s">
        <v>962</v>
      </c>
      <c r="I282" s="393" t="s">
        <v>981</v>
      </c>
      <c r="J282" s="385" t="s">
        <v>354</v>
      </c>
      <c r="K282" s="385" t="s">
        <v>357</v>
      </c>
      <c r="L282" s="101" t="s">
        <v>968</v>
      </c>
      <c r="M282" s="372" t="s">
        <v>30</v>
      </c>
      <c r="N282" s="322">
        <v>42831</v>
      </c>
      <c r="O282" s="322">
        <v>42767</v>
      </c>
      <c r="P282" s="322">
        <v>43861</v>
      </c>
      <c r="Q282" s="55">
        <v>395318</v>
      </c>
      <c r="R282" s="56">
        <v>0.45</v>
      </c>
      <c r="S282" s="55" t="s">
        <v>246</v>
      </c>
      <c r="T282" s="55">
        <v>177893.1</v>
      </c>
    </row>
    <row r="283" spans="2:20" s="1" customFormat="1" ht="178.5" customHeight="1" x14ac:dyDescent="0.2">
      <c r="B283" s="409"/>
      <c r="C283" s="410"/>
      <c r="D283" s="438"/>
      <c r="E283" s="432"/>
      <c r="F283" s="212" t="s">
        <v>1675</v>
      </c>
      <c r="G283" s="121" t="s">
        <v>842</v>
      </c>
      <c r="H283" s="101" t="s">
        <v>1305</v>
      </c>
      <c r="I283" s="393" t="s">
        <v>1306</v>
      </c>
      <c r="J283" s="385" t="s">
        <v>354</v>
      </c>
      <c r="K283" s="385" t="s">
        <v>357</v>
      </c>
      <c r="L283" s="101" t="s">
        <v>1348</v>
      </c>
      <c r="M283" s="279" t="s">
        <v>336</v>
      </c>
      <c r="N283" s="322">
        <v>42808</v>
      </c>
      <c r="O283" s="322">
        <v>42815</v>
      </c>
      <c r="P283" s="322">
        <v>43910</v>
      </c>
      <c r="Q283" s="55">
        <v>714257.07</v>
      </c>
      <c r="R283" s="56">
        <v>0.7</v>
      </c>
      <c r="S283" s="55" t="s">
        <v>246</v>
      </c>
      <c r="T283" s="55">
        <v>499979.95</v>
      </c>
    </row>
    <row r="284" spans="2:20" s="1" customFormat="1" ht="153" customHeight="1" x14ac:dyDescent="0.2">
      <c r="B284" s="409"/>
      <c r="C284" s="410"/>
      <c r="D284" s="438"/>
      <c r="E284" s="432"/>
      <c r="F284" s="212" t="s">
        <v>1674</v>
      </c>
      <c r="G284" s="121" t="s">
        <v>2343</v>
      </c>
      <c r="H284" s="101" t="s">
        <v>1307</v>
      </c>
      <c r="I284" s="393" t="s">
        <v>1308</v>
      </c>
      <c r="J284" s="385" t="s">
        <v>354</v>
      </c>
      <c r="K284" s="385" t="s">
        <v>357</v>
      </c>
      <c r="L284" s="101" t="s">
        <v>1349</v>
      </c>
      <c r="M284" s="279" t="s">
        <v>336</v>
      </c>
      <c r="N284" s="322">
        <v>42964</v>
      </c>
      <c r="O284" s="322">
        <v>42736</v>
      </c>
      <c r="P284" s="322">
        <v>43465</v>
      </c>
      <c r="Q284" s="55">
        <v>63419.97</v>
      </c>
      <c r="R284" s="56">
        <v>0.53</v>
      </c>
      <c r="S284" s="55" t="s">
        <v>246</v>
      </c>
      <c r="T284" s="55">
        <v>33599.99</v>
      </c>
    </row>
    <row r="285" spans="2:20" s="1" customFormat="1" ht="153" customHeight="1" x14ac:dyDescent="0.2">
      <c r="B285" s="409"/>
      <c r="C285" s="410"/>
      <c r="D285" s="438"/>
      <c r="E285" s="432"/>
      <c r="F285" s="212" t="s">
        <v>1674</v>
      </c>
      <c r="G285" s="121" t="s">
        <v>2175</v>
      </c>
      <c r="H285" s="101" t="s">
        <v>1311</v>
      </c>
      <c r="I285" s="393" t="s">
        <v>1309</v>
      </c>
      <c r="J285" s="385" t="s">
        <v>354</v>
      </c>
      <c r="K285" s="385" t="s">
        <v>357</v>
      </c>
      <c r="L285" s="101" t="s">
        <v>1350</v>
      </c>
      <c r="M285" s="372" t="s">
        <v>336</v>
      </c>
      <c r="N285" s="322">
        <v>42964</v>
      </c>
      <c r="O285" s="322">
        <v>42737</v>
      </c>
      <c r="P285" s="322">
        <v>43465</v>
      </c>
      <c r="Q285" s="55">
        <v>165177.72</v>
      </c>
      <c r="R285" s="56">
        <v>0.52</v>
      </c>
      <c r="S285" s="55" t="s">
        <v>246</v>
      </c>
      <c r="T285" s="55">
        <v>85868.13</v>
      </c>
    </row>
    <row r="286" spans="2:20" s="1" customFormat="1" ht="153" customHeight="1" x14ac:dyDescent="0.2">
      <c r="B286" s="409"/>
      <c r="C286" s="410"/>
      <c r="D286" s="438"/>
      <c r="E286" s="432"/>
      <c r="F286" s="212" t="s">
        <v>1674</v>
      </c>
      <c r="G286" s="121" t="s">
        <v>2189</v>
      </c>
      <c r="H286" s="101" t="s">
        <v>1312</v>
      </c>
      <c r="I286" s="393" t="s">
        <v>1310</v>
      </c>
      <c r="J286" s="385" t="s">
        <v>354</v>
      </c>
      <c r="K286" s="385" t="s">
        <v>357</v>
      </c>
      <c r="L286" s="101" t="s">
        <v>3382</v>
      </c>
      <c r="M286" s="372" t="s">
        <v>336</v>
      </c>
      <c r="N286" s="322">
        <v>42964</v>
      </c>
      <c r="O286" s="322">
        <v>42737</v>
      </c>
      <c r="P286" s="322">
        <v>43465</v>
      </c>
      <c r="Q286" s="55">
        <v>26630.23</v>
      </c>
      <c r="R286" s="56">
        <v>0.55000000000000004</v>
      </c>
      <c r="S286" s="55" t="s">
        <v>246</v>
      </c>
      <c r="T286" s="55">
        <v>14713.2</v>
      </c>
    </row>
    <row r="287" spans="2:20" s="1" customFormat="1" ht="153" customHeight="1" x14ac:dyDescent="0.2">
      <c r="B287" s="409"/>
      <c r="C287" s="410"/>
      <c r="D287" s="438"/>
      <c r="E287" s="432"/>
      <c r="F287" s="305" t="s">
        <v>1676</v>
      </c>
      <c r="G287" s="121" t="s">
        <v>2176</v>
      </c>
      <c r="H287" s="101" t="s">
        <v>1578</v>
      </c>
      <c r="I287" s="371" t="s">
        <v>1579</v>
      </c>
      <c r="J287" s="385" t="s">
        <v>354</v>
      </c>
      <c r="K287" s="385" t="s">
        <v>357</v>
      </c>
      <c r="L287" s="101" t="s">
        <v>1602</v>
      </c>
      <c r="M287" s="372" t="s">
        <v>25</v>
      </c>
      <c r="N287" s="322">
        <v>43153</v>
      </c>
      <c r="O287" s="322">
        <v>43073</v>
      </c>
      <c r="P287" s="322">
        <v>44168</v>
      </c>
      <c r="Q287" s="55">
        <v>386914.32</v>
      </c>
      <c r="R287" s="56">
        <v>0.45</v>
      </c>
      <c r="S287" s="55" t="s">
        <v>246</v>
      </c>
      <c r="T287" s="55">
        <v>174111.44</v>
      </c>
    </row>
    <row r="288" spans="2:20" s="1" customFormat="1" ht="153" customHeight="1" x14ac:dyDescent="0.2">
      <c r="B288" s="409"/>
      <c r="C288" s="410"/>
      <c r="D288" s="438"/>
      <c r="E288" s="432"/>
      <c r="F288" s="305" t="s">
        <v>1676</v>
      </c>
      <c r="G288" s="121" t="s">
        <v>1154</v>
      </c>
      <c r="H288" s="101" t="s">
        <v>1580</v>
      </c>
      <c r="I288" s="371" t="s">
        <v>1581</v>
      </c>
      <c r="J288" s="385" t="s">
        <v>354</v>
      </c>
      <c r="K288" s="385" t="s">
        <v>357</v>
      </c>
      <c r="L288" s="101" t="s">
        <v>3381</v>
      </c>
      <c r="M288" s="372" t="s">
        <v>15</v>
      </c>
      <c r="N288" s="322">
        <v>43153</v>
      </c>
      <c r="O288" s="322">
        <v>42885</v>
      </c>
      <c r="P288" s="322">
        <v>43799</v>
      </c>
      <c r="Q288" s="55">
        <v>211717.79</v>
      </c>
      <c r="R288" s="56">
        <v>0.45</v>
      </c>
      <c r="S288" s="55" t="s">
        <v>246</v>
      </c>
      <c r="T288" s="55">
        <v>95273.01</v>
      </c>
    </row>
    <row r="289" spans="2:20" s="1" customFormat="1" ht="90" customHeight="1" x14ac:dyDescent="0.2">
      <c r="B289" s="409"/>
      <c r="C289" s="410"/>
      <c r="D289" s="438"/>
      <c r="E289" s="432"/>
      <c r="F289" s="305" t="s">
        <v>1676</v>
      </c>
      <c r="G289" s="121" t="s">
        <v>2177</v>
      </c>
      <c r="H289" s="101" t="s">
        <v>1582</v>
      </c>
      <c r="I289" s="371" t="s">
        <v>1583</v>
      </c>
      <c r="J289" s="385" t="s">
        <v>354</v>
      </c>
      <c r="K289" s="385" t="s">
        <v>357</v>
      </c>
      <c r="L289" s="101" t="s">
        <v>3380</v>
      </c>
      <c r="M289" s="372" t="s">
        <v>13</v>
      </c>
      <c r="N289" s="322">
        <v>43153</v>
      </c>
      <c r="O289" s="322">
        <v>43145</v>
      </c>
      <c r="P289" s="322">
        <v>43874</v>
      </c>
      <c r="Q289" s="55">
        <v>213548.02</v>
      </c>
      <c r="R289" s="56">
        <v>0.45</v>
      </c>
      <c r="S289" s="55" t="s">
        <v>246</v>
      </c>
      <c r="T289" s="55">
        <v>96096.61</v>
      </c>
    </row>
    <row r="290" spans="2:20" s="1" customFormat="1" ht="137.25" customHeight="1" x14ac:dyDescent="0.2">
      <c r="B290" s="409"/>
      <c r="C290" s="410"/>
      <c r="D290" s="438"/>
      <c r="E290" s="432"/>
      <c r="F290" s="305" t="s">
        <v>1676</v>
      </c>
      <c r="G290" s="121" t="s">
        <v>2344</v>
      </c>
      <c r="H290" s="101" t="s">
        <v>1584</v>
      </c>
      <c r="I290" s="371" t="s">
        <v>1585</v>
      </c>
      <c r="J290" s="385" t="s">
        <v>354</v>
      </c>
      <c r="K290" s="385" t="s">
        <v>357</v>
      </c>
      <c r="L290" s="101" t="s">
        <v>3379</v>
      </c>
      <c r="M290" s="372" t="s">
        <v>1</v>
      </c>
      <c r="N290" s="322">
        <v>43153</v>
      </c>
      <c r="O290" s="322">
        <v>43313</v>
      </c>
      <c r="P290" s="322">
        <v>44043</v>
      </c>
      <c r="Q290" s="55">
        <v>244102.5</v>
      </c>
      <c r="R290" s="56">
        <v>0.45</v>
      </c>
      <c r="S290" s="55" t="s">
        <v>246</v>
      </c>
      <c r="T290" s="55">
        <v>109846.13</v>
      </c>
    </row>
    <row r="291" spans="2:20" s="1" customFormat="1" ht="90" customHeight="1" x14ac:dyDescent="0.2">
      <c r="B291" s="409"/>
      <c r="C291" s="410"/>
      <c r="D291" s="438"/>
      <c r="E291" s="432"/>
      <c r="F291" s="305" t="s">
        <v>1676</v>
      </c>
      <c r="G291" s="121" t="s">
        <v>1201</v>
      </c>
      <c r="H291" s="101" t="s">
        <v>1586</v>
      </c>
      <c r="I291" s="371" t="s">
        <v>1587</v>
      </c>
      <c r="J291" s="385" t="s">
        <v>354</v>
      </c>
      <c r="K291" s="385" t="s">
        <v>357</v>
      </c>
      <c r="L291" s="101" t="s">
        <v>1603</v>
      </c>
      <c r="M291" s="372" t="s">
        <v>21</v>
      </c>
      <c r="N291" s="322">
        <v>43153</v>
      </c>
      <c r="O291" s="322">
        <v>43204</v>
      </c>
      <c r="P291" s="322">
        <v>43933</v>
      </c>
      <c r="Q291" s="55">
        <v>71909</v>
      </c>
      <c r="R291" s="56">
        <v>0.45</v>
      </c>
      <c r="S291" s="55" t="s">
        <v>246</v>
      </c>
      <c r="T291" s="55">
        <v>32359.05</v>
      </c>
    </row>
    <row r="292" spans="2:20" s="1" customFormat="1" ht="150.75" customHeight="1" x14ac:dyDescent="0.2">
      <c r="B292" s="409"/>
      <c r="C292" s="410"/>
      <c r="D292" s="438"/>
      <c r="E292" s="432"/>
      <c r="F292" s="305" t="s">
        <v>1676</v>
      </c>
      <c r="G292" s="121" t="s">
        <v>2178</v>
      </c>
      <c r="H292" s="101" t="s">
        <v>1702</v>
      </c>
      <c r="I292" s="371" t="s">
        <v>1703</v>
      </c>
      <c r="J292" s="385" t="s">
        <v>354</v>
      </c>
      <c r="K292" s="385" t="s">
        <v>357</v>
      </c>
      <c r="L292" s="101" t="s">
        <v>1704</v>
      </c>
      <c r="M292" s="372" t="s">
        <v>1</v>
      </c>
      <c r="N292" s="322">
        <v>43153</v>
      </c>
      <c r="O292" s="322">
        <v>43145</v>
      </c>
      <c r="P292" s="322">
        <v>43874</v>
      </c>
      <c r="Q292" s="55">
        <v>206345.05</v>
      </c>
      <c r="R292" s="56">
        <v>0.45</v>
      </c>
      <c r="S292" s="55" t="s">
        <v>246</v>
      </c>
      <c r="T292" s="55">
        <v>92855.27</v>
      </c>
    </row>
    <row r="293" spans="2:20" s="1" customFormat="1" ht="150.75" customHeight="1" x14ac:dyDescent="0.2">
      <c r="B293" s="409"/>
      <c r="C293" s="410"/>
      <c r="D293" s="438"/>
      <c r="E293" s="432"/>
      <c r="F293" s="305" t="s">
        <v>1676</v>
      </c>
      <c r="G293" s="121" t="s">
        <v>2179</v>
      </c>
      <c r="H293" s="101" t="s">
        <v>1588</v>
      </c>
      <c r="I293" s="371" t="s">
        <v>1589</v>
      </c>
      <c r="J293" s="385" t="s">
        <v>354</v>
      </c>
      <c r="K293" s="385" t="s">
        <v>357</v>
      </c>
      <c r="L293" s="101" t="s">
        <v>1604</v>
      </c>
      <c r="M293" s="372" t="s">
        <v>1</v>
      </c>
      <c r="N293" s="322">
        <v>43153</v>
      </c>
      <c r="O293" s="322">
        <v>43145</v>
      </c>
      <c r="P293" s="322">
        <v>43874</v>
      </c>
      <c r="Q293" s="55">
        <v>112470.94</v>
      </c>
      <c r="R293" s="56">
        <v>0.45</v>
      </c>
      <c r="S293" s="55" t="s">
        <v>246</v>
      </c>
      <c r="T293" s="55">
        <v>50611.92</v>
      </c>
    </row>
    <row r="294" spans="2:20" s="1" customFormat="1" ht="150.75" customHeight="1" x14ac:dyDescent="0.2">
      <c r="B294" s="409"/>
      <c r="C294" s="410"/>
      <c r="D294" s="438"/>
      <c r="E294" s="432"/>
      <c r="F294" s="306" t="s">
        <v>1676</v>
      </c>
      <c r="G294" s="132" t="s">
        <v>2713</v>
      </c>
      <c r="H294" s="238" t="s">
        <v>2045</v>
      </c>
      <c r="I294" s="135" t="s">
        <v>2046</v>
      </c>
      <c r="J294" s="385" t="s">
        <v>354</v>
      </c>
      <c r="K294" s="385" t="s">
        <v>357</v>
      </c>
      <c r="L294" s="238" t="s">
        <v>2047</v>
      </c>
      <c r="M294" s="276" t="s">
        <v>33</v>
      </c>
      <c r="N294" s="322">
        <v>43349</v>
      </c>
      <c r="O294" s="322">
        <v>42932</v>
      </c>
      <c r="P294" s="322">
        <v>43661</v>
      </c>
      <c r="Q294" s="141">
        <v>143272.44</v>
      </c>
      <c r="R294" s="56">
        <v>0.45</v>
      </c>
      <c r="S294" s="55" t="s">
        <v>246</v>
      </c>
      <c r="T294" s="133">
        <v>64472.6</v>
      </c>
    </row>
    <row r="295" spans="2:20" s="1" customFormat="1" ht="150.75" customHeight="1" x14ac:dyDescent="0.2">
      <c r="B295" s="409"/>
      <c r="C295" s="410"/>
      <c r="D295" s="438"/>
      <c r="E295" s="432"/>
      <c r="F295" s="305" t="s">
        <v>1676</v>
      </c>
      <c r="G295" s="121" t="s">
        <v>2345</v>
      </c>
      <c r="H295" s="101" t="s">
        <v>1590</v>
      </c>
      <c r="I295" s="371" t="s">
        <v>1591</v>
      </c>
      <c r="J295" s="385" t="s">
        <v>354</v>
      </c>
      <c r="K295" s="385" t="s">
        <v>357</v>
      </c>
      <c r="L295" s="101" t="s">
        <v>3378</v>
      </c>
      <c r="M295" s="372" t="s">
        <v>25</v>
      </c>
      <c r="N295" s="322">
        <v>43153</v>
      </c>
      <c r="O295" s="322">
        <v>43297</v>
      </c>
      <c r="P295" s="322">
        <v>44027</v>
      </c>
      <c r="Q295" s="55">
        <v>427405</v>
      </c>
      <c r="R295" s="56">
        <v>0.45</v>
      </c>
      <c r="S295" s="55" t="s">
        <v>246</v>
      </c>
      <c r="T295" s="55">
        <v>192332.25</v>
      </c>
    </row>
    <row r="296" spans="2:20" s="1" customFormat="1" ht="150.75" customHeight="1" x14ac:dyDescent="0.2">
      <c r="B296" s="409"/>
      <c r="C296" s="410"/>
      <c r="D296" s="438"/>
      <c r="E296" s="432"/>
      <c r="F296" s="305" t="s">
        <v>1676</v>
      </c>
      <c r="G296" s="121" t="s">
        <v>2346</v>
      </c>
      <c r="H296" s="101" t="s">
        <v>1592</v>
      </c>
      <c r="I296" s="371" t="s">
        <v>1593</v>
      </c>
      <c r="J296" s="385" t="s">
        <v>354</v>
      </c>
      <c r="K296" s="385" t="s">
        <v>357</v>
      </c>
      <c r="L296" s="101" t="s">
        <v>1605</v>
      </c>
      <c r="M296" s="372" t="s">
        <v>33</v>
      </c>
      <c r="N296" s="322">
        <v>43153</v>
      </c>
      <c r="O296" s="322">
        <v>43040</v>
      </c>
      <c r="P296" s="322">
        <v>44135</v>
      </c>
      <c r="Q296" s="55">
        <v>509907</v>
      </c>
      <c r="R296" s="56">
        <v>0.45</v>
      </c>
      <c r="S296" s="55" t="s">
        <v>246</v>
      </c>
      <c r="T296" s="55">
        <v>229458.15</v>
      </c>
    </row>
    <row r="297" spans="2:20" s="1" customFormat="1" ht="90" customHeight="1" x14ac:dyDescent="0.2">
      <c r="B297" s="409"/>
      <c r="C297" s="410"/>
      <c r="D297" s="438"/>
      <c r="E297" s="432"/>
      <c r="F297" s="306" t="s">
        <v>1676</v>
      </c>
      <c r="G297" s="132" t="s">
        <v>1226</v>
      </c>
      <c r="H297" s="238" t="s">
        <v>3324</v>
      </c>
      <c r="I297" s="135" t="s">
        <v>2048</v>
      </c>
      <c r="J297" s="385" t="s">
        <v>354</v>
      </c>
      <c r="K297" s="385" t="s">
        <v>357</v>
      </c>
      <c r="L297" s="238" t="s">
        <v>3377</v>
      </c>
      <c r="M297" s="276" t="s">
        <v>1</v>
      </c>
      <c r="N297" s="322">
        <v>43353</v>
      </c>
      <c r="O297" s="322">
        <v>43497</v>
      </c>
      <c r="P297" s="322">
        <v>44226</v>
      </c>
      <c r="Q297" s="141">
        <v>244285</v>
      </c>
      <c r="R297" s="134">
        <v>0.45</v>
      </c>
      <c r="S297" s="135" t="s">
        <v>246</v>
      </c>
      <c r="T297" s="133">
        <v>109928.25</v>
      </c>
    </row>
    <row r="298" spans="2:20" s="1" customFormat="1" ht="126.75" customHeight="1" x14ac:dyDescent="0.2">
      <c r="B298" s="409"/>
      <c r="C298" s="410"/>
      <c r="D298" s="438"/>
      <c r="E298" s="432"/>
      <c r="F298" s="305" t="s">
        <v>1676</v>
      </c>
      <c r="G298" s="121" t="s">
        <v>2347</v>
      </c>
      <c r="H298" s="101" t="s">
        <v>1594</v>
      </c>
      <c r="I298" s="371" t="s">
        <v>1595</v>
      </c>
      <c r="J298" s="385" t="s">
        <v>354</v>
      </c>
      <c r="K298" s="385" t="s">
        <v>357</v>
      </c>
      <c r="L298" s="101" t="s">
        <v>3375</v>
      </c>
      <c r="M298" s="372" t="s">
        <v>1</v>
      </c>
      <c r="N298" s="322">
        <v>43153</v>
      </c>
      <c r="O298" s="322">
        <v>43191</v>
      </c>
      <c r="P298" s="322">
        <v>43921</v>
      </c>
      <c r="Q298" s="55">
        <v>190502.5</v>
      </c>
      <c r="R298" s="56">
        <v>0.45</v>
      </c>
      <c r="S298" s="55" t="s">
        <v>246</v>
      </c>
      <c r="T298" s="55">
        <v>85726.13</v>
      </c>
    </row>
    <row r="299" spans="2:20" s="1" customFormat="1" ht="126.75" customHeight="1" x14ac:dyDescent="0.2">
      <c r="B299" s="409"/>
      <c r="C299" s="410"/>
      <c r="D299" s="438"/>
      <c r="E299" s="432"/>
      <c r="F299" s="305" t="s">
        <v>1676</v>
      </c>
      <c r="G299" s="121" t="s">
        <v>2307</v>
      </c>
      <c r="H299" s="101" t="s">
        <v>1706</v>
      </c>
      <c r="I299" s="371" t="s">
        <v>1705</v>
      </c>
      <c r="J299" s="385" t="s">
        <v>354</v>
      </c>
      <c r="K299" s="385" t="s">
        <v>357</v>
      </c>
      <c r="L299" s="101" t="s">
        <v>3376</v>
      </c>
      <c r="M299" s="372" t="s">
        <v>62</v>
      </c>
      <c r="N299" s="322">
        <v>43153</v>
      </c>
      <c r="O299" s="322">
        <v>43191</v>
      </c>
      <c r="P299" s="322">
        <v>43920</v>
      </c>
      <c r="Q299" s="55">
        <v>259552.5</v>
      </c>
      <c r="R299" s="56">
        <v>0.45</v>
      </c>
      <c r="S299" s="55" t="s">
        <v>246</v>
      </c>
      <c r="T299" s="55">
        <v>116798.63</v>
      </c>
    </row>
    <row r="300" spans="2:20" s="1" customFormat="1" ht="90" customHeight="1" x14ac:dyDescent="0.2">
      <c r="B300" s="409"/>
      <c r="C300" s="410"/>
      <c r="D300" s="438"/>
      <c r="E300" s="432"/>
      <c r="F300" s="305" t="s">
        <v>1676</v>
      </c>
      <c r="G300" s="121" t="s">
        <v>1202</v>
      </c>
      <c r="H300" s="101" t="s">
        <v>2942</v>
      </c>
      <c r="I300" s="371" t="s">
        <v>1596</v>
      </c>
      <c r="J300" s="385" t="s">
        <v>354</v>
      </c>
      <c r="K300" s="385" t="s">
        <v>357</v>
      </c>
      <c r="L300" s="101" t="s">
        <v>1606</v>
      </c>
      <c r="M300" s="372" t="s">
        <v>1</v>
      </c>
      <c r="N300" s="322">
        <v>43153</v>
      </c>
      <c r="O300" s="322">
        <v>43191</v>
      </c>
      <c r="P300" s="322">
        <v>43920</v>
      </c>
      <c r="Q300" s="55">
        <v>345305</v>
      </c>
      <c r="R300" s="56">
        <v>0.45</v>
      </c>
      <c r="S300" s="55" t="s">
        <v>246</v>
      </c>
      <c r="T300" s="55">
        <v>155387.25</v>
      </c>
    </row>
    <row r="301" spans="2:20" s="1" customFormat="1" ht="127.5" customHeight="1" x14ac:dyDescent="0.2">
      <c r="B301" s="409"/>
      <c r="C301" s="410"/>
      <c r="D301" s="438"/>
      <c r="E301" s="432"/>
      <c r="F301" s="305" t="s">
        <v>1676</v>
      </c>
      <c r="G301" s="121" t="s">
        <v>2181</v>
      </c>
      <c r="H301" s="101" t="s">
        <v>1597</v>
      </c>
      <c r="I301" s="371" t="s">
        <v>1598</v>
      </c>
      <c r="J301" s="385" t="s">
        <v>354</v>
      </c>
      <c r="K301" s="385" t="s">
        <v>357</v>
      </c>
      <c r="L301" s="101" t="s">
        <v>1607</v>
      </c>
      <c r="M301" s="372" t="s">
        <v>62</v>
      </c>
      <c r="N301" s="322">
        <v>43153</v>
      </c>
      <c r="O301" s="322">
        <v>43207</v>
      </c>
      <c r="P301" s="322">
        <v>43936</v>
      </c>
      <c r="Q301" s="55">
        <v>102275</v>
      </c>
      <c r="R301" s="56">
        <v>0.45</v>
      </c>
      <c r="S301" s="55" t="s">
        <v>246</v>
      </c>
      <c r="T301" s="55">
        <v>46023.75</v>
      </c>
    </row>
    <row r="302" spans="2:20" s="1" customFormat="1" ht="127.5" customHeight="1" x14ac:dyDescent="0.2">
      <c r="B302" s="409"/>
      <c r="C302" s="410"/>
      <c r="D302" s="438"/>
      <c r="E302" s="432"/>
      <c r="F302" s="305" t="s">
        <v>1676</v>
      </c>
      <c r="G302" s="121" t="s">
        <v>2182</v>
      </c>
      <c r="H302" s="101" t="s">
        <v>1599</v>
      </c>
      <c r="I302" s="371" t="s">
        <v>1600</v>
      </c>
      <c r="J302" s="385" t="s">
        <v>354</v>
      </c>
      <c r="K302" s="385" t="s">
        <v>357</v>
      </c>
      <c r="L302" s="101" t="s">
        <v>1608</v>
      </c>
      <c r="M302" s="372" t="s">
        <v>25</v>
      </c>
      <c r="N302" s="322">
        <v>43153</v>
      </c>
      <c r="O302" s="322">
        <v>43185</v>
      </c>
      <c r="P302" s="322">
        <v>43913</v>
      </c>
      <c r="Q302" s="55">
        <v>276970</v>
      </c>
      <c r="R302" s="56">
        <v>0.45</v>
      </c>
      <c r="S302" s="55" t="s">
        <v>246</v>
      </c>
      <c r="T302" s="55">
        <v>124636.5</v>
      </c>
    </row>
    <row r="303" spans="2:20" s="1" customFormat="1" ht="90" customHeight="1" x14ac:dyDescent="0.2">
      <c r="B303" s="409"/>
      <c r="C303" s="410"/>
      <c r="D303" s="438"/>
      <c r="E303" s="432"/>
      <c r="F303" s="305" t="s">
        <v>1676</v>
      </c>
      <c r="G303" s="121" t="s">
        <v>2348</v>
      </c>
      <c r="H303" s="101" t="s">
        <v>2975</v>
      </c>
      <c r="I303" s="371" t="s">
        <v>1601</v>
      </c>
      <c r="J303" s="385" t="s">
        <v>354</v>
      </c>
      <c r="K303" s="385" t="s">
        <v>357</v>
      </c>
      <c r="L303" s="101" t="s">
        <v>1609</v>
      </c>
      <c r="M303" s="372" t="s">
        <v>25</v>
      </c>
      <c r="N303" s="322">
        <v>43153</v>
      </c>
      <c r="O303" s="322">
        <v>43160</v>
      </c>
      <c r="P303" s="322">
        <v>44255</v>
      </c>
      <c r="Q303" s="55">
        <v>279624.68</v>
      </c>
      <c r="R303" s="56">
        <v>0.45</v>
      </c>
      <c r="S303" s="55" t="s">
        <v>246</v>
      </c>
      <c r="T303" s="55">
        <v>125831.11</v>
      </c>
    </row>
    <row r="304" spans="2:20" s="1" customFormat="1" ht="157.5" customHeight="1" x14ac:dyDescent="0.2">
      <c r="B304" s="409"/>
      <c r="C304" s="410"/>
      <c r="D304" s="438"/>
      <c r="E304" s="432"/>
      <c r="F304" s="212" t="s">
        <v>1515</v>
      </c>
      <c r="G304" s="121" t="s">
        <v>2303</v>
      </c>
      <c r="H304" s="101" t="s">
        <v>1516</v>
      </c>
      <c r="I304" s="393" t="s">
        <v>1508</v>
      </c>
      <c r="J304" s="385" t="s">
        <v>354</v>
      </c>
      <c r="K304" s="385" t="s">
        <v>357</v>
      </c>
      <c r="L304" s="101" t="s">
        <v>1520</v>
      </c>
      <c r="M304" s="372" t="s">
        <v>4</v>
      </c>
      <c r="N304" s="322">
        <v>43105</v>
      </c>
      <c r="O304" s="322">
        <v>43146</v>
      </c>
      <c r="P304" s="322">
        <v>43510</v>
      </c>
      <c r="Q304" s="55">
        <v>10000</v>
      </c>
      <c r="R304" s="56">
        <v>0.75</v>
      </c>
      <c r="S304" s="55" t="s">
        <v>246</v>
      </c>
      <c r="T304" s="55">
        <v>7500</v>
      </c>
    </row>
    <row r="305" spans="2:20" s="1" customFormat="1" ht="157.5" customHeight="1" x14ac:dyDescent="0.2">
      <c r="B305" s="409"/>
      <c r="C305" s="410"/>
      <c r="D305" s="438"/>
      <c r="E305" s="432"/>
      <c r="F305" s="212" t="s">
        <v>1515</v>
      </c>
      <c r="G305" s="121" t="s">
        <v>2183</v>
      </c>
      <c r="H305" s="101" t="s">
        <v>2976</v>
      </c>
      <c r="I305" s="393" t="s">
        <v>1509</v>
      </c>
      <c r="J305" s="385" t="s">
        <v>354</v>
      </c>
      <c r="K305" s="385" t="s">
        <v>357</v>
      </c>
      <c r="L305" s="101" t="s">
        <v>3374</v>
      </c>
      <c r="M305" s="372" t="s">
        <v>33</v>
      </c>
      <c r="N305" s="322">
        <v>43105</v>
      </c>
      <c r="O305" s="322">
        <v>43134</v>
      </c>
      <c r="P305" s="322">
        <v>43498</v>
      </c>
      <c r="Q305" s="55">
        <v>13333</v>
      </c>
      <c r="R305" s="56">
        <v>0.75</v>
      </c>
      <c r="S305" s="55" t="s">
        <v>246</v>
      </c>
      <c r="T305" s="55">
        <v>9999.75</v>
      </c>
    </row>
    <row r="306" spans="2:20" s="1" customFormat="1" ht="90" customHeight="1" x14ac:dyDescent="0.2">
      <c r="B306" s="409"/>
      <c r="C306" s="410"/>
      <c r="D306" s="438"/>
      <c r="E306" s="432"/>
      <c r="F306" s="212" t="s">
        <v>1515</v>
      </c>
      <c r="G306" s="121" t="s">
        <v>2184</v>
      </c>
      <c r="H306" s="101" t="s">
        <v>1517</v>
      </c>
      <c r="I306" s="393" t="s">
        <v>1510</v>
      </c>
      <c r="J306" s="385" t="s">
        <v>354</v>
      </c>
      <c r="K306" s="385" t="s">
        <v>357</v>
      </c>
      <c r="L306" s="101" t="s">
        <v>1521</v>
      </c>
      <c r="M306" s="372" t="s">
        <v>15</v>
      </c>
      <c r="N306" s="322">
        <v>43105</v>
      </c>
      <c r="O306" s="322">
        <v>43265</v>
      </c>
      <c r="P306" s="322">
        <v>43629</v>
      </c>
      <c r="Q306" s="55">
        <v>13333</v>
      </c>
      <c r="R306" s="56">
        <v>0.75</v>
      </c>
      <c r="S306" s="55" t="s">
        <v>246</v>
      </c>
      <c r="T306" s="55">
        <v>9999.75</v>
      </c>
    </row>
    <row r="307" spans="2:20" s="1" customFormat="1" ht="102" customHeight="1" x14ac:dyDescent="0.2">
      <c r="B307" s="409"/>
      <c r="C307" s="410"/>
      <c r="D307" s="438"/>
      <c r="E307" s="432"/>
      <c r="F307" s="212" t="s">
        <v>1515</v>
      </c>
      <c r="G307" s="121" t="s">
        <v>2185</v>
      </c>
      <c r="H307" s="101" t="s">
        <v>1518</v>
      </c>
      <c r="I307" s="393" t="s">
        <v>1511</v>
      </c>
      <c r="J307" s="385" t="s">
        <v>354</v>
      </c>
      <c r="K307" s="385" t="s">
        <v>357</v>
      </c>
      <c r="L307" s="101" t="s">
        <v>3373</v>
      </c>
      <c r="M307" s="372" t="s">
        <v>25</v>
      </c>
      <c r="N307" s="322">
        <v>43105</v>
      </c>
      <c r="O307" s="322">
        <v>43151</v>
      </c>
      <c r="P307" s="322">
        <v>43515</v>
      </c>
      <c r="Q307" s="55">
        <v>5000</v>
      </c>
      <c r="R307" s="56">
        <v>0.75</v>
      </c>
      <c r="S307" s="55" t="s">
        <v>246</v>
      </c>
      <c r="T307" s="55">
        <v>3750</v>
      </c>
    </row>
    <row r="308" spans="2:20" s="1" customFormat="1" ht="113.25" customHeight="1" x14ac:dyDescent="0.2">
      <c r="B308" s="409"/>
      <c r="C308" s="410"/>
      <c r="D308" s="438"/>
      <c r="E308" s="432"/>
      <c r="F308" s="212" t="s">
        <v>1515</v>
      </c>
      <c r="G308" s="121" t="s">
        <v>2186</v>
      </c>
      <c r="H308" s="101" t="s">
        <v>2943</v>
      </c>
      <c r="I308" s="393" t="s">
        <v>1512</v>
      </c>
      <c r="J308" s="385" t="s">
        <v>354</v>
      </c>
      <c r="K308" s="385" t="s">
        <v>357</v>
      </c>
      <c r="L308" s="101" t="s">
        <v>1522</v>
      </c>
      <c r="M308" s="372" t="s">
        <v>25</v>
      </c>
      <c r="N308" s="322">
        <v>43105</v>
      </c>
      <c r="O308" s="322">
        <v>43153</v>
      </c>
      <c r="P308" s="322">
        <v>43517</v>
      </c>
      <c r="Q308" s="55">
        <v>13333.33</v>
      </c>
      <c r="R308" s="56">
        <v>0.75</v>
      </c>
      <c r="S308" s="55" t="s">
        <v>246</v>
      </c>
      <c r="T308" s="55">
        <v>10000</v>
      </c>
    </row>
    <row r="309" spans="2:20" s="1" customFormat="1" ht="90" customHeight="1" x14ac:dyDescent="0.2">
      <c r="B309" s="409"/>
      <c r="C309" s="410"/>
      <c r="D309" s="438"/>
      <c r="E309" s="432"/>
      <c r="F309" s="212" t="s">
        <v>1515</v>
      </c>
      <c r="G309" s="121" t="s">
        <v>2349</v>
      </c>
      <c r="H309" s="101" t="s">
        <v>1519</v>
      </c>
      <c r="I309" s="393" t="s">
        <v>1513</v>
      </c>
      <c r="J309" s="385" t="s">
        <v>354</v>
      </c>
      <c r="K309" s="385" t="s">
        <v>357</v>
      </c>
      <c r="L309" s="101" t="s">
        <v>3372</v>
      </c>
      <c r="M309" s="372" t="s">
        <v>13</v>
      </c>
      <c r="N309" s="322">
        <v>43105</v>
      </c>
      <c r="O309" s="322">
        <v>43151</v>
      </c>
      <c r="P309" s="322">
        <v>43515</v>
      </c>
      <c r="Q309" s="55">
        <v>13333</v>
      </c>
      <c r="R309" s="56">
        <v>0.75</v>
      </c>
      <c r="S309" s="55" t="s">
        <v>246</v>
      </c>
      <c r="T309" s="55">
        <v>9999.75</v>
      </c>
    </row>
    <row r="310" spans="2:20" s="1" customFormat="1" ht="119.25" customHeight="1" x14ac:dyDescent="0.2">
      <c r="B310" s="409"/>
      <c r="C310" s="410"/>
      <c r="D310" s="438"/>
      <c r="E310" s="432"/>
      <c r="F310" s="213" t="s">
        <v>1515</v>
      </c>
      <c r="G310" s="122" t="s">
        <v>2187</v>
      </c>
      <c r="H310" s="70" t="s">
        <v>2944</v>
      </c>
      <c r="I310" s="383" t="s">
        <v>1514</v>
      </c>
      <c r="J310" s="390" t="s">
        <v>354</v>
      </c>
      <c r="K310" s="390" t="s">
        <v>357</v>
      </c>
      <c r="L310" s="70" t="s">
        <v>3371</v>
      </c>
      <c r="M310" s="275" t="s">
        <v>21</v>
      </c>
      <c r="N310" s="322">
        <v>43105</v>
      </c>
      <c r="O310" s="322">
        <v>43151</v>
      </c>
      <c r="P310" s="322">
        <v>43515</v>
      </c>
      <c r="Q310" s="55">
        <v>5000</v>
      </c>
      <c r="R310" s="68">
        <v>0.75</v>
      </c>
      <c r="S310" s="67" t="s">
        <v>246</v>
      </c>
      <c r="T310" s="67">
        <v>3750</v>
      </c>
    </row>
    <row r="311" spans="2:20" s="1" customFormat="1" ht="139.5" customHeight="1" x14ac:dyDescent="0.2">
      <c r="B311" s="409"/>
      <c r="C311" s="410"/>
      <c r="D311" s="438"/>
      <c r="E311" s="432"/>
      <c r="F311" s="213" t="s">
        <v>2106</v>
      </c>
      <c r="G311" s="122" t="s">
        <v>2164</v>
      </c>
      <c r="H311" s="70" t="s">
        <v>2131</v>
      </c>
      <c r="I311" s="383" t="s">
        <v>2127</v>
      </c>
      <c r="J311" s="390" t="s">
        <v>354</v>
      </c>
      <c r="K311" s="390" t="s">
        <v>357</v>
      </c>
      <c r="L311" s="70" t="s">
        <v>2132</v>
      </c>
      <c r="M311" s="275" t="s">
        <v>336</v>
      </c>
      <c r="N311" s="322">
        <v>43398</v>
      </c>
      <c r="O311" s="322">
        <v>43427</v>
      </c>
      <c r="P311" s="322">
        <v>44005</v>
      </c>
      <c r="Q311" s="55">
        <v>62316.78</v>
      </c>
      <c r="R311" s="68">
        <v>0.54349999999999998</v>
      </c>
      <c r="S311" s="67" t="s">
        <v>246</v>
      </c>
      <c r="T311" s="67">
        <v>33866.79</v>
      </c>
    </row>
    <row r="312" spans="2:20" s="1" customFormat="1" ht="133.5" customHeight="1" x14ac:dyDescent="0.2">
      <c r="B312" s="409"/>
      <c r="C312" s="410"/>
      <c r="D312" s="438"/>
      <c r="E312" s="432"/>
      <c r="F312" s="213" t="s">
        <v>2106</v>
      </c>
      <c r="G312" s="122" t="s">
        <v>2188</v>
      </c>
      <c r="H312" s="70" t="s">
        <v>2133</v>
      </c>
      <c r="I312" s="383" t="s">
        <v>2128</v>
      </c>
      <c r="J312" s="390" t="s">
        <v>354</v>
      </c>
      <c r="K312" s="390" t="s">
        <v>357</v>
      </c>
      <c r="L312" s="70" t="s">
        <v>2134</v>
      </c>
      <c r="M312" s="275" t="s">
        <v>336</v>
      </c>
      <c r="N312" s="322">
        <v>43398</v>
      </c>
      <c r="O312" s="322">
        <v>43313</v>
      </c>
      <c r="P312" s="322">
        <v>44043</v>
      </c>
      <c r="Q312" s="55">
        <v>111569.7</v>
      </c>
      <c r="R312" s="68">
        <v>0.54459999999999997</v>
      </c>
      <c r="S312" s="67" t="s">
        <v>246</v>
      </c>
      <c r="T312" s="67">
        <v>60763.93</v>
      </c>
    </row>
    <row r="313" spans="2:20" s="1" customFormat="1" ht="129.75" customHeight="1" x14ac:dyDescent="0.2">
      <c r="B313" s="409"/>
      <c r="C313" s="410"/>
      <c r="D313" s="438"/>
      <c r="E313" s="432"/>
      <c r="F313" s="213" t="s">
        <v>2106</v>
      </c>
      <c r="G313" s="122" t="s">
        <v>2189</v>
      </c>
      <c r="H313" s="70" t="s">
        <v>1312</v>
      </c>
      <c r="I313" s="383" t="s">
        <v>2129</v>
      </c>
      <c r="J313" s="390" t="s">
        <v>354</v>
      </c>
      <c r="K313" s="390" t="s">
        <v>357</v>
      </c>
      <c r="L313" s="70" t="s">
        <v>3370</v>
      </c>
      <c r="M313" s="275" t="s">
        <v>336</v>
      </c>
      <c r="N313" s="322">
        <v>43398</v>
      </c>
      <c r="O313" s="322">
        <v>43405</v>
      </c>
      <c r="P313" s="322">
        <v>43830</v>
      </c>
      <c r="Q313" s="55">
        <v>8919.2999999999993</v>
      </c>
      <c r="R313" s="68">
        <v>0.55010000000000003</v>
      </c>
      <c r="S313" s="67" t="s">
        <v>246</v>
      </c>
      <c r="T313" s="67">
        <v>4906.51</v>
      </c>
    </row>
    <row r="314" spans="2:20" s="1" customFormat="1" ht="155.25" customHeight="1" x14ac:dyDescent="0.2">
      <c r="B314" s="409"/>
      <c r="C314" s="410"/>
      <c r="D314" s="438"/>
      <c r="E314" s="432"/>
      <c r="F314" s="213" t="s">
        <v>2106</v>
      </c>
      <c r="G314" s="122" t="s">
        <v>2190</v>
      </c>
      <c r="H314" s="70" t="s">
        <v>2135</v>
      </c>
      <c r="I314" s="383" t="s">
        <v>2130</v>
      </c>
      <c r="J314" s="390" t="s">
        <v>354</v>
      </c>
      <c r="K314" s="390" t="s">
        <v>357</v>
      </c>
      <c r="L314" s="70" t="s">
        <v>2136</v>
      </c>
      <c r="M314" s="275" t="s">
        <v>336</v>
      </c>
      <c r="N314" s="322">
        <v>43398</v>
      </c>
      <c r="O314" s="322">
        <v>43464</v>
      </c>
      <c r="P314" s="322">
        <v>44190</v>
      </c>
      <c r="Q314" s="55">
        <v>123414.48</v>
      </c>
      <c r="R314" s="68">
        <v>0.53439999999999999</v>
      </c>
      <c r="S314" s="67" t="s">
        <v>246</v>
      </c>
      <c r="T314" s="67">
        <v>65957.490000000005</v>
      </c>
    </row>
    <row r="315" spans="2:20" s="1" customFormat="1" ht="139.5" customHeight="1" x14ac:dyDescent="0.2">
      <c r="B315" s="409"/>
      <c r="C315" s="410"/>
      <c r="D315" s="438"/>
      <c r="E315" s="432"/>
      <c r="F315" s="213" t="s">
        <v>2106</v>
      </c>
      <c r="G315" s="122" t="s">
        <v>2165</v>
      </c>
      <c r="H315" s="70" t="s">
        <v>2107</v>
      </c>
      <c r="I315" s="383" t="s">
        <v>2108</v>
      </c>
      <c r="J315" s="390" t="s">
        <v>354</v>
      </c>
      <c r="K315" s="390" t="s">
        <v>357</v>
      </c>
      <c r="L315" s="70" t="s">
        <v>2109</v>
      </c>
      <c r="M315" s="275" t="s">
        <v>336</v>
      </c>
      <c r="N315" s="322">
        <v>43385</v>
      </c>
      <c r="O315" s="322">
        <v>43132</v>
      </c>
      <c r="P315" s="322">
        <v>43830</v>
      </c>
      <c r="Q315" s="55">
        <v>917636.94</v>
      </c>
      <c r="R315" s="68">
        <v>0.54390000000000005</v>
      </c>
      <c r="S315" s="67" t="s">
        <v>246</v>
      </c>
      <c r="T315" s="67">
        <v>499081.4</v>
      </c>
    </row>
    <row r="316" spans="2:20" s="1" customFormat="1" ht="139.5" customHeight="1" x14ac:dyDescent="0.2">
      <c r="B316" s="409"/>
      <c r="C316" s="410"/>
      <c r="D316" s="438"/>
      <c r="E316" s="432"/>
      <c r="F316" s="212" t="s">
        <v>2574</v>
      </c>
      <c r="G316" s="304" t="s">
        <v>2686</v>
      </c>
      <c r="H316" s="327" t="s">
        <v>2575</v>
      </c>
      <c r="I316" s="393" t="s">
        <v>2568</v>
      </c>
      <c r="J316" s="390" t="s">
        <v>354</v>
      </c>
      <c r="K316" s="390" t="s">
        <v>357</v>
      </c>
      <c r="L316" s="327" t="s">
        <v>2577</v>
      </c>
      <c r="M316" s="276" t="s">
        <v>21</v>
      </c>
      <c r="N316" s="322">
        <v>43546</v>
      </c>
      <c r="O316" s="322">
        <v>43374</v>
      </c>
      <c r="P316" s="322">
        <v>44104</v>
      </c>
      <c r="Q316" s="55">
        <v>435842.5</v>
      </c>
      <c r="R316" s="56">
        <v>0.45</v>
      </c>
      <c r="S316" s="55" t="s">
        <v>246</v>
      </c>
      <c r="T316" s="55">
        <v>196129.13</v>
      </c>
    </row>
    <row r="317" spans="2:20" s="1" customFormat="1" ht="139.5" customHeight="1" x14ac:dyDescent="0.2">
      <c r="B317" s="409"/>
      <c r="C317" s="410"/>
      <c r="D317" s="438"/>
      <c r="E317" s="432"/>
      <c r="F317" s="213" t="s">
        <v>2574</v>
      </c>
      <c r="G317" s="345" t="s">
        <v>1249</v>
      </c>
      <c r="H317" s="346" t="s">
        <v>3106</v>
      </c>
      <c r="I317" s="383" t="s">
        <v>3107</v>
      </c>
      <c r="J317" s="390" t="s">
        <v>354</v>
      </c>
      <c r="K317" s="390" t="s">
        <v>357</v>
      </c>
      <c r="L317" s="346" t="s">
        <v>3105</v>
      </c>
      <c r="M317" s="328" t="s">
        <v>15</v>
      </c>
      <c r="N317" s="342">
        <v>43769</v>
      </c>
      <c r="O317" s="342">
        <v>43709</v>
      </c>
      <c r="P317" s="342">
        <v>44439</v>
      </c>
      <c r="Q317" s="67">
        <v>275310</v>
      </c>
      <c r="R317" s="68">
        <v>0.45</v>
      </c>
      <c r="S317" s="55" t="s">
        <v>246</v>
      </c>
      <c r="T317" s="67">
        <v>123889.5</v>
      </c>
    </row>
    <row r="318" spans="2:20" s="1" customFormat="1" ht="139.5" customHeight="1" x14ac:dyDescent="0.2">
      <c r="B318" s="409"/>
      <c r="C318" s="410"/>
      <c r="D318" s="438"/>
      <c r="E318" s="432"/>
      <c r="F318" s="213" t="s">
        <v>2853</v>
      </c>
      <c r="G318" s="335" t="s">
        <v>841</v>
      </c>
      <c r="H318" s="336" t="s">
        <v>3028</v>
      </c>
      <c r="I318" s="383" t="s">
        <v>3026</v>
      </c>
      <c r="J318" s="390" t="s">
        <v>354</v>
      </c>
      <c r="K318" s="390" t="s">
        <v>357</v>
      </c>
      <c r="L318" s="336" t="s">
        <v>3369</v>
      </c>
      <c r="M318" s="328" t="s">
        <v>336</v>
      </c>
      <c r="N318" s="324">
        <v>43738</v>
      </c>
      <c r="O318" s="324">
        <v>43647</v>
      </c>
      <c r="P318" s="324">
        <v>44377</v>
      </c>
      <c r="Q318" s="67">
        <v>724234.7</v>
      </c>
      <c r="R318" s="68">
        <v>0.7</v>
      </c>
      <c r="S318" s="55" t="s">
        <v>246</v>
      </c>
      <c r="T318" s="67">
        <v>506964.29</v>
      </c>
    </row>
    <row r="319" spans="2:20" s="1" customFormat="1" ht="128.25" customHeight="1" x14ac:dyDescent="0.2">
      <c r="B319" s="409"/>
      <c r="C319" s="410"/>
      <c r="D319" s="438"/>
      <c r="E319" s="432"/>
      <c r="F319" s="213" t="s">
        <v>2853</v>
      </c>
      <c r="G319" s="335" t="s">
        <v>1125</v>
      </c>
      <c r="H319" s="336" t="s">
        <v>3029</v>
      </c>
      <c r="I319" s="393" t="s">
        <v>3027</v>
      </c>
      <c r="J319" s="390" t="s">
        <v>354</v>
      </c>
      <c r="K319" s="390" t="s">
        <v>357</v>
      </c>
      <c r="L319" s="336" t="s">
        <v>3368</v>
      </c>
      <c r="M319" s="328" t="s">
        <v>336</v>
      </c>
      <c r="N319" s="324">
        <v>43738</v>
      </c>
      <c r="O319" s="324">
        <v>43831</v>
      </c>
      <c r="P319" s="324">
        <v>44561</v>
      </c>
      <c r="Q319" s="67">
        <v>370801.07</v>
      </c>
      <c r="R319" s="68">
        <v>0.7</v>
      </c>
      <c r="S319" s="55" t="s">
        <v>246</v>
      </c>
      <c r="T319" s="67">
        <v>259560.75</v>
      </c>
    </row>
    <row r="320" spans="2:20" s="1" customFormat="1" ht="128.25" customHeight="1" x14ac:dyDescent="0.2">
      <c r="B320" s="409"/>
      <c r="C320" s="410"/>
      <c r="D320" s="438"/>
      <c r="E320" s="432"/>
      <c r="F320" s="213" t="s">
        <v>2852</v>
      </c>
      <c r="G320" s="136" t="s">
        <v>1125</v>
      </c>
      <c r="H320" s="239" t="s">
        <v>2945</v>
      </c>
      <c r="I320" s="383" t="s">
        <v>2854</v>
      </c>
      <c r="J320" s="390" t="s">
        <v>354</v>
      </c>
      <c r="K320" s="390" t="s">
        <v>357</v>
      </c>
      <c r="L320" s="239" t="s">
        <v>3367</v>
      </c>
      <c r="M320" s="328" t="s">
        <v>336</v>
      </c>
      <c r="N320" s="324">
        <v>43679</v>
      </c>
      <c r="O320" s="324">
        <v>43770</v>
      </c>
      <c r="P320" s="324">
        <v>44500</v>
      </c>
      <c r="Q320" s="67">
        <v>590379.48</v>
      </c>
      <c r="R320" s="68">
        <v>0.7</v>
      </c>
      <c r="S320" s="55" t="s">
        <v>246</v>
      </c>
      <c r="T320" s="67">
        <v>413265.64</v>
      </c>
    </row>
    <row r="321" spans="2:20" s="1" customFormat="1" ht="128.25" customHeight="1" x14ac:dyDescent="0.2">
      <c r="B321" s="409"/>
      <c r="C321" s="410"/>
      <c r="D321" s="438"/>
      <c r="E321" s="432"/>
      <c r="F321" s="213" t="s">
        <v>2853</v>
      </c>
      <c r="G321" s="136" t="s">
        <v>2902</v>
      </c>
      <c r="H321" s="239" t="s">
        <v>2946</v>
      </c>
      <c r="I321" s="383" t="s">
        <v>2855</v>
      </c>
      <c r="J321" s="390" t="s">
        <v>354</v>
      </c>
      <c r="K321" s="390" t="s">
        <v>357</v>
      </c>
      <c r="L321" s="239" t="s">
        <v>2856</v>
      </c>
      <c r="M321" s="328" t="s">
        <v>336</v>
      </c>
      <c r="N321" s="324">
        <v>43679</v>
      </c>
      <c r="O321" s="324">
        <v>43709</v>
      </c>
      <c r="P321" s="324">
        <v>44439</v>
      </c>
      <c r="Q321" s="67">
        <v>195619.72</v>
      </c>
      <c r="R321" s="68">
        <v>0.7</v>
      </c>
      <c r="S321" s="55" t="s">
        <v>246</v>
      </c>
      <c r="T321" s="67">
        <v>136933.79999999999</v>
      </c>
    </row>
    <row r="322" spans="2:20" s="1" customFormat="1" ht="128.25" customHeight="1" x14ac:dyDescent="0.2">
      <c r="B322" s="409"/>
      <c r="C322" s="410"/>
      <c r="D322" s="438"/>
      <c r="E322" s="432"/>
      <c r="F322" s="213" t="s">
        <v>2574</v>
      </c>
      <c r="G322" s="136" t="s">
        <v>2687</v>
      </c>
      <c r="H322" s="239" t="s">
        <v>2576</v>
      </c>
      <c r="I322" s="383" t="s">
        <v>2569</v>
      </c>
      <c r="J322" s="390" t="s">
        <v>354</v>
      </c>
      <c r="K322" s="390" t="s">
        <v>357</v>
      </c>
      <c r="L322" s="239" t="s">
        <v>2578</v>
      </c>
      <c r="M322" s="137" t="s">
        <v>33</v>
      </c>
      <c r="N322" s="324">
        <v>43546</v>
      </c>
      <c r="O322" s="324">
        <v>43556</v>
      </c>
      <c r="P322" s="324">
        <v>44286</v>
      </c>
      <c r="Q322" s="67">
        <v>500495</v>
      </c>
      <c r="R322" s="68">
        <v>0.45</v>
      </c>
      <c r="S322" s="67" t="s">
        <v>246</v>
      </c>
      <c r="T322" s="67">
        <v>225222.75</v>
      </c>
    </row>
    <row r="323" spans="2:20" s="1" customFormat="1" ht="128.25" customHeight="1" x14ac:dyDescent="0.2">
      <c r="B323" s="409"/>
      <c r="C323" s="410"/>
      <c r="D323" s="438"/>
      <c r="E323" s="432"/>
      <c r="F323" s="385" t="s">
        <v>2574</v>
      </c>
      <c r="G323" s="121" t="s">
        <v>2320</v>
      </c>
      <c r="H323" s="101" t="s">
        <v>2742</v>
      </c>
      <c r="I323" s="393" t="s">
        <v>2743</v>
      </c>
      <c r="J323" s="385" t="s">
        <v>354</v>
      </c>
      <c r="K323" s="385" t="s">
        <v>357</v>
      </c>
      <c r="L323" s="101" t="s">
        <v>2746</v>
      </c>
      <c r="M323" s="371" t="s">
        <v>21</v>
      </c>
      <c r="N323" s="322">
        <v>43602</v>
      </c>
      <c r="O323" s="322">
        <v>43405</v>
      </c>
      <c r="P323" s="322">
        <v>44135</v>
      </c>
      <c r="Q323" s="55">
        <v>162520</v>
      </c>
      <c r="R323" s="56">
        <v>0.45</v>
      </c>
      <c r="S323" s="67" t="s">
        <v>246</v>
      </c>
      <c r="T323" s="55">
        <v>73134</v>
      </c>
    </row>
    <row r="324" spans="2:20" s="1" customFormat="1" ht="126" customHeight="1" x14ac:dyDescent="0.2">
      <c r="B324" s="409"/>
      <c r="C324" s="410"/>
      <c r="D324" s="438"/>
      <c r="E324" s="432"/>
      <c r="F324" s="385" t="s">
        <v>2574</v>
      </c>
      <c r="G324" s="121" t="s">
        <v>2741</v>
      </c>
      <c r="H324" s="101" t="s">
        <v>2744</v>
      </c>
      <c r="I324" s="393" t="s">
        <v>2745</v>
      </c>
      <c r="J324" s="385" t="s">
        <v>354</v>
      </c>
      <c r="K324" s="385" t="s">
        <v>357</v>
      </c>
      <c r="L324" s="101" t="s">
        <v>2747</v>
      </c>
      <c r="M324" s="371" t="s">
        <v>1</v>
      </c>
      <c r="N324" s="322">
        <v>43602</v>
      </c>
      <c r="O324" s="322">
        <v>43637</v>
      </c>
      <c r="P324" s="322">
        <v>44367</v>
      </c>
      <c r="Q324" s="55">
        <v>270474.05</v>
      </c>
      <c r="R324" s="56">
        <v>0.45</v>
      </c>
      <c r="S324" s="55" t="s">
        <v>246</v>
      </c>
      <c r="T324" s="55">
        <v>121713.32</v>
      </c>
    </row>
    <row r="325" spans="2:20" s="1" customFormat="1" ht="147" customHeight="1" x14ac:dyDescent="0.2">
      <c r="B325" s="409"/>
      <c r="C325" s="410"/>
      <c r="D325" s="438"/>
      <c r="E325" s="432"/>
      <c r="F325" s="385" t="s">
        <v>2800</v>
      </c>
      <c r="G325" s="121" t="s">
        <v>2809</v>
      </c>
      <c r="H325" s="101" t="s">
        <v>2802</v>
      </c>
      <c r="I325" s="393" t="s">
        <v>2789</v>
      </c>
      <c r="J325" s="385" t="s">
        <v>354</v>
      </c>
      <c r="K325" s="385" t="s">
        <v>357</v>
      </c>
      <c r="L325" s="101" t="s">
        <v>3366</v>
      </c>
      <c r="M325" s="371" t="s">
        <v>25</v>
      </c>
      <c r="N325" s="322">
        <v>43663</v>
      </c>
      <c r="O325" s="322">
        <v>43656</v>
      </c>
      <c r="P325" s="322">
        <v>44386</v>
      </c>
      <c r="Q325" s="55">
        <v>366509.38</v>
      </c>
      <c r="R325" s="56">
        <v>0.45</v>
      </c>
      <c r="S325" s="55" t="s">
        <v>246</v>
      </c>
      <c r="T325" s="55">
        <v>164929.22</v>
      </c>
    </row>
    <row r="326" spans="2:20" s="1" customFormat="1" ht="131.25" customHeight="1" x14ac:dyDescent="0.2">
      <c r="B326" s="409"/>
      <c r="C326" s="410"/>
      <c r="D326" s="438"/>
      <c r="E326" s="432"/>
      <c r="F326" s="385" t="s">
        <v>3145</v>
      </c>
      <c r="G326" s="121" t="s">
        <v>3146</v>
      </c>
      <c r="H326" s="101" t="s">
        <v>3147</v>
      </c>
      <c r="I326" s="393" t="s">
        <v>3142</v>
      </c>
      <c r="J326" s="385" t="s">
        <v>354</v>
      </c>
      <c r="K326" s="385" t="s">
        <v>357</v>
      </c>
      <c r="L326" s="101" t="s">
        <v>1349</v>
      </c>
      <c r="M326" s="371" t="s">
        <v>336</v>
      </c>
      <c r="N326" s="322">
        <v>43805</v>
      </c>
      <c r="O326" s="322">
        <v>43488</v>
      </c>
      <c r="P326" s="322">
        <v>44218</v>
      </c>
      <c r="Q326" s="55">
        <v>159931.62</v>
      </c>
      <c r="R326" s="56">
        <v>0.53510000000000002</v>
      </c>
      <c r="S326" s="55" t="s">
        <v>246</v>
      </c>
      <c r="T326" s="55">
        <v>85580.77</v>
      </c>
    </row>
    <row r="327" spans="2:20" s="1" customFormat="1" ht="90" customHeight="1" x14ac:dyDescent="0.2">
      <c r="B327" s="409"/>
      <c r="C327" s="410"/>
      <c r="D327" s="438"/>
      <c r="E327" s="432"/>
      <c r="F327" s="385" t="s">
        <v>2800</v>
      </c>
      <c r="G327" s="121" t="s">
        <v>2810</v>
      </c>
      <c r="H327" s="101" t="s">
        <v>2811</v>
      </c>
      <c r="I327" s="393" t="s">
        <v>2790</v>
      </c>
      <c r="J327" s="385" t="s">
        <v>354</v>
      </c>
      <c r="K327" s="385" t="s">
        <v>357</v>
      </c>
      <c r="L327" s="101" t="s">
        <v>3365</v>
      </c>
      <c r="M327" s="371" t="s">
        <v>21</v>
      </c>
      <c r="N327" s="322">
        <v>43644</v>
      </c>
      <c r="O327" s="322">
        <v>43739</v>
      </c>
      <c r="P327" s="322">
        <v>44469</v>
      </c>
      <c r="Q327" s="55">
        <v>93400</v>
      </c>
      <c r="R327" s="56">
        <v>0.45</v>
      </c>
      <c r="S327" s="55" t="s">
        <v>246</v>
      </c>
      <c r="T327" s="55">
        <v>42030</v>
      </c>
    </row>
    <row r="328" spans="2:20" s="1" customFormat="1" ht="142.5" customHeight="1" x14ac:dyDescent="0.2">
      <c r="B328" s="409"/>
      <c r="C328" s="410"/>
      <c r="D328" s="438"/>
      <c r="E328" s="432"/>
      <c r="F328" s="385" t="s">
        <v>2800</v>
      </c>
      <c r="G328" s="121" t="s">
        <v>2812</v>
      </c>
      <c r="H328" s="101" t="s">
        <v>2817</v>
      </c>
      <c r="I328" s="393" t="s">
        <v>2791</v>
      </c>
      <c r="J328" s="385" t="s">
        <v>354</v>
      </c>
      <c r="K328" s="385" t="s">
        <v>357</v>
      </c>
      <c r="L328" s="101" t="s">
        <v>3364</v>
      </c>
      <c r="M328" s="371" t="s">
        <v>21</v>
      </c>
      <c r="N328" s="322">
        <v>43644</v>
      </c>
      <c r="O328" s="322">
        <v>43640</v>
      </c>
      <c r="P328" s="322">
        <v>44370</v>
      </c>
      <c r="Q328" s="55">
        <v>208000</v>
      </c>
      <c r="R328" s="56">
        <v>0.45</v>
      </c>
      <c r="S328" s="55" t="s">
        <v>246</v>
      </c>
      <c r="T328" s="55">
        <v>93600</v>
      </c>
    </row>
    <row r="329" spans="2:20" s="1" customFormat="1" ht="116.25" customHeight="1" x14ac:dyDescent="0.2">
      <c r="B329" s="409"/>
      <c r="C329" s="410"/>
      <c r="D329" s="438"/>
      <c r="E329" s="432"/>
      <c r="F329" s="385" t="s">
        <v>2800</v>
      </c>
      <c r="G329" s="121" t="s">
        <v>2813</v>
      </c>
      <c r="H329" s="101" t="s">
        <v>2815</v>
      </c>
      <c r="I329" s="393" t="s">
        <v>2792</v>
      </c>
      <c r="J329" s="385" t="s">
        <v>354</v>
      </c>
      <c r="K329" s="385" t="s">
        <v>357</v>
      </c>
      <c r="L329" s="101" t="s">
        <v>3363</v>
      </c>
      <c r="M329" s="371" t="s">
        <v>15</v>
      </c>
      <c r="N329" s="322">
        <v>43663</v>
      </c>
      <c r="O329" s="322">
        <v>43840</v>
      </c>
      <c r="P329" s="322">
        <v>44570</v>
      </c>
      <c r="Q329" s="55">
        <v>373302.5</v>
      </c>
      <c r="R329" s="56">
        <v>0.45</v>
      </c>
      <c r="S329" s="55" t="s">
        <v>246</v>
      </c>
      <c r="T329" s="55">
        <v>167986.13</v>
      </c>
    </row>
    <row r="330" spans="2:20" s="1" customFormat="1" ht="117.75" customHeight="1" x14ac:dyDescent="0.2">
      <c r="B330" s="409"/>
      <c r="C330" s="410"/>
      <c r="D330" s="438"/>
      <c r="E330" s="432"/>
      <c r="F330" s="385" t="s">
        <v>2800</v>
      </c>
      <c r="G330" s="121" t="s">
        <v>2801</v>
      </c>
      <c r="H330" s="101" t="s">
        <v>2816</v>
      </c>
      <c r="I330" s="393" t="s">
        <v>2793</v>
      </c>
      <c r="J330" s="385" t="s">
        <v>354</v>
      </c>
      <c r="K330" s="385" t="s">
        <v>357</v>
      </c>
      <c r="L330" s="101" t="s">
        <v>3362</v>
      </c>
      <c r="M330" s="371" t="s">
        <v>1</v>
      </c>
      <c r="N330" s="322">
        <v>43663</v>
      </c>
      <c r="O330" s="322">
        <v>43525</v>
      </c>
      <c r="P330" s="322">
        <v>44255</v>
      </c>
      <c r="Q330" s="55">
        <v>98833</v>
      </c>
      <c r="R330" s="56">
        <v>0.45</v>
      </c>
      <c r="S330" s="55" t="s">
        <v>246</v>
      </c>
      <c r="T330" s="55">
        <v>44474.85</v>
      </c>
    </row>
    <row r="331" spans="2:20" s="1" customFormat="1" ht="142.5" customHeight="1" x14ac:dyDescent="0.2">
      <c r="B331" s="409"/>
      <c r="C331" s="410"/>
      <c r="D331" s="438"/>
      <c r="E331" s="432"/>
      <c r="F331" s="385" t="s">
        <v>2800</v>
      </c>
      <c r="G331" s="121" t="s">
        <v>2814</v>
      </c>
      <c r="H331" s="101" t="s">
        <v>2803</v>
      </c>
      <c r="I331" s="393" t="s">
        <v>2794</v>
      </c>
      <c r="J331" s="385" t="s">
        <v>354</v>
      </c>
      <c r="K331" s="385" t="s">
        <v>357</v>
      </c>
      <c r="L331" s="101" t="s">
        <v>2821</v>
      </c>
      <c r="M331" s="371" t="s">
        <v>109</v>
      </c>
      <c r="N331" s="322">
        <v>43663</v>
      </c>
      <c r="O331" s="322">
        <v>43560</v>
      </c>
      <c r="P331" s="322">
        <v>44290</v>
      </c>
      <c r="Q331" s="55">
        <v>157136.75</v>
      </c>
      <c r="R331" s="56">
        <v>0.45</v>
      </c>
      <c r="S331" s="55" t="s">
        <v>246</v>
      </c>
      <c r="T331" s="55">
        <v>70711.539999999994</v>
      </c>
    </row>
    <row r="332" spans="2:20" s="1" customFormat="1" ht="142.5" customHeight="1" x14ac:dyDescent="0.2">
      <c r="B332" s="409"/>
      <c r="C332" s="410"/>
      <c r="D332" s="438"/>
      <c r="E332" s="432"/>
      <c r="F332" s="385" t="s">
        <v>2800</v>
      </c>
      <c r="G332" s="121" t="s">
        <v>2818</v>
      </c>
      <c r="H332" s="101" t="s">
        <v>2804</v>
      </c>
      <c r="I332" s="393" t="s">
        <v>2795</v>
      </c>
      <c r="J332" s="385" t="s">
        <v>354</v>
      </c>
      <c r="K332" s="385" t="s">
        <v>357</v>
      </c>
      <c r="L332" s="101" t="s">
        <v>2822</v>
      </c>
      <c r="M332" s="371" t="s">
        <v>10</v>
      </c>
      <c r="N332" s="322">
        <v>43663</v>
      </c>
      <c r="O332" s="322">
        <v>43712</v>
      </c>
      <c r="P332" s="322">
        <v>44442</v>
      </c>
      <c r="Q332" s="55">
        <v>204062.5</v>
      </c>
      <c r="R332" s="56">
        <v>0.45</v>
      </c>
      <c r="S332" s="55" t="s">
        <v>246</v>
      </c>
      <c r="T332" s="55">
        <v>91828.13</v>
      </c>
    </row>
    <row r="333" spans="2:20" s="1" customFormat="1" ht="137.25" customHeight="1" x14ac:dyDescent="0.2">
      <c r="B333" s="409"/>
      <c r="C333" s="410"/>
      <c r="D333" s="438"/>
      <c r="E333" s="432"/>
      <c r="F333" s="385" t="s">
        <v>2800</v>
      </c>
      <c r="G333" s="121" t="s">
        <v>2383</v>
      </c>
      <c r="H333" s="101" t="s">
        <v>2805</v>
      </c>
      <c r="I333" s="393" t="s">
        <v>2796</v>
      </c>
      <c r="J333" s="385" t="s">
        <v>354</v>
      </c>
      <c r="K333" s="385" t="s">
        <v>357</v>
      </c>
      <c r="L333" s="101" t="s">
        <v>2823</v>
      </c>
      <c r="M333" s="371" t="s">
        <v>62</v>
      </c>
      <c r="N333" s="322">
        <v>43663</v>
      </c>
      <c r="O333" s="322">
        <v>43770</v>
      </c>
      <c r="P333" s="322">
        <v>44500</v>
      </c>
      <c r="Q333" s="55">
        <v>209446.89</v>
      </c>
      <c r="R333" s="56">
        <v>0.45</v>
      </c>
      <c r="S333" s="55" t="s">
        <v>246</v>
      </c>
      <c r="T333" s="55">
        <v>94251.1</v>
      </c>
    </row>
    <row r="334" spans="2:20" s="1" customFormat="1" ht="131.25" customHeight="1" x14ac:dyDescent="0.2">
      <c r="B334" s="409"/>
      <c r="C334" s="410"/>
      <c r="D334" s="438"/>
      <c r="E334" s="432"/>
      <c r="F334" s="385" t="s">
        <v>2800</v>
      </c>
      <c r="G334" s="121" t="s">
        <v>2819</v>
      </c>
      <c r="H334" s="101" t="s">
        <v>2806</v>
      </c>
      <c r="I334" s="393" t="s">
        <v>2797</v>
      </c>
      <c r="J334" s="385" t="s">
        <v>354</v>
      </c>
      <c r="K334" s="385" t="s">
        <v>357</v>
      </c>
      <c r="L334" s="101" t="s">
        <v>3361</v>
      </c>
      <c r="M334" s="371" t="s">
        <v>13</v>
      </c>
      <c r="N334" s="322">
        <v>43663</v>
      </c>
      <c r="O334" s="322">
        <v>43709</v>
      </c>
      <c r="P334" s="322">
        <v>44439</v>
      </c>
      <c r="Q334" s="55">
        <v>444140</v>
      </c>
      <c r="R334" s="56">
        <v>0.45</v>
      </c>
      <c r="S334" s="55" t="s">
        <v>246</v>
      </c>
      <c r="T334" s="55">
        <v>199863</v>
      </c>
    </row>
    <row r="335" spans="2:20" s="1" customFormat="1" ht="126.75" customHeight="1" x14ac:dyDescent="0.2">
      <c r="B335" s="409"/>
      <c r="C335" s="410"/>
      <c r="D335" s="438"/>
      <c r="E335" s="432"/>
      <c r="F335" s="385" t="s">
        <v>2800</v>
      </c>
      <c r="G335" s="121" t="s">
        <v>1552</v>
      </c>
      <c r="H335" s="101" t="s">
        <v>2807</v>
      </c>
      <c r="I335" s="393" t="s">
        <v>2798</v>
      </c>
      <c r="J335" s="385" t="s">
        <v>354</v>
      </c>
      <c r="K335" s="385" t="s">
        <v>357</v>
      </c>
      <c r="L335" s="101" t="s">
        <v>2824</v>
      </c>
      <c r="M335" s="371" t="s">
        <v>7</v>
      </c>
      <c r="N335" s="322">
        <v>43644</v>
      </c>
      <c r="O335" s="322">
        <v>43701</v>
      </c>
      <c r="P335" s="322">
        <v>44431</v>
      </c>
      <c r="Q335" s="55">
        <v>214450</v>
      </c>
      <c r="R335" s="56">
        <v>0.45</v>
      </c>
      <c r="S335" s="55" t="s">
        <v>246</v>
      </c>
      <c r="T335" s="55">
        <v>96502.5</v>
      </c>
    </row>
    <row r="336" spans="2:20" s="1" customFormat="1" ht="147.75" customHeight="1" x14ac:dyDescent="0.2">
      <c r="B336" s="409"/>
      <c r="C336" s="410"/>
      <c r="D336" s="438"/>
      <c r="E336" s="432"/>
      <c r="F336" s="349" t="s">
        <v>2800</v>
      </c>
      <c r="G336" s="230" t="s">
        <v>2820</v>
      </c>
      <c r="H336" s="243" t="s">
        <v>2808</v>
      </c>
      <c r="I336" s="379" t="s">
        <v>2799</v>
      </c>
      <c r="J336" s="349" t="s">
        <v>354</v>
      </c>
      <c r="K336" s="349" t="s">
        <v>357</v>
      </c>
      <c r="L336" s="70" t="s">
        <v>2825</v>
      </c>
      <c r="M336" s="395" t="s">
        <v>30</v>
      </c>
      <c r="N336" s="324">
        <v>43663</v>
      </c>
      <c r="O336" s="324">
        <v>43551</v>
      </c>
      <c r="P336" s="324">
        <v>44281</v>
      </c>
      <c r="Q336" s="67">
        <v>343725</v>
      </c>
      <c r="R336" s="68">
        <v>0.45</v>
      </c>
      <c r="S336" s="67" t="s">
        <v>246</v>
      </c>
      <c r="T336" s="67">
        <v>154676.25</v>
      </c>
    </row>
    <row r="337" spans="2:20" s="1" customFormat="1" ht="126.75" customHeight="1" x14ac:dyDescent="0.2">
      <c r="B337" s="409"/>
      <c r="C337" s="410"/>
      <c r="D337" s="438"/>
      <c r="E337" s="432"/>
      <c r="F337" s="385" t="s">
        <v>2800</v>
      </c>
      <c r="G337" s="121" t="s">
        <v>3148</v>
      </c>
      <c r="H337" s="101" t="s">
        <v>3151</v>
      </c>
      <c r="I337" s="393" t="s">
        <v>3143</v>
      </c>
      <c r="J337" s="385" t="s">
        <v>354</v>
      </c>
      <c r="K337" s="385" t="s">
        <v>357</v>
      </c>
      <c r="L337" s="101" t="s">
        <v>3360</v>
      </c>
      <c r="M337" s="371" t="s">
        <v>33</v>
      </c>
      <c r="N337" s="322">
        <v>43803</v>
      </c>
      <c r="O337" s="322">
        <v>43862</v>
      </c>
      <c r="P337" s="322">
        <v>44592</v>
      </c>
      <c r="Q337" s="55">
        <v>405160</v>
      </c>
      <c r="R337" s="347">
        <v>0.45</v>
      </c>
      <c r="S337" s="55" t="s">
        <v>246</v>
      </c>
      <c r="T337" s="55">
        <v>182322</v>
      </c>
    </row>
    <row r="338" spans="2:20" s="1" customFormat="1" ht="90" customHeight="1" x14ac:dyDescent="0.2">
      <c r="B338" s="409"/>
      <c r="C338" s="410"/>
      <c r="D338" s="438"/>
      <c r="E338" s="432"/>
      <c r="F338" s="390" t="s">
        <v>2800</v>
      </c>
      <c r="G338" s="122" t="s">
        <v>3149</v>
      </c>
      <c r="H338" s="70" t="s">
        <v>3150</v>
      </c>
      <c r="I338" s="383" t="s">
        <v>3144</v>
      </c>
      <c r="J338" s="390" t="s">
        <v>354</v>
      </c>
      <c r="K338" s="390" t="s">
        <v>357</v>
      </c>
      <c r="L338" s="70" t="s">
        <v>3359</v>
      </c>
      <c r="M338" s="395" t="s">
        <v>13</v>
      </c>
      <c r="N338" s="324">
        <v>43803</v>
      </c>
      <c r="O338" s="324">
        <v>43799</v>
      </c>
      <c r="P338" s="324">
        <v>44529</v>
      </c>
      <c r="Q338" s="67">
        <v>444303</v>
      </c>
      <c r="R338" s="68">
        <v>0.45</v>
      </c>
      <c r="S338" s="67" t="s">
        <v>246</v>
      </c>
      <c r="T338" s="67">
        <v>199936.35</v>
      </c>
    </row>
    <row r="339" spans="2:20" s="1" customFormat="1" ht="148.5" customHeight="1" x14ac:dyDescent="0.2">
      <c r="B339" s="409"/>
      <c r="C339" s="410"/>
      <c r="D339" s="438"/>
      <c r="E339" s="432"/>
      <c r="F339" s="385" t="s">
        <v>3145</v>
      </c>
      <c r="G339" s="121" t="s">
        <v>3184</v>
      </c>
      <c r="H339" s="101" t="s">
        <v>3186</v>
      </c>
      <c r="I339" s="393" t="s">
        <v>3182</v>
      </c>
      <c r="J339" s="385" t="s">
        <v>354</v>
      </c>
      <c r="K339" s="385" t="s">
        <v>357</v>
      </c>
      <c r="L339" s="101" t="s">
        <v>3187</v>
      </c>
      <c r="M339" s="371" t="s">
        <v>336</v>
      </c>
      <c r="N339" s="322">
        <v>43839</v>
      </c>
      <c r="O339" s="322">
        <v>43770</v>
      </c>
      <c r="P339" s="322">
        <v>44500</v>
      </c>
      <c r="Q339" s="55">
        <v>58134.89</v>
      </c>
      <c r="R339" s="56">
        <v>0.53620000000000001</v>
      </c>
      <c r="S339" s="55" t="s">
        <v>246</v>
      </c>
      <c r="T339" s="55">
        <v>31170.36</v>
      </c>
    </row>
    <row r="340" spans="2:20" s="1" customFormat="1" ht="127.5" customHeight="1" thickBot="1" x14ac:dyDescent="0.25">
      <c r="B340" s="409"/>
      <c r="C340" s="410"/>
      <c r="D340" s="438"/>
      <c r="E340" s="433"/>
      <c r="F340" s="391" t="s">
        <v>3145</v>
      </c>
      <c r="G340" s="143" t="s">
        <v>3185</v>
      </c>
      <c r="H340" s="240" t="s">
        <v>1312</v>
      </c>
      <c r="I340" s="394" t="s">
        <v>3183</v>
      </c>
      <c r="J340" s="391" t="s">
        <v>354</v>
      </c>
      <c r="K340" s="391" t="s">
        <v>357</v>
      </c>
      <c r="L340" s="240" t="s">
        <v>3358</v>
      </c>
      <c r="M340" s="373" t="s">
        <v>336</v>
      </c>
      <c r="N340" s="316">
        <v>43839</v>
      </c>
      <c r="O340" s="316">
        <v>43739</v>
      </c>
      <c r="P340" s="316">
        <v>44196</v>
      </c>
      <c r="Q340" s="100">
        <v>16276.32</v>
      </c>
      <c r="R340" s="98">
        <v>0.53620000000000001</v>
      </c>
      <c r="S340" s="100" t="s">
        <v>246</v>
      </c>
      <c r="T340" s="100">
        <v>8727.17</v>
      </c>
    </row>
    <row r="341" spans="2:20" s="1" customFormat="1" ht="46.5" customHeight="1" thickBot="1" x14ac:dyDescent="0.25">
      <c r="B341" s="409"/>
      <c r="C341" s="410"/>
      <c r="D341" s="438"/>
      <c r="E341" s="414" t="s">
        <v>357</v>
      </c>
      <c r="F341" s="415"/>
      <c r="G341" s="415"/>
      <c r="H341" s="415"/>
      <c r="I341" s="415"/>
      <c r="J341" s="415"/>
      <c r="K341" s="374">
        <f>COUNTA(K181:K340)</f>
        <v>160</v>
      </c>
      <c r="L341" s="496"/>
      <c r="M341" s="497"/>
      <c r="N341" s="497"/>
      <c r="O341" s="497"/>
      <c r="P341" s="497"/>
      <c r="Q341" s="392">
        <f>SUM(Q181:Q340)</f>
        <v>33820310.630000003</v>
      </c>
      <c r="R341" s="446"/>
      <c r="S341" s="447"/>
      <c r="T341" s="399">
        <f>SUM(T181:T340)</f>
        <v>16823666.040000003</v>
      </c>
    </row>
    <row r="342" spans="2:20" s="1" customFormat="1" ht="62.25" customHeight="1" x14ac:dyDescent="0.2">
      <c r="B342" s="409"/>
      <c r="C342" s="410"/>
      <c r="D342" s="438"/>
      <c r="E342" s="431" t="s">
        <v>192</v>
      </c>
      <c r="F342" s="389" t="s">
        <v>1677</v>
      </c>
      <c r="G342" s="337" t="s">
        <v>2191</v>
      </c>
      <c r="H342" s="106" t="s">
        <v>168</v>
      </c>
      <c r="I342" s="206" t="s">
        <v>167</v>
      </c>
      <c r="J342" s="389" t="s">
        <v>354</v>
      </c>
      <c r="K342" s="389" t="s">
        <v>355</v>
      </c>
      <c r="L342" s="260" t="s">
        <v>168</v>
      </c>
      <c r="M342" s="389" t="s">
        <v>1</v>
      </c>
      <c r="N342" s="321">
        <v>42226</v>
      </c>
      <c r="O342" s="321">
        <v>42309</v>
      </c>
      <c r="P342" s="321">
        <v>42735</v>
      </c>
      <c r="Q342" s="53">
        <v>2027814.17</v>
      </c>
      <c r="R342" s="54">
        <v>0.63</v>
      </c>
      <c r="S342" s="53" t="s">
        <v>246</v>
      </c>
      <c r="T342" s="53">
        <v>1282005.93</v>
      </c>
    </row>
    <row r="343" spans="2:20" s="1" customFormat="1" ht="62.25" customHeight="1" x14ac:dyDescent="0.2">
      <c r="B343" s="409"/>
      <c r="C343" s="410"/>
      <c r="D343" s="438"/>
      <c r="E343" s="432"/>
      <c r="F343" s="385" t="s">
        <v>1677</v>
      </c>
      <c r="G343" s="121" t="s">
        <v>2192</v>
      </c>
      <c r="H343" s="103" t="s">
        <v>182</v>
      </c>
      <c r="I343" s="393" t="s">
        <v>181</v>
      </c>
      <c r="J343" s="385" t="s">
        <v>354</v>
      </c>
      <c r="K343" s="385" t="s">
        <v>355</v>
      </c>
      <c r="L343" s="101" t="s">
        <v>182</v>
      </c>
      <c r="M343" s="385" t="s">
        <v>25</v>
      </c>
      <c r="N343" s="322">
        <v>42226</v>
      </c>
      <c r="O343" s="322">
        <v>42309</v>
      </c>
      <c r="P343" s="322">
        <v>42768</v>
      </c>
      <c r="Q343" s="55">
        <v>494725.34</v>
      </c>
      <c r="R343" s="56">
        <v>0.72</v>
      </c>
      <c r="S343" s="55" t="s">
        <v>246</v>
      </c>
      <c r="T343" s="55">
        <v>354822.35</v>
      </c>
    </row>
    <row r="344" spans="2:20" s="1" customFormat="1" ht="62.25" customHeight="1" x14ac:dyDescent="0.2">
      <c r="B344" s="409"/>
      <c r="C344" s="410"/>
      <c r="D344" s="438"/>
      <c r="E344" s="432"/>
      <c r="F344" s="385" t="s">
        <v>1678</v>
      </c>
      <c r="G344" s="121" t="s">
        <v>2317</v>
      </c>
      <c r="H344" s="103" t="s">
        <v>161</v>
      </c>
      <c r="I344" s="393" t="s">
        <v>160</v>
      </c>
      <c r="J344" s="385" t="s">
        <v>354</v>
      </c>
      <c r="K344" s="385" t="s">
        <v>355</v>
      </c>
      <c r="L344" s="101" t="s">
        <v>161</v>
      </c>
      <c r="M344" s="385" t="s">
        <v>33</v>
      </c>
      <c r="N344" s="322">
        <v>42249</v>
      </c>
      <c r="O344" s="322">
        <v>42248</v>
      </c>
      <c r="P344" s="322">
        <v>43343</v>
      </c>
      <c r="Q344" s="55">
        <v>130090.52</v>
      </c>
      <c r="R344" s="56">
        <v>0.44999998408753888</v>
      </c>
      <c r="S344" s="55" t="s">
        <v>246</v>
      </c>
      <c r="T344" s="55">
        <v>58540.73</v>
      </c>
    </row>
    <row r="345" spans="2:20" s="1" customFormat="1" ht="60.75" customHeight="1" x14ac:dyDescent="0.2">
      <c r="B345" s="409"/>
      <c r="C345" s="410"/>
      <c r="D345" s="438"/>
      <c r="E345" s="432"/>
      <c r="F345" s="385" t="s">
        <v>1678</v>
      </c>
      <c r="G345" s="121" t="s">
        <v>2350</v>
      </c>
      <c r="H345" s="103" t="s">
        <v>2947</v>
      </c>
      <c r="I345" s="393" t="s">
        <v>154</v>
      </c>
      <c r="J345" s="385" t="s">
        <v>354</v>
      </c>
      <c r="K345" s="385" t="s">
        <v>355</v>
      </c>
      <c r="L345" s="103" t="s">
        <v>2947</v>
      </c>
      <c r="M345" s="385" t="s">
        <v>13</v>
      </c>
      <c r="N345" s="322">
        <v>42249</v>
      </c>
      <c r="O345" s="322">
        <v>42278</v>
      </c>
      <c r="P345" s="322">
        <v>43281</v>
      </c>
      <c r="Q345" s="55">
        <v>120498.49</v>
      </c>
      <c r="R345" s="56">
        <v>0.45000000000000007</v>
      </c>
      <c r="S345" s="55" t="s">
        <v>246</v>
      </c>
      <c r="T345" s="55">
        <v>54224.32</v>
      </c>
    </row>
    <row r="346" spans="2:20" s="1" customFormat="1" ht="55.5" customHeight="1" x14ac:dyDescent="0.2">
      <c r="B346" s="409"/>
      <c r="C346" s="410"/>
      <c r="D346" s="438"/>
      <c r="E346" s="432"/>
      <c r="F346" s="385" t="s">
        <v>1679</v>
      </c>
      <c r="G346" s="121" t="s">
        <v>2170</v>
      </c>
      <c r="H346" s="103" t="s">
        <v>139</v>
      </c>
      <c r="I346" s="393" t="s">
        <v>175</v>
      </c>
      <c r="J346" s="385" t="s">
        <v>354</v>
      </c>
      <c r="K346" s="385" t="s">
        <v>355</v>
      </c>
      <c r="L346" s="101" t="s">
        <v>139</v>
      </c>
      <c r="M346" s="385" t="s">
        <v>13</v>
      </c>
      <c r="N346" s="322">
        <v>42226</v>
      </c>
      <c r="O346" s="322">
        <v>42237</v>
      </c>
      <c r="P346" s="322">
        <v>42602</v>
      </c>
      <c r="Q346" s="55">
        <v>19975</v>
      </c>
      <c r="R346" s="56">
        <v>0.75</v>
      </c>
      <c r="S346" s="55" t="s">
        <v>246</v>
      </c>
      <c r="T346" s="55">
        <v>14981.25</v>
      </c>
    </row>
    <row r="347" spans="2:20" s="1" customFormat="1" ht="61.5" customHeight="1" x14ac:dyDescent="0.2">
      <c r="B347" s="409"/>
      <c r="C347" s="410"/>
      <c r="D347" s="438"/>
      <c r="E347" s="432"/>
      <c r="F347" s="385" t="s">
        <v>1679</v>
      </c>
      <c r="G347" s="121" t="s">
        <v>2193</v>
      </c>
      <c r="H347" s="103" t="s">
        <v>2948</v>
      </c>
      <c r="I347" s="393" t="s">
        <v>179</v>
      </c>
      <c r="J347" s="385" t="s">
        <v>354</v>
      </c>
      <c r="K347" s="385" t="s">
        <v>355</v>
      </c>
      <c r="L347" s="101" t="s">
        <v>3357</v>
      </c>
      <c r="M347" s="385" t="s">
        <v>1</v>
      </c>
      <c r="N347" s="322">
        <v>42226</v>
      </c>
      <c r="O347" s="322">
        <v>42238</v>
      </c>
      <c r="P347" s="322">
        <v>42603</v>
      </c>
      <c r="Q347" s="55">
        <v>19975</v>
      </c>
      <c r="R347" s="56">
        <v>0.75</v>
      </c>
      <c r="S347" s="55" t="s">
        <v>246</v>
      </c>
      <c r="T347" s="55">
        <v>14981.25</v>
      </c>
    </row>
    <row r="348" spans="2:20" s="1" customFormat="1" ht="72" customHeight="1" x14ac:dyDescent="0.2">
      <c r="B348" s="409"/>
      <c r="C348" s="410"/>
      <c r="D348" s="438"/>
      <c r="E348" s="432"/>
      <c r="F348" s="385" t="s">
        <v>1679</v>
      </c>
      <c r="G348" s="121" t="s">
        <v>2323</v>
      </c>
      <c r="H348" s="103" t="s">
        <v>141</v>
      </c>
      <c r="I348" s="393" t="s">
        <v>140</v>
      </c>
      <c r="J348" s="385" t="s">
        <v>354</v>
      </c>
      <c r="K348" s="385" t="s">
        <v>355</v>
      </c>
      <c r="L348" s="101" t="s">
        <v>141</v>
      </c>
      <c r="M348" s="385" t="s">
        <v>13</v>
      </c>
      <c r="N348" s="322">
        <v>42226</v>
      </c>
      <c r="O348" s="322">
        <v>42251</v>
      </c>
      <c r="P348" s="322">
        <v>42616</v>
      </c>
      <c r="Q348" s="55">
        <v>19975</v>
      </c>
      <c r="R348" s="56">
        <v>0.75</v>
      </c>
      <c r="S348" s="55" t="s">
        <v>246</v>
      </c>
      <c r="T348" s="55">
        <v>14981.25</v>
      </c>
    </row>
    <row r="349" spans="2:20" s="1" customFormat="1" ht="90" customHeight="1" x14ac:dyDescent="0.2">
      <c r="B349" s="409"/>
      <c r="C349" s="410"/>
      <c r="D349" s="438"/>
      <c r="E349" s="432"/>
      <c r="F349" s="385" t="s">
        <v>1679</v>
      </c>
      <c r="G349" s="121" t="s">
        <v>2351</v>
      </c>
      <c r="H349" s="103" t="s">
        <v>139</v>
      </c>
      <c r="I349" s="393" t="s">
        <v>143</v>
      </c>
      <c r="J349" s="385" t="s">
        <v>354</v>
      </c>
      <c r="K349" s="385" t="s">
        <v>355</v>
      </c>
      <c r="L349" s="101" t="s">
        <v>139</v>
      </c>
      <c r="M349" s="385" t="s">
        <v>13</v>
      </c>
      <c r="N349" s="322">
        <v>42226</v>
      </c>
      <c r="O349" s="322">
        <v>42244</v>
      </c>
      <c r="P349" s="322">
        <v>42609</v>
      </c>
      <c r="Q349" s="55">
        <v>20000</v>
      </c>
      <c r="R349" s="56">
        <v>0.75</v>
      </c>
      <c r="S349" s="55" t="s">
        <v>246</v>
      </c>
      <c r="T349" s="55">
        <v>15000</v>
      </c>
    </row>
    <row r="350" spans="2:20" s="1" customFormat="1" ht="90" customHeight="1" x14ac:dyDescent="0.2">
      <c r="B350" s="409"/>
      <c r="C350" s="410"/>
      <c r="D350" s="438"/>
      <c r="E350" s="432"/>
      <c r="F350" s="385" t="s">
        <v>1679</v>
      </c>
      <c r="G350" s="121" t="s">
        <v>2903</v>
      </c>
      <c r="H350" s="103" t="s">
        <v>2949</v>
      </c>
      <c r="I350" s="393" t="s">
        <v>144</v>
      </c>
      <c r="J350" s="385" t="s">
        <v>354</v>
      </c>
      <c r="K350" s="385" t="s">
        <v>355</v>
      </c>
      <c r="L350" s="101" t="s">
        <v>3305</v>
      </c>
      <c r="M350" s="385" t="s">
        <v>13</v>
      </c>
      <c r="N350" s="322">
        <v>42226</v>
      </c>
      <c r="O350" s="322">
        <v>42243</v>
      </c>
      <c r="P350" s="322">
        <v>42608</v>
      </c>
      <c r="Q350" s="55">
        <v>20000</v>
      </c>
      <c r="R350" s="56">
        <v>0.75</v>
      </c>
      <c r="S350" s="55" t="s">
        <v>246</v>
      </c>
      <c r="T350" s="55">
        <v>15000</v>
      </c>
    </row>
    <row r="351" spans="2:20" s="1" customFormat="1" ht="90" customHeight="1" x14ac:dyDescent="0.2">
      <c r="B351" s="409"/>
      <c r="C351" s="410"/>
      <c r="D351" s="438"/>
      <c r="E351" s="432"/>
      <c r="F351" s="385" t="s">
        <v>1679</v>
      </c>
      <c r="G351" s="121" t="s">
        <v>2194</v>
      </c>
      <c r="H351" s="103" t="s">
        <v>170</v>
      </c>
      <c r="I351" s="393" t="s">
        <v>169</v>
      </c>
      <c r="J351" s="385" t="s">
        <v>354</v>
      </c>
      <c r="K351" s="385" t="s">
        <v>355</v>
      </c>
      <c r="L351" s="101" t="s">
        <v>170</v>
      </c>
      <c r="M351" s="385" t="s">
        <v>33</v>
      </c>
      <c r="N351" s="322">
        <v>42226</v>
      </c>
      <c r="O351" s="322">
        <v>42256</v>
      </c>
      <c r="P351" s="322">
        <v>42621</v>
      </c>
      <c r="Q351" s="55">
        <v>16000</v>
      </c>
      <c r="R351" s="56">
        <v>0.75</v>
      </c>
      <c r="S351" s="55" t="s">
        <v>246</v>
      </c>
      <c r="T351" s="55">
        <v>12000</v>
      </c>
    </row>
    <row r="352" spans="2:20" s="1" customFormat="1" ht="90" customHeight="1" x14ac:dyDescent="0.2">
      <c r="B352" s="409"/>
      <c r="C352" s="410"/>
      <c r="D352" s="438"/>
      <c r="E352" s="432"/>
      <c r="F352" s="385" t="s">
        <v>1679</v>
      </c>
      <c r="G352" s="121" t="s">
        <v>2195</v>
      </c>
      <c r="H352" s="103" t="s">
        <v>178</v>
      </c>
      <c r="I352" s="393" t="s">
        <v>177</v>
      </c>
      <c r="J352" s="385" t="s">
        <v>354</v>
      </c>
      <c r="K352" s="385" t="s">
        <v>355</v>
      </c>
      <c r="L352" s="101" t="s">
        <v>178</v>
      </c>
      <c r="M352" s="385" t="s">
        <v>25</v>
      </c>
      <c r="N352" s="322">
        <v>42226</v>
      </c>
      <c r="O352" s="322">
        <v>42262</v>
      </c>
      <c r="P352" s="322">
        <v>42627</v>
      </c>
      <c r="Q352" s="55">
        <v>19270</v>
      </c>
      <c r="R352" s="56">
        <v>0.75</v>
      </c>
      <c r="S352" s="55" t="s">
        <v>246</v>
      </c>
      <c r="T352" s="55">
        <v>14452.5</v>
      </c>
    </row>
    <row r="353" spans="2:20" s="1" customFormat="1" ht="90" customHeight="1" x14ac:dyDescent="0.2">
      <c r="B353" s="409"/>
      <c r="C353" s="410"/>
      <c r="D353" s="438"/>
      <c r="E353" s="432"/>
      <c r="F353" s="385" t="s">
        <v>1679</v>
      </c>
      <c r="G353" s="121" t="s">
        <v>2196</v>
      </c>
      <c r="H353" s="103" t="s">
        <v>166</v>
      </c>
      <c r="I353" s="393" t="s">
        <v>165</v>
      </c>
      <c r="J353" s="385" t="s">
        <v>354</v>
      </c>
      <c r="K353" s="385" t="s">
        <v>355</v>
      </c>
      <c r="L353" s="101" t="s">
        <v>166</v>
      </c>
      <c r="M353" s="385" t="s">
        <v>1</v>
      </c>
      <c r="N353" s="322">
        <v>42226</v>
      </c>
      <c r="O353" s="322">
        <v>42262</v>
      </c>
      <c r="P353" s="322">
        <v>42627</v>
      </c>
      <c r="Q353" s="55">
        <v>20000</v>
      </c>
      <c r="R353" s="56">
        <v>0.75</v>
      </c>
      <c r="S353" s="55" t="s">
        <v>246</v>
      </c>
      <c r="T353" s="55">
        <v>15000</v>
      </c>
    </row>
    <row r="354" spans="2:20" s="1" customFormat="1" ht="90" customHeight="1" x14ac:dyDescent="0.2">
      <c r="B354" s="409"/>
      <c r="C354" s="410"/>
      <c r="D354" s="438"/>
      <c r="E354" s="432"/>
      <c r="F354" s="385" t="s">
        <v>1679</v>
      </c>
      <c r="G354" s="121" t="s">
        <v>2197</v>
      </c>
      <c r="H354" s="103" t="s">
        <v>173</v>
      </c>
      <c r="I354" s="393" t="s">
        <v>172</v>
      </c>
      <c r="J354" s="385" t="s">
        <v>354</v>
      </c>
      <c r="K354" s="385" t="s">
        <v>355</v>
      </c>
      <c r="L354" s="101" t="s">
        <v>173</v>
      </c>
      <c r="M354" s="385" t="s">
        <v>13</v>
      </c>
      <c r="N354" s="322">
        <v>42226</v>
      </c>
      <c r="O354" s="322">
        <v>42256</v>
      </c>
      <c r="P354" s="322">
        <v>42621</v>
      </c>
      <c r="Q354" s="55">
        <v>20000</v>
      </c>
      <c r="R354" s="56">
        <v>0.75</v>
      </c>
      <c r="S354" s="55" t="s">
        <v>246</v>
      </c>
      <c r="T354" s="55">
        <v>15000</v>
      </c>
    </row>
    <row r="355" spans="2:20" s="1" customFormat="1" ht="90" customHeight="1" x14ac:dyDescent="0.2">
      <c r="B355" s="409"/>
      <c r="C355" s="410"/>
      <c r="D355" s="438"/>
      <c r="E355" s="432"/>
      <c r="F355" s="385" t="s">
        <v>1679</v>
      </c>
      <c r="G355" s="121" t="s">
        <v>2352</v>
      </c>
      <c r="H355" s="103" t="s">
        <v>153</v>
      </c>
      <c r="I355" s="393" t="s">
        <v>152</v>
      </c>
      <c r="J355" s="385" t="s">
        <v>354</v>
      </c>
      <c r="K355" s="385" t="s">
        <v>355</v>
      </c>
      <c r="L355" s="101" t="s">
        <v>153</v>
      </c>
      <c r="M355" s="385" t="s">
        <v>13</v>
      </c>
      <c r="N355" s="322">
        <v>42226</v>
      </c>
      <c r="O355" s="322">
        <v>42258</v>
      </c>
      <c r="P355" s="322">
        <v>42623</v>
      </c>
      <c r="Q355" s="55">
        <v>12375</v>
      </c>
      <c r="R355" s="56">
        <v>0.75</v>
      </c>
      <c r="S355" s="55" t="s">
        <v>246</v>
      </c>
      <c r="T355" s="55">
        <v>9281.25</v>
      </c>
    </row>
    <row r="356" spans="2:20" s="1" customFormat="1" ht="90" customHeight="1" x14ac:dyDescent="0.2">
      <c r="B356" s="409"/>
      <c r="C356" s="410"/>
      <c r="D356" s="438"/>
      <c r="E356" s="432"/>
      <c r="F356" s="385" t="s">
        <v>1679</v>
      </c>
      <c r="G356" s="121" t="s">
        <v>1207</v>
      </c>
      <c r="H356" s="103" t="s">
        <v>2950</v>
      </c>
      <c r="I356" s="393" t="s">
        <v>174</v>
      </c>
      <c r="J356" s="385" t="s">
        <v>354</v>
      </c>
      <c r="K356" s="385" t="s">
        <v>355</v>
      </c>
      <c r="L356" s="101" t="s">
        <v>3325</v>
      </c>
      <c r="M356" s="385" t="s">
        <v>15</v>
      </c>
      <c r="N356" s="322">
        <v>42226</v>
      </c>
      <c r="O356" s="322">
        <v>42238</v>
      </c>
      <c r="P356" s="322">
        <v>42603</v>
      </c>
      <c r="Q356" s="55">
        <v>20000</v>
      </c>
      <c r="R356" s="56">
        <v>0.75</v>
      </c>
      <c r="S356" s="55" t="s">
        <v>246</v>
      </c>
      <c r="T356" s="55">
        <v>15000</v>
      </c>
    </row>
    <row r="357" spans="2:20" s="1" customFormat="1" ht="90" customHeight="1" x14ac:dyDescent="0.2">
      <c r="B357" s="409"/>
      <c r="C357" s="410"/>
      <c r="D357" s="438"/>
      <c r="E357" s="432"/>
      <c r="F357" s="385" t="s">
        <v>1679</v>
      </c>
      <c r="G357" s="121" t="s">
        <v>1230</v>
      </c>
      <c r="H357" s="103" t="s">
        <v>2949</v>
      </c>
      <c r="I357" s="393" t="s">
        <v>159</v>
      </c>
      <c r="J357" s="385" t="s">
        <v>354</v>
      </c>
      <c r="K357" s="385" t="s">
        <v>355</v>
      </c>
      <c r="L357" s="101" t="s">
        <v>2949</v>
      </c>
      <c r="M357" s="371" t="s">
        <v>62</v>
      </c>
      <c r="N357" s="322">
        <v>42226</v>
      </c>
      <c r="O357" s="322">
        <v>42269</v>
      </c>
      <c r="P357" s="322">
        <v>42634</v>
      </c>
      <c r="Q357" s="55">
        <v>20000</v>
      </c>
      <c r="R357" s="56">
        <v>0.75</v>
      </c>
      <c r="S357" s="55" t="s">
        <v>246</v>
      </c>
      <c r="T357" s="55">
        <v>15000</v>
      </c>
    </row>
    <row r="358" spans="2:20" s="1" customFormat="1" ht="90" customHeight="1" x14ac:dyDescent="0.2">
      <c r="B358" s="409"/>
      <c r="C358" s="410"/>
      <c r="D358" s="438"/>
      <c r="E358" s="432"/>
      <c r="F358" s="385" t="s">
        <v>1679</v>
      </c>
      <c r="G358" s="121" t="s">
        <v>2198</v>
      </c>
      <c r="H358" s="103" t="s">
        <v>2949</v>
      </c>
      <c r="I358" s="393" t="s">
        <v>142</v>
      </c>
      <c r="J358" s="385" t="s">
        <v>354</v>
      </c>
      <c r="K358" s="385" t="s">
        <v>355</v>
      </c>
      <c r="L358" s="101" t="s">
        <v>2949</v>
      </c>
      <c r="M358" s="385" t="s">
        <v>25</v>
      </c>
      <c r="N358" s="322">
        <v>42226</v>
      </c>
      <c r="O358" s="322">
        <v>42252</v>
      </c>
      <c r="P358" s="322">
        <v>42617</v>
      </c>
      <c r="Q358" s="55">
        <v>20000</v>
      </c>
      <c r="R358" s="56">
        <v>0.75</v>
      </c>
      <c r="S358" s="55" t="s">
        <v>246</v>
      </c>
      <c r="T358" s="55">
        <v>15000</v>
      </c>
    </row>
    <row r="359" spans="2:20" s="1" customFormat="1" ht="90" customHeight="1" x14ac:dyDescent="0.2">
      <c r="B359" s="409"/>
      <c r="C359" s="410"/>
      <c r="D359" s="438"/>
      <c r="E359" s="432"/>
      <c r="F359" s="385" t="s">
        <v>1679</v>
      </c>
      <c r="G359" s="121" t="s">
        <v>2199</v>
      </c>
      <c r="H359" s="103" t="s">
        <v>2949</v>
      </c>
      <c r="I359" s="393" t="s">
        <v>147</v>
      </c>
      <c r="J359" s="385" t="s">
        <v>354</v>
      </c>
      <c r="K359" s="385" t="s">
        <v>355</v>
      </c>
      <c r="L359" s="101" t="s">
        <v>2949</v>
      </c>
      <c r="M359" s="385" t="s">
        <v>10</v>
      </c>
      <c r="N359" s="322">
        <v>42226</v>
      </c>
      <c r="O359" s="322">
        <v>42265</v>
      </c>
      <c r="P359" s="322">
        <v>42630</v>
      </c>
      <c r="Q359" s="55">
        <v>20000</v>
      </c>
      <c r="R359" s="56">
        <v>0.75</v>
      </c>
      <c r="S359" s="55" t="s">
        <v>246</v>
      </c>
      <c r="T359" s="55">
        <v>15000</v>
      </c>
    </row>
    <row r="360" spans="2:20" s="1" customFormat="1" ht="90" customHeight="1" x14ac:dyDescent="0.2">
      <c r="B360" s="409"/>
      <c r="C360" s="410"/>
      <c r="D360" s="438"/>
      <c r="E360" s="432"/>
      <c r="F360" s="385" t="s">
        <v>1679</v>
      </c>
      <c r="G360" s="121" t="s">
        <v>2353</v>
      </c>
      <c r="H360" s="103" t="s">
        <v>2951</v>
      </c>
      <c r="I360" s="393" t="s">
        <v>176</v>
      </c>
      <c r="J360" s="385" t="s">
        <v>354</v>
      </c>
      <c r="K360" s="385" t="s">
        <v>355</v>
      </c>
      <c r="L360" s="101" t="s">
        <v>3326</v>
      </c>
      <c r="M360" s="385" t="s">
        <v>25</v>
      </c>
      <c r="N360" s="322">
        <v>42226</v>
      </c>
      <c r="O360" s="322">
        <v>42244</v>
      </c>
      <c r="P360" s="322">
        <v>42609</v>
      </c>
      <c r="Q360" s="55">
        <v>20000</v>
      </c>
      <c r="R360" s="56">
        <v>0.75</v>
      </c>
      <c r="S360" s="55" t="s">
        <v>246</v>
      </c>
      <c r="T360" s="55">
        <v>15000</v>
      </c>
    </row>
    <row r="361" spans="2:20" s="1" customFormat="1" ht="90" customHeight="1" x14ac:dyDescent="0.2">
      <c r="B361" s="409"/>
      <c r="C361" s="410"/>
      <c r="D361" s="438"/>
      <c r="E361" s="432"/>
      <c r="F361" s="385" t="s">
        <v>1679</v>
      </c>
      <c r="G361" s="121" t="s">
        <v>2200</v>
      </c>
      <c r="H361" s="103" t="s">
        <v>2952</v>
      </c>
      <c r="I361" s="393" t="s">
        <v>158</v>
      </c>
      <c r="J361" s="385" t="s">
        <v>354</v>
      </c>
      <c r="K361" s="385" t="s">
        <v>355</v>
      </c>
      <c r="L361" s="101" t="s">
        <v>3327</v>
      </c>
      <c r="M361" s="385" t="s">
        <v>25</v>
      </c>
      <c r="N361" s="322">
        <v>42226</v>
      </c>
      <c r="O361" s="322">
        <v>42257</v>
      </c>
      <c r="P361" s="322">
        <v>42622</v>
      </c>
      <c r="Q361" s="55">
        <v>20000</v>
      </c>
      <c r="R361" s="56">
        <v>0.75</v>
      </c>
      <c r="S361" s="55" t="s">
        <v>246</v>
      </c>
      <c r="T361" s="55">
        <v>15000</v>
      </c>
    </row>
    <row r="362" spans="2:20" s="1" customFormat="1" ht="90" customHeight="1" x14ac:dyDescent="0.2">
      <c r="B362" s="409"/>
      <c r="C362" s="410"/>
      <c r="D362" s="438"/>
      <c r="E362" s="432"/>
      <c r="F362" s="385" t="s">
        <v>1679</v>
      </c>
      <c r="G362" s="121" t="s">
        <v>2201</v>
      </c>
      <c r="H362" s="103" t="s">
        <v>2952</v>
      </c>
      <c r="I362" s="393" t="s">
        <v>156</v>
      </c>
      <c r="J362" s="385" t="s">
        <v>354</v>
      </c>
      <c r="K362" s="385" t="s">
        <v>355</v>
      </c>
      <c r="L362" s="101" t="s">
        <v>3327</v>
      </c>
      <c r="M362" s="385" t="s">
        <v>25</v>
      </c>
      <c r="N362" s="322">
        <v>42226</v>
      </c>
      <c r="O362" s="322">
        <v>42259</v>
      </c>
      <c r="P362" s="322">
        <v>42624</v>
      </c>
      <c r="Q362" s="55">
        <v>20000</v>
      </c>
      <c r="R362" s="56">
        <v>0.75</v>
      </c>
      <c r="S362" s="55" t="s">
        <v>246</v>
      </c>
      <c r="T362" s="55">
        <v>15000</v>
      </c>
    </row>
    <row r="363" spans="2:20" s="1" customFormat="1" ht="90" customHeight="1" x14ac:dyDescent="0.2">
      <c r="B363" s="409"/>
      <c r="C363" s="410"/>
      <c r="D363" s="438"/>
      <c r="E363" s="432"/>
      <c r="F363" s="385" t="s">
        <v>1679</v>
      </c>
      <c r="G363" s="121" t="s">
        <v>2354</v>
      </c>
      <c r="H363" s="103" t="s">
        <v>139</v>
      </c>
      <c r="I363" s="393" t="s">
        <v>138</v>
      </c>
      <c r="J363" s="385" t="s">
        <v>354</v>
      </c>
      <c r="K363" s="385" t="s">
        <v>355</v>
      </c>
      <c r="L363" s="101" t="s">
        <v>139</v>
      </c>
      <c r="M363" s="385" t="s">
        <v>25</v>
      </c>
      <c r="N363" s="322">
        <v>42226</v>
      </c>
      <c r="O363" s="322">
        <v>42249</v>
      </c>
      <c r="P363" s="322">
        <v>42614</v>
      </c>
      <c r="Q363" s="55">
        <v>20000</v>
      </c>
      <c r="R363" s="56">
        <v>0.75</v>
      </c>
      <c r="S363" s="55" t="s">
        <v>246</v>
      </c>
      <c r="T363" s="55">
        <v>15000</v>
      </c>
    </row>
    <row r="364" spans="2:20" s="1" customFormat="1" ht="90" customHeight="1" x14ac:dyDescent="0.2">
      <c r="B364" s="409"/>
      <c r="C364" s="410"/>
      <c r="D364" s="438"/>
      <c r="E364" s="432"/>
      <c r="F364" s="385" t="s">
        <v>1679</v>
      </c>
      <c r="G364" s="121" t="s">
        <v>2355</v>
      </c>
      <c r="H364" s="103" t="s">
        <v>2953</v>
      </c>
      <c r="I364" s="393" t="s">
        <v>162</v>
      </c>
      <c r="J364" s="385" t="s">
        <v>354</v>
      </c>
      <c r="K364" s="385" t="s">
        <v>355</v>
      </c>
      <c r="L364" s="101" t="s">
        <v>2953</v>
      </c>
      <c r="M364" s="385" t="s">
        <v>21</v>
      </c>
      <c r="N364" s="322">
        <v>42272</v>
      </c>
      <c r="O364" s="322">
        <v>42304</v>
      </c>
      <c r="P364" s="322">
        <v>42669</v>
      </c>
      <c r="Q364" s="58">
        <v>16000</v>
      </c>
      <c r="R364" s="56">
        <v>0.75</v>
      </c>
      <c r="S364" s="55" t="s">
        <v>246</v>
      </c>
      <c r="T364" s="58">
        <v>12000</v>
      </c>
    </row>
    <row r="365" spans="2:20" s="1" customFormat="1" ht="90" customHeight="1" x14ac:dyDescent="0.2">
      <c r="B365" s="409"/>
      <c r="C365" s="410"/>
      <c r="D365" s="438"/>
      <c r="E365" s="432"/>
      <c r="F365" s="385" t="s">
        <v>1679</v>
      </c>
      <c r="G365" s="121" t="s">
        <v>2202</v>
      </c>
      <c r="H365" s="103" t="s">
        <v>2954</v>
      </c>
      <c r="I365" s="393" t="s">
        <v>155</v>
      </c>
      <c r="J365" s="385" t="s">
        <v>354</v>
      </c>
      <c r="K365" s="385" t="s">
        <v>355</v>
      </c>
      <c r="L365" s="101" t="s">
        <v>2954</v>
      </c>
      <c r="M365" s="385" t="s">
        <v>25</v>
      </c>
      <c r="N365" s="322">
        <v>42226</v>
      </c>
      <c r="O365" s="322">
        <v>42258</v>
      </c>
      <c r="P365" s="322">
        <v>42623</v>
      </c>
      <c r="Q365" s="55">
        <v>20000</v>
      </c>
      <c r="R365" s="56">
        <v>0.75</v>
      </c>
      <c r="S365" s="55" t="s">
        <v>246</v>
      </c>
      <c r="T365" s="55">
        <v>15000</v>
      </c>
    </row>
    <row r="366" spans="2:20" s="1" customFormat="1" ht="90" customHeight="1" x14ac:dyDescent="0.2">
      <c r="B366" s="409"/>
      <c r="C366" s="410"/>
      <c r="D366" s="438"/>
      <c r="E366" s="432"/>
      <c r="F366" s="385" t="s">
        <v>1679</v>
      </c>
      <c r="G366" s="121" t="s">
        <v>2203</v>
      </c>
      <c r="H366" s="103" t="s">
        <v>139</v>
      </c>
      <c r="I366" s="393" t="s">
        <v>180</v>
      </c>
      <c r="J366" s="385" t="s">
        <v>354</v>
      </c>
      <c r="K366" s="385" t="s">
        <v>355</v>
      </c>
      <c r="L366" s="101" t="s">
        <v>139</v>
      </c>
      <c r="M366" s="385" t="s">
        <v>21</v>
      </c>
      <c r="N366" s="322">
        <v>42226</v>
      </c>
      <c r="O366" s="322">
        <v>42242</v>
      </c>
      <c r="P366" s="322">
        <v>42607</v>
      </c>
      <c r="Q366" s="55">
        <v>20000</v>
      </c>
      <c r="R366" s="56">
        <v>0.75</v>
      </c>
      <c r="S366" s="55" t="s">
        <v>246</v>
      </c>
      <c r="T366" s="55">
        <v>15000</v>
      </c>
    </row>
    <row r="367" spans="2:20" s="1" customFormat="1" ht="90" customHeight="1" x14ac:dyDescent="0.2">
      <c r="B367" s="409"/>
      <c r="C367" s="410"/>
      <c r="D367" s="438"/>
      <c r="E367" s="432"/>
      <c r="F367" s="385" t="s">
        <v>1679</v>
      </c>
      <c r="G367" s="121" t="s">
        <v>2204</v>
      </c>
      <c r="H367" s="103" t="s">
        <v>146</v>
      </c>
      <c r="I367" s="393" t="s">
        <v>145</v>
      </c>
      <c r="J367" s="385" t="s">
        <v>354</v>
      </c>
      <c r="K367" s="385" t="s">
        <v>355</v>
      </c>
      <c r="L367" s="101" t="s">
        <v>146</v>
      </c>
      <c r="M367" s="385" t="s">
        <v>13</v>
      </c>
      <c r="N367" s="322">
        <v>42226</v>
      </c>
      <c r="O367" s="322">
        <v>42263</v>
      </c>
      <c r="P367" s="322">
        <v>42628</v>
      </c>
      <c r="Q367" s="55">
        <v>20000</v>
      </c>
      <c r="R367" s="56">
        <v>0.75</v>
      </c>
      <c r="S367" s="55" t="s">
        <v>246</v>
      </c>
      <c r="T367" s="55">
        <v>15000</v>
      </c>
    </row>
    <row r="368" spans="2:20" s="1" customFormat="1" ht="90" customHeight="1" x14ac:dyDescent="0.2">
      <c r="B368" s="409"/>
      <c r="C368" s="410"/>
      <c r="D368" s="438"/>
      <c r="E368" s="432"/>
      <c r="F368" s="385" t="s">
        <v>1679</v>
      </c>
      <c r="G368" s="62" t="s">
        <v>2356</v>
      </c>
      <c r="H368" s="103" t="s">
        <v>184</v>
      </c>
      <c r="I368" s="393" t="s">
        <v>183</v>
      </c>
      <c r="J368" s="385" t="s">
        <v>354</v>
      </c>
      <c r="K368" s="385" t="s">
        <v>355</v>
      </c>
      <c r="L368" s="101" t="s">
        <v>184</v>
      </c>
      <c r="M368" s="385" t="s">
        <v>13</v>
      </c>
      <c r="N368" s="322">
        <v>42226</v>
      </c>
      <c r="O368" s="322">
        <v>42270</v>
      </c>
      <c r="P368" s="322">
        <v>42635</v>
      </c>
      <c r="Q368" s="55">
        <v>19900</v>
      </c>
      <c r="R368" s="56">
        <v>0.75</v>
      </c>
      <c r="S368" s="55" t="s">
        <v>246</v>
      </c>
      <c r="T368" s="55">
        <v>14925</v>
      </c>
    </row>
    <row r="369" spans="2:20" s="1" customFormat="1" ht="90" customHeight="1" x14ac:dyDescent="0.2">
      <c r="B369" s="409"/>
      <c r="C369" s="410"/>
      <c r="D369" s="438"/>
      <c r="E369" s="432"/>
      <c r="F369" s="385" t="s">
        <v>1679</v>
      </c>
      <c r="G369" s="121" t="s">
        <v>2205</v>
      </c>
      <c r="H369" s="103" t="s">
        <v>190</v>
      </c>
      <c r="I369" s="393" t="s">
        <v>189</v>
      </c>
      <c r="J369" s="385" t="s">
        <v>354</v>
      </c>
      <c r="K369" s="385" t="s">
        <v>355</v>
      </c>
      <c r="L369" s="101" t="s">
        <v>190</v>
      </c>
      <c r="M369" s="385" t="s">
        <v>1</v>
      </c>
      <c r="N369" s="322">
        <v>42226</v>
      </c>
      <c r="O369" s="322">
        <v>42238</v>
      </c>
      <c r="P369" s="322">
        <v>42603</v>
      </c>
      <c r="Q369" s="55">
        <v>19950</v>
      </c>
      <c r="R369" s="56">
        <v>0.75</v>
      </c>
      <c r="S369" s="55" t="s">
        <v>246</v>
      </c>
      <c r="T369" s="55">
        <v>14962.5</v>
      </c>
    </row>
    <row r="370" spans="2:20" s="1" customFormat="1" ht="90" customHeight="1" x14ac:dyDescent="0.2">
      <c r="B370" s="409"/>
      <c r="C370" s="410"/>
      <c r="D370" s="438"/>
      <c r="E370" s="432"/>
      <c r="F370" s="385" t="s">
        <v>1679</v>
      </c>
      <c r="G370" s="121" t="s">
        <v>2357</v>
      </c>
      <c r="H370" s="103" t="s">
        <v>151</v>
      </c>
      <c r="I370" s="393" t="s">
        <v>150</v>
      </c>
      <c r="J370" s="385" t="s">
        <v>354</v>
      </c>
      <c r="K370" s="385" t="s">
        <v>355</v>
      </c>
      <c r="L370" s="101" t="s">
        <v>151</v>
      </c>
      <c r="M370" s="385" t="s">
        <v>1</v>
      </c>
      <c r="N370" s="322">
        <v>42226</v>
      </c>
      <c r="O370" s="322">
        <v>42255</v>
      </c>
      <c r="P370" s="322">
        <v>42620</v>
      </c>
      <c r="Q370" s="55">
        <v>20000</v>
      </c>
      <c r="R370" s="56">
        <v>0.75</v>
      </c>
      <c r="S370" s="55" t="s">
        <v>246</v>
      </c>
      <c r="T370" s="55">
        <v>15000</v>
      </c>
    </row>
    <row r="371" spans="2:20" s="1" customFormat="1" ht="90" customHeight="1" x14ac:dyDescent="0.2">
      <c r="B371" s="409"/>
      <c r="C371" s="410"/>
      <c r="D371" s="438"/>
      <c r="E371" s="432"/>
      <c r="F371" s="385" t="s">
        <v>1679</v>
      </c>
      <c r="G371" s="121" t="s">
        <v>2358</v>
      </c>
      <c r="H371" s="103" t="s">
        <v>164</v>
      </c>
      <c r="I371" s="393" t="s">
        <v>163</v>
      </c>
      <c r="J371" s="385" t="s">
        <v>354</v>
      </c>
      <c r="K371" s="385" t="s">
        <v>355</v>
      </c>
      <c r="L371" s="101" t="s">
        <v>164</v>
      </c>
      <c r="M371" s="385" t="s">
        <v>13</v>
      </c>
      <c r="N371" s="322">
        <v>42226</v>
      </c>
      <c r="O371" s="322">
        <v>42236</v>
      </c>
      <c r="P371" s="322">
        <v>42601</v>
      </c>
      <c r="Q371" s="55">
        <v>18345</v>
      </c>
      <c r="R371" s="56">
        <v>0.75</v>
      </c>
      <c r="S371" s="55" t="s">
        <v>246</v>
      </c>
      <c r="T371" s="55">
        <v>13758.75</v>
      </c>
    </row>
    <row r="372" spans="2:20" s="1" customFormat="1" ht="90" customHeight="1" x14ac:dyDescent="0.2">
      <c r="B372" s="409"/>
      <c r="C372" s="410"/>
      <c r="D372" s="438"/>
      <c r="E372" s="432"/>
      <c r="F372" s="385" t="s">
        <v>1679</v>
      </c>
      <c r="G372" s="121" t="s">
        <v>2359</v>
      </c>
      <c r="H372" s="103" t="s">
        <v>70</v>
      </c>
      <c r="I372" s="393" t="s">
        <v>171</v>
      </c>
      <c r="J372" s="385" t="s">
        <v>354</v>
      </c>
      <c r="K372" s="385" t="s">
        <v>355</v>
      </c>
      <c r="L372" s="103" t="s">
        <v>70</v>
      </c>
      <c r="M372" s="385" t="s">
        <v>21</v>
      </c>
      <c r="N372" s="322">
        <v>42226</v>
      </c>
      <c r="O372" s="322">
        <v>42241</v>
      </c>
      <c r="P372" s="322">
        <v>42606</v>
      </c>
      <c r="Q372" s="55">
        <v>20000</v>
      </c>
      <c r="R372" s="56">
        <v>0.75</v>
      </c>
      <c r="S372" s="55" t="s">
        <v>246</v>
      </c>
      <c r="T372" s="55">
        <v>15000</v>
      </c>
    </row>
    <row r="373" spans="2:20" s="1" customFormat="1" ht="90" customHeight="1" x14ac:dyDescent="0.2">
      <c r="B373" s="409"/>
      <c r="C373" s="410"/>
      <c r="D373" s="438"/>
      <c r="E373" s="432"/>
      <c r="F373" s="385" t="s">
        <v>1679</v>
      </c>
      <c r="G373" s="121" t="s">
        <v>2206</v>
      </c>
      <c r="H373" s="103" t="s">
        <v>235</v>
      </c>
      <c r="I373" s="393" t="s">
        <v>236</v>
      </c>
      <c r="J373" s="385" t="s">
        <v>354</v>
      </c>
      <c r="K373" s="385" t="s">
        <v>355</v>
      </c>
      <c r="L373" s="101" t="s">
        <v>235</v>
      </c>
      <c r="M373" s="385" t="s">
        <v>1</v>
      </c>
      <c r="N373" s="322">
        <v>42349</v>
      </c>
      <c r="O373" s="322">
        <v>42376</v>
      </c>
      <c r="P373" s="322">
        <v>42741</v>
      </c>
      <c r="Q373" s="55">
        <v>9500</v>
      </c>
      <c r="R373" s="56">
        <v>0.75</v>
      </c>
      <c r="S373" s="55" t="s">
        <v>246</v>
      </c>
      <c r="T373" s="55">
        <v>7125</v>
      </c>
    </row>
    <row r="374" spans="2:20" s="1" customFormat="1" ht="90" customHeight="1" x14ac:dyDescent="0.2">
      <c r="B374" s="409"/>
      <c r="C374" s="410"/>
      <c r="D374" s="438"/>
      <c r="E374" s="432"/>
      <c r="F374" s="385" t="s">
        <v>1679</v>
      </c>
      <c r="G374" s="121" t="s">
        <v>2360</v>
      </c>
      <c r="H374" s="103" t="s">
        <v>2955</v>
      </c>
      <c r="I374" s="393" t="s">
        <v>188</v>
      </c>
      <c r="J374" s="385" t="s">
        <v>354</v>
      </c>
      <c r="K374" s="385" t="s">
        <v>355</v>
      </c>
      <c r="L374" s="103" t="s">
        <v>2955</v>
      </c>
      <c r="M374" s="385" t="s">
        <v>25</v>
      </c>
      <c r="N374" s="322">
        <v>42305</v>
      </c>
      <c r="O374" s="322">
        <v>42340</v>
      </c>
      <c r="P374" s="322">
        <v>42705</v>
      </c>
      <c r="Q374" s="55">
        <v>20000</v>
      </c>
      <c r="R374" s="56">
        <v>0.75</v>
      </c>
      <c r="S374" s="55" t="s">
        <v>246</v>
      </c>
      <c r="T374" s="55">
        <v>15000</v>
      </c>
    </row>
    <row r="375" spans="2:20" s="1" customFormat="1" ht="90" customHeight="1" x14ac:dyDescent="0.2">
      <c r="B375" s="409"/>
      <c r="C375" s="410"/>
      <c r="D375" s="438"/>
      <c r="E375" s="432"/>
      <c r="F375" s="385" t="s">
        <v>1679</v>
      </c>
      <c r="G375" s="121" t="s">
        <v>2361</v>
      </c>
      <c r="H375" s="103" t="s">
        <v>186</v>
      </c>
      <c r="I375" s="393" t="s">
        <v>185</v>
      </c>
      <c r="J375" s="385" t="s">
        <v>354</v>
      </c>
      <c r="K375" s="385" t="s">
        <v>355</v>
      </c>
      <c r="L375" s="101" t="s">
        <v>186</v>
      </c>
      <c r="M375" s="385" t="s">
        <v>33</v>
      </c>
      <c r="N375" s="322">
        <v>42305</v>
      </c>
      <c r="O375" s="322">
        <v>42313</v>
      </c>
      <c r="P375" s="322">
        <v>42678</v>
      </c>
      <c r="Q375" s="55">
        <v>19450</v>
      </c>
      <c r="R375" s="56">
        <v>0.75</v>
      </c>
      <c r="S375" s="55" t="s">
        <v>246</v>
      </c>
      <c r="T375" s="55">
        <v>14587.5</v>
      </c>
    </row>
    <row r="376" spans="2:20" s="1" customFormat="1" ht="90" customHeight="1" x14ac:dyDescent="0.2">
      <c r="B376" s="409"/>
      <c r="C376" s="410"/>
      <c r="D376" s="438"/>
      <c r="E376" s="432"/>
      <c r="F376" s="385" t="s">
        <v>1679</v>
      </c>
      <c r="G376" s="121" t="s">
        <v>2362</v>
      </c>
      <c r="H376" s="103" t="s">
        <v>2956</v>
      </c>
      <c r="I376" s="393" t="s">
        <v>187</v>
      </c>
      <c r="J376" s="385" t="s">
        <v>354</v>
      </c>
      <c r="K376" s="385" t="s">
        <v>355</v>
      </c>
      <c r="L376" s="103" t="s">
        <v>2956</v>
      </c>
      <c r="M376" s="385" t="s">
        <v>30</v>
      </c>
      <c r="N376" s="322">
        <v>42305</v>
      </c>
      <c r="O376" s="322">
        <v>42348</v>
      </c>
      <c r="P376" s="322">
        <v>42713</v>
      </c>
      <c r="Q376" s="55">
        <v>19500</v>
      </c>
      <c r="R376" s="56">
        <v>0.75</v>
      </c>
      <c r="S376" s="55" t="s">
        <v>246</v>
      </c>
      <c r="T376" s="55">
        <v>14625</v>
      </c>
    </row>
    <row r="377" spans="2:20" s="1" customFormat="1" ht="90" customHeight="1" x14ac:dyDescent="0.2">
      <c r="B377" s="409"/>
      <c r="C377" s="410"/>
      <c r="D377" s="438"/>
      <c r="E377" s="432"/>
      <c r="F377" s="385" t="s">
        <v>1679</v>
      </c>
      <c r="G377" s="121" t="s">
        <v>2326</v>
      </c>
      <c r="H377" s="103" t="s">
        <v>2919</v>
      </c>
      <c r="I377" s="393" t="s">
        <v>157</v>
      </c>
      <c r="J377" s="385" t="s">
        <v>354</v>
      </c>
      <c r="K377" s="385" t="s">
        <v>355</v>
      </c>
      <c r="L377" s="103" t="s">
        <v>2919</v>
      </c>
      <c r="M377" s="385" t="s">
        <v>13</v>
      </c>
      <c r="N377" s="322">
        <v>42305</v>
      </c>
      <c r="O377" s="322">
        <v>42325</v>
      </c>
      <c r="P377" s="322">
        <v>42690</v>
      </c>
      <c r="Q377" s="55">
        <v>20000</v>
      </c>
      <c r="R377" s="56">
        <v>0.75</v>
      </c>
      <c r="S377" s="55" t="s">
        <v>246</v>
      </c>
      <c r="T377" s="55">
        <v>15000</v>
      </c>
    </row>
    <row r="378" spans="2:20" s="1" customFormat="1" ht="90" customHeight="1" x14ac:dyDescent="0.2">
      <c r="B378" s="409"/>
      <c r="C378" s="410"/>
      <c r="D378" s="438"/>
      <c r="E378" s="432"/>
      <c r="F378" s="385" t="s">
        <v>1679</v>
      </c>
      <c r="G378" s="121" t="s">
        <v>2207</v>
      </c>
      <c r="H378" s="103" t="s">
        <v>149</v>
      </c>
      <c r="I378" s="393" t="s">
        <v>148</v>
      </c>
      <c r="J378" s="385" t="s">
        <v>354</v>
      </c>
      <c r="K378" s="385" t="s">
        <v>355</v>
      </c>
      <c r="L378" s="101" t="s">
        <v>149</v>
      </c>
      <c r="M378" s="385" t="s">
        <v>25</v>
      </c>
      <c r="N378" s="322">
        <v>42305</v>
      </c>
      <c r="O378" s="322">
        <v>42314</v>
      </c>
      <c r="P378" s="322">
        <v>42682</v>
      </c>
      <c r="Q378" s="55">
        <v>18047.7</v>
      </c>
      <c r="R378" s="56">
        <v>0.75</v>
      </c>
      <c r="S378" s="55" t="s">
        <v>246</v>
      </c>
      <c r="T378" s="55">
        <v>13535.78</v>
      </c>
    </row>
    <row r="379" spans="2:20" s="1" customFormat="1" ht="90" customHeight="1" x14ac:dyDescent="0.2">
      <c r="B379" s="409"/>
      <c r="C379" s="410"/>
      <c r="D379" s="438"/>
      <c r="E379" s="432"/>
      <c r="F379" s="385" t="s">
        <v>1680</v>
      </c>
      <c r="G379" s="121" t="s">
        <v>2208</v>
      </c>
      <c r="H379" s="103" t="s">
        <v>255</v>
      </c>
      <c r="I379" s="393" t="s">
        <v>256</v>
      </c>
      <c r="J379" s="385" t="s">
        <v>354</v>
      </c>
      <c r="K379" s="385" t="s">
        <v>355</v>
      </c>
      <c r="L379" s="101" t="s">
        <v>255</v>
      </c>
      <c r="M379" s="385" t="s">
        <v>1</v>
      </c>
      <c r="N379" s="322">
        <v>42410</v>
      </c>
      <c r="O379" s="322">
        <v>42229</v>
      </c>
      <c r="P379" s="322">
        <v>42959</v>
      </c>
      <c r="Q379" s="55">
        <v>317953.40000000002</v>
      </c>
      <c r="R379" s="56">
        <v>0.44999999999999996</v>
      </c>
      <c r="S379" s="55" t="s">
        <v>246</v>
      </c>
      <c r="T379" s="55">
        <v>143079.03</v>
      </c>
    </row>
    <row r="380" spans="2:20" s="1" customFormat="1" ht="90" customHeight="1" x14ac:dyDescent="0.2">
      <c r="B380" s="409"/>
      <c r="C380" s="410"/>
      <c r="D380" s="438"/>
      <c r="E380" s="432"/>
      <c r="F380" s="385" t="s">
        <v>1680</v>
      </c>
      <c r="G380" s="121" t="s">
        <v>1210</v>
      </c>
      <c r="H380" s="103" t="s">
        <v>257</v>
      </c>
      <c r="I380" s="393" t="s">
        <v>258</v>
      </c>
      <c r="J380" s="385" t="s">
        <v>354</v>
      </c>
      <c r="K380" s="385" t="s">
        <v>355</v>
      </c>
      <c r="L380" s="101" t="s">
        <v>257</v>
      </c>
      <c r="M380" s="385" t="s">
        <v>25</v>
      </c>
      <c r="N380" s="322">
        <v>42426</v>
      </c>
      <c r="O380" s="322">
        <v>42370</v>
      </c>
      <c r="P380" s="322">
        <v>43100</v>
      </c>
      <c r="Q380" s="55">
        <v>180351.59</v>
      </c>
      <c r="R380" s="56">
        <v>0.45</v>
      </c>
      <c r="S380" s="55" t="s">
        <v>246</v>
      </c>
      <c r="T380" s="55">
        <v>81158.22</v>
      </c>
    </row>
    <row r="381" spans="2:20" s="1" customFormat="1" ht="90" customHeight="1" x14ac:dyDescent="0.2">
      <c r="B381" s="409"/>
      <c r="C381" s="410"/>
      <c r="D381" s="438"/>
      <c r="E381" s="432"/>
      <c r="F381" s="385" t="s">
        <v>1679</v>
      </c>
      <c r="G381" s="121" t="s">
        <v>2209</v>
      </c>
      <c r="H381" s="103" t="s">
        <v>137</v>
      </c>
      <c r="I381" s="393" t="s">
        <v>136</v>
      </c>
      <c r="J381" s="385" t="s">
        <v>354</v>
      </c>
      <c r="K381" s="385" t="s">
        <v>355</v>
      </c>
      <c r="L381" s="101" t="s">
        <v>137</v>
      </c>
      <c r="M381" s="385" t="s">
        <v>25</v>
      </c>
      <c r="N381" s="322">
        <v>42305</v>
      </c>
      <c r="O381" s="322">
        <v>42315</v>
      </c>
      <c r="P381" s="322">
        <v>42680</v>
      </c>
      <c r="Q381" s="55">
        <v>20000</v>
      </c>
      <c r="R381" s="56">
        <v>0.75</v>
      </c>
      <c r="S381" s="55" t="s">
        <v>246</v>
      </c>
      <c r="T381" s="55">
        <v>15000</v>
      </c>
    </row>
    <row r="382" spans="2:20" s="1" customFormat="1" ht="85.5" customHeight="1" x14ac:dyDescent="0.2">
      <c r="B382" s="409"/>
      <c r="C382" s="410"/>
      <c r="D382" s="438"/>
      <c r="E382" s="432"/>
      <c r="F382" s="385" t="s">
        <v>1679</v>
      </c>
      <c r="G382" s="121" t="s">
        <v>2363</v>
      </c>
      <c r="H382" s="103" t="s">
        <v>135</v>
      </c>
      <c r="I382" s="393" t="s">
        <v>134</v>
      </c>
      <c r="J382" s="385" t="s">
        <v>354</v>
      </c>
      <c r="K382" s="385" t="s">
        <v>355</v>
      </c>
      <c r="L382" s="101" t="s">
        <v>135</v>
      </c>
      <c r="M382" s="385" t="s">
        <v>25</v>
      </c>
      <c r="N382" s="322">
        <v>42305</v>
      </c>
      <c r="O382" s="322">
        <v>42342</v>
      </c>
      <c r="P382" s="322">
        <v>42707</v>
      </c>
      <c r="Q382" s="55">
        <v>20000</v>
      </c>
      <c r="R382" s="56">
        <v>0.75</v>
      </c>
      <c r="S382" s="55" t="s">
        <v>246</v>
      </c>
      <c r="T382" s="55">
        <v>15000</v>
      </c>
    </row>
    <row r="383" spans="2:20" s="1" customFormat="1" ht="70.5" customHeight="1" x14ac:dyDescent="0.2">
      <c r="B383" s="409"/>
      <c r="C383" s="410"/>
      <c r="D383" s="438"/>
      <c r="E383" s="432"/>
      <c r="F383" s="385" t="s">
        <v>1679</v>
      </c>
      <c r="G383" s="121" t="s">
        <v>2364</v>
      </c>
      <c r="H383" s="103" t="s">
        <v>133</v>
      </c>
      <c r="I383" s="393" t="s">
        <v>132</v>
      </c>
      <c r="J383" s="385" t="s">
        <v>354</v>
      </c>
      <c r="K383" s="385" t="s">
        <v>355</v>
      </c>
      <c r="L383" s="101" t="s">
        <v>133</v>
      </c>
      <c r="M383" s="385" t="s">
        <v>7</v>
      </c>
      <c r="N383" s="322">
        <v>42305</v>
      </c>
      <c r="O383" s="322">
        <v>42312</v>
      </c>
      <c r="P383" s="322">
        <v>42677</v>
      </c>
      <c r="Q383" s="55">
        <v>19459</v>
      </c>
      <c r="R383" s="56">
        <v>0.75</v>
      </c>
      <c r="S383" s="55" t="s">
        <v>246</v>
      </c>
      <c r="T383" s="55">
        <v>14594.25</v>
      </c>
    </row>
    <row r="384" spans="2:20" s="1" customFormat="1" ht="63.75" customHeight="1" x14ac:dyDescent="0.2">
      <c r="B384" s="409"/>
      <c r="C384" s="410"/>
      <c r="D384" s="438"/>
      <c r="E384" s="432"/>
      <c r="F384" s="385" t="s">
        <v>1679</v>
      </c>
      <c r="G384" s="121" t="s">
        <v>2210</v>
      </c>
      <c r="H384" s="103" t="s">
        <v>2955</v>
      </c>
      <c r="I384" s="393" t="s">
        <v>131</v>
      </c>
      <c r="J384" s="385" t="s">
        <v>354</v>
      </c>
      <c r="K384" s="385" t="s">
        <v>355</v>
      </c>
      <c r="L384" s="103" t="s">
        <v>2955</v>
      </c>
      <c r="M384" s="385" t="s">
        <v>1</v>
      </c>
      <c r="N384" s="322">
        <v>42305</v>
      </c>
      <c r="O384" s="322">
        <v>42303</v>
      </c>
      <c r="P384" s="322">
        <v>42682</v>
      </c>
      <c r="Q384" s="55">
        <v>19900</v>
      </c>
      <c r="R384" s="56">
        <v>0.75</v>
      </c>
      <c r="S384" s="55" t="s">
        <v>246</v>
      </c>
      <c r="T384" s="55">
        <v>14925</v>
      </c>
    </row>
    <row r="385" spans="2:20" s="1" customFormat="1" ht="68.25" customHeight="1" x14ac:dyDescent="0.2">
      <c r="B385" s="409"/>
      <c r="C385" s="410"/>
      <c r="D385" s="438"/>
      <c r="E385" s="432"/>
      <c r="F385" s="385" t="s">
        <v>1679</v>
      </c>
      <c r="G385" s="121" t="s">
        <v>2365</v>
      </c>
      <c r="H385" s="103" t="s">
        <v>2955</v>
      </c>
      <c r="I385" s="393" t="s">
        <v>130</v>
      </c>
      <c r="J385" s="385" t="s">
        <v>354</v>
      </c>
      <c r="K385" s="385" t="s">
        <v>355</v>
      </c>
      <c r="L385" s="103" t="s">
        <v>2955</v>
      </c>
      <c r="M385" s="385" t="s">
        <v>13</v>
      </c>
      <c r="N385" s="322">
        <v>42305</v>
      </c>
      <c r="O385" s="322">
        <v>42303</v>
      </c>
      <c r="P385" s="322">
        <v>42671</v>
      </c>
      <c r="Q385" s="55">
        <v>19900</v>
      </c>
      <c r="R385" s="56">
        <v>0.75</v>
      </c>
      <c r="S385" s="55" t="s">
        <v>246</v>
      </c>
      <c r="T385" s="55">
        <v>14925</v>
      </c>
    </row>
    <row r="386" spans="2:20" s="1" customFormat="1" ht="70.5" customHeight="1" x14ac:dyDescent="0.2">
      <c r="B386" s="409"/>
      <c r="C386" s="410"/>
      <c r="D386" s="438"/>
      <c r="E386" s="432"/>
      <c r="F386" s="385" t="s">
        <v>1679</v>
      </c>
      <c r="G386" s="121" t="s">
        <v>2366</v>
      </c>
      <c r="H386" s="103" t="s">
        <v>2955</v>
      </c>
      <c r="I386" s="393" t="s">
        <v>129</v>
      </c>
      <c r="J386" s="385" t="s">
        <v>354</v>
      </c>
      <c r="K386" s="385" t="s">
        <v>355</v>
      </c>
      <c r="L386" s="103" t="s">
        <v>2955</v>
      </c>
      <c r="M386" s="385" t="s">
        <v>25</v>
      </c>
      <c r="N386" s="322">
        <v>42305</v>
      </c>
      <c r="O386" s="322">
        <v>42335</v>
      </c>
      <c r="P386" s="322">
        <v>42700</v>
      </c>
      <c r="Q386" s="55">
        <v>20000</v>
      </c>
      <c r="R386" s="56">
        <v>0.75</v>
      </c>
      <c r="S386" s="55" t="s">
        <v>246</v>
      </c>
      <c r="T386" s="55">
        <v>15000</v>
      </c>
    </row>
    <row r="387" spans="2:20" ht="65.25" customHeight="1" x14ac:dyDescent="0.2">
      <c r="B387" s="409"/>
      <c r="C387" s="410"/>
      <c r="D387" s="438"/>
      <c r="E387" s="432"/>
      <c r="F387" s="385" t="s">
        <v>1679</v>
      </c>
      <c r="G387" s="121" t="s">
        <v>2367</v>
      </c>
      <c r="H387" s="103" t="s">
        <v>128</v>
      </c>
      <c r="I387" s="393" t="s">
        <v>127</v>
      </c>
      <c r="J387" s="385" t="s">
        <v>354</v>
      </c>
      <c r="K387" s="385" t="s">
        <v>355</v>
      </c>
      <c r="L387" s="101" t="s">
        <v>128</v>
      </c>
      <c r="M387" s="385" t="s">
        <v>30</v>
      </c>
      <c r="N387" s="322">
        <v>42305</v>
      </c>
      <c r="O387" s="322">
        <v>42334</v>
      </c>
      <c r="P387" s="322">
        <v>42699</v>
      </c>
      <c r="Q387" s="55">
        <v>17500</v>
      </c>
      <c r="R387" s="56">
        <v>0.75</v>
      </c>
      <c r="S387" s="55" t="s">
        <v>246</v>
      </c>
      <c r="T387" s="55">
        <v>13125</v>
      </c>
    </row>
    <row r="388" spans="2:20" ht="69" customHeight="1" x14ac:dyDescent="0.2">
      <c r="B388" s="409"/>
      <c r="C388" s="410"/>
      <c r="D388" s="438"/>
      <c r="E388" s="432"/>
      <c r="F388" s="385" t="s">
        <v>1679</v>
      </c>
      <c r="G388" s="121" t="s">
        <v>2368</v>
      </c>
      <c r="H388" s="103" t="s">
        <v>126</v>
      </c>
      <c r="I388" s="393" t="s">
        <v>125</v>
      </c>
      <c r="J388" s="385" t="s">
        <v>354</v>
      </c>
      <c r="K388" s="385" t="s">
        <v>355</v>
      </c>
      <c r="L388" s="101" t="s">
        <v>126</v>
      </c>
      <c r="M388" s="385" t="s">
        <v>25</v>
      </c>
      <c r="N388" s="322">
        <v>42305</v>
      </c>
      <c r="O388" s="322">
        <v>42325</v>
      </c>
      <c r="P388" s="322">
        <v>42690</v>
      </c>
      <c r="Q388" s="55">
        <v>20000</v>
      </c>
      <c r="R388" s="56">
        <v>0.75</v>
      </c>
      <c r="S388" s="55" t="s">
        <v>246</v>
      </c>
      <c r="T388" s="55">
        <v>15000</v>
      </c>
    </row>
    <row r="389" spans="2:20" ht="51.75" customHeight="1" x14ac:dyDescent="0.2">
      <c r="B389" s="409"/>
      <c r="C389" s="410"/>
      <c r="D389" s="438"/>
      <c r="E389" s="432"/>
      <c r="F389" s="385" t="s">
        <v>1679</v>
      </c>
      <c r="G389" s="121" t="s">
        <v>2211</v>
      </c>
      <c r="H389" s="103" t="s">
        <v>2957</v>
      </c>
      <c r="I389" s="393" t="s">
        <v>124</v>
      </c>
      <c r="J389" s="385" t="s">
        <v>354</v>
      </c>
      <c r="K389" s="385" t="s">
        <v>355</v>
      </c>
      <c r="L389" s="103" t="s">
        <v>2957</v>
      </c>
      <c r="M389" s="385" t="s">
        <v>1</v>
      </c>
      <c r="N389" s="322">
        <v>42305</v>
      </c>
      <c r="O389" s="322">
        <v>42322</v>
      </c>
      <c r="P389" s="322">
        <v>42687</v>
      </c>
      <c r="Q389" s="55">
        <v>18000</v>
      </c>
      <c r="R389" s="56">
        <v>0.75</v>
      </c>
      <c r="S389" s="55" t="s">
        <v>246</v>
      </c>
      <c r="T389" s="55">
        <v>13500</v>
      </c>
    </row>
    <row r="390" spans="2:20" ht="72" customHeight="1" x14ac:dyDescent="0.2">
      <c r="B390" s="409"/>
      <c r="C390" s="410"/>
      <c r="D390" s="438"/>
      <c r="E390" s="432"/>
      <c r="F390" s="385" t="s">
        <v>1679</v>
      </c>
      <c r="G390" s="121" t="s">
        <v>2212</v>
      </c>
      <c r="H390" s="103" t="s">
        <v>123</v>
      </c>
      <c r="I390" s="393" t="s">
        <v>122</v>
      </c>
      <c r="J390" s="385" t="s">
        <v>354</v>
      </c>
      <c r="K390" s="385" t="s">
        <v>355</v>
      </c>
      <c r="L390" s="101" t="s">
        <v>123</v>
      </c>
      <c r="M390" s="385" t="s">
        <v>13</v>
      </c>
      <c r="N390" s="322">
        <v>42305</v>
      </c>
      <c r="O390" s="322">
        <v>42335</v>
      </c>
      <c r="P390" s="322">
        <v>42755</v>
      </c>
      <c r="Q390" s="55">
        <v>17550</v>
      </c>
      <c r="R390" s="56">
        <v>0.75</v>
      </c>
      <c r="S390" s="55" t="s">
        <v>246</v>
      </c>
      <c r="T390" s="55">
        <v>13162.5</v>
      </c>
    </row>
    <row r="391" spans="2:20" ht="75.75" customHeight="1" x14ac:dyDescent="0.2">
      <c r="B391" s="409"/>
      <c r="C391" s="410"/>
      <c r="D391" s="438"/>
      <c r="E391" s="432"/>
      <c r="F391" s="385" t="s">
        <v>1679</v>
      </c>
      <c r="G391" s="121" t="s">
        <v>2213</v>
      </c>
      <c r="H391" s="103" t="s">
        <v>2958</v>
      </c>
      <c r="I391" s="393" t="s">
        <v>121</v>
      </c>
      <c r="J391" s="385" t="s">
        <v>354</v>
      </c>
      <c r="K391" s="385" t="s">
        <v>355</v>
      </c>
      <c r="L391" s="103" t="s">
        <v>2958</v>
      </c>
      <c r="M391" s="385" t="s">
        <v>15</v>
      </c>
      <c r="N391" s="322">
        <v>42305</v>
      </c>
      <c r="O391" s="322">
        <v>42346</v>
      </c>
      <c r="P391" s="322">
        <v>42711</v>
      </c>
      <c r="Q391" s="55">
        <v>20000</v>
      </c>
      <c r="R391" s="56">
        <v>0.75</v>
      </c>
      <c r="S391" s="55" t="s">
        <v>246</v>
      </c>
      <c r="T391" s="55">
        <v>15000</v>
      </c>
    </row>
    <row r="392" spans="2:20" ht="56.25" customHeight="1" x14ac:dyDescent="0.2">
      <c r="B392" s="409"/>
      <c r="C392" s="410"/>
      <c r="D392" s="438"/>
      <c r="E392" s="432"/>
      <c r="F392" s="385" t="s">
        <v>1679</v>
      </c>
      <c r="G392" s="121" t="s">
        <v>1219</v>
      </c>
      <c r="H392" s="103" t="s">
        <v>2955</v>
      </c>
      <c r="I392" s="393" t="s">
        <v>120</v>
      </c>
      <c r="J392" s="385" t="s">
        <v>354</v>
      </c>
      <c r="K392" s="385" t="s">
        <v>355</v>
      </c>
      <c r="L392" s="103" t="s">
        <v>2955</v>
      </c>
      <c r="M392" s="385" t="s">
        <v>25</v>
      </c>
      <c r="N392" s="322">
        <v>42305</v>
      </c>
      <c r="O392" s="322">
        <v>42303</v>
      </c>
      <c r="P392" s="322">
        <v>42682</v>
      </c>
      <c r="Q392" s="55">
        <v>19900</v>
      </c>
      <c r="R392" s="56">
        <v>0.75</v>
      </c>
      <c r="S392" s="55" t="s">
        <v>246</v>
      </c>
      <c r="T392" s="55">
        <v>14925</v>
      </c>
    </row>
    <row r="393" spans="2:20" ht="42" customHeight="1" x14ac:dyDescent="0.2">
      <c r="B393" s="409"/>
      <c r="C393" s="410"/>
      <c r="D393" s="438"/>
      <c r="E393" s="432"/>
      <c r="F393" s="385" t="s">
        <v>1679</v>
      </c>
      <c r="G393" s="121" t="s">
        <v>2369</v>
      </c>
      <c r="H393" s="103" t="s">
        <v>119</v>
      </c>
      <c r="I393" s="393" t="s">
        <v>118</v>
      </c>
      <c r="J393" s="385" t="s">
        <v>354</v>
      </c>
      <c r="K393" s="385" t="s">
        <v>355</v>
      </c>
      <c r="L393" s="101" t="s">
        <v>119</v>
      </c>
      <c r="M393" s="385" t="s">
        <v>15</v>
      </c>
      <c r="N393" s="322">
        <v>42305</v>
      </c>
      <c r="O393" s="322">
        <v>42340</v>
      </c>
      <c r="P393" s="322">
        <v>42705</v>
      </c>
      <c r="Q393" s="55">
        <v>19975</v>
      </c>
      <c r="R393" s="56">
        <v>0.75</v>
      </c>
      <c r="S393" s="55" t="s">
        <v>246</v>
      </c>
      <c r="T393" s="55">
        <v>14981.25</v>
      </c>
    </row>
    <row r="394" spans="2:20" ht="75" customHeight="1" x14ac:dyDescent="0.2">
      <c r="B394" s="409"/>
      <c r="C394" s="410"/>
      <c r="D394" s="438"/>
      <c r="E394" s="432"/>
      <c r="F394" s="385" t="s">
        <v>1679</v>
      </c>
      <c r="G394" s="121" t="s">
        <v>2214</v>
      </c>
      <c r="H394" s="103" t="s">
        <v>117</v>
      </c>
      <c r="I394" s="393" t="s">
        <v>116</v>
      </c>
      <c r="J394" s="385" t="s">
        <v>354</v>
      </c>
      <c r="K394" s="385" t="s">
        <v>355</v>
      </c>
      <c r="L394" s="101" t="s">
        <v>117</v>
      </c>
      <c r="M394" s="385" t="s">
        <v>25</v>
      </c>
      <c r="N394" s="322">
        <v>42305</v>
      </c>
      <c r="O394" s="322">
        <v>42292</v>
      </c>
      <c r="P394" s="322">
        <v>42685</v>
      </c>
      <c r="Q394" s="55">
        <v>19897.5</v>
      </c>
      <c r="R394" s="56">
        <v>0.75</v>
      </c>
      <c r="S394" s="55" t="s">
        <v>246</v>
      </c>
      <c r="T394" s="55">
        <v>14923.13</v>
      </c>
    </row>
    <row r="395" spans="2:20" ht="46.5" customHeight="1" x14ac:dyDescent="0.2">
      <c r="B395" s="409"/>
      <c r="C395" s="410"/>
      <c r="D395" s="438"/>
      <c r="E395" s="432"/>
      <c r="F395" s="385" t="s">
        <v>1679</v>
      </c>
      <c r="G395" s="121" t="s">
        <v>2215</v>
      </c>
      <c r="H395" s="103" t="s">
        <v>115</v>
      </c>
      <c r="I395" s="393" t="s">
        <v>114</v>
      </c>
      <c r="J395" s="385" t="s">
        <v>354</v>
      </c>
      <c r="K395" s="385" t="s">
        <v>355</v>
      </c>
      <c r="L395" s="101" t="s">
        <v>115</v>
      </c>
      <c r="M395" s="385" t="s">
        <v>33</v>
      </c>
      <c r="N395" s="322">
        <v>42305</v>
      </c>
      <c r="O395" s="322">
        <v>42346</v>
      </c>
      <c r="P395" s="322">
        <v>42711</v>
      </c>
      <c r="Q395" s="55">
        <v>19975</v>
      </c>
      <c r="R395" s="56">
        <v>0.75</v>
      </c>
      <c r="S395" s="55" t="s">
        <v>246</v>
      </c>
      <c r="T395" s="55">
        <v>14981.25</v>
      </c>
    </row>
    <row r="396" spans="2:20" ht="57.75" customHeight="1" x14ac:dyDescent="0.2">
      <c r="B396" s="409"/>
      <c r="C396" s="410"/>
      <c r="D396" s="438"/>
      <c r="E396" s="432"/>
      <c r="F396" s="385" t="s">
        <v>1679</v>
      </c>
      <c r="G396" s="121" t="s">
        <v>2370</v>
      </c>
      <c r="H396" s="103" t="s">
        <v>113</v>
      </c>
      <c r="I396" s="393" t="s">
        <v>112</v>
      </c>
      <c r="J396" s="385" t="s">
        <v>354</v>
      </c>
      <c r="K396" s="385" t="s">
        <v>355</v>
      </c>
      <c r="L396" s="101" t="s">
        <v>113</v>
      </c>
      <c r="M396" s="385" t="s">
        <v>13</v>
      </c>
      <c r="N396" s="322">
        <v>42305</v>
      </c>
      <c r="O396" s="322">
        <v>42332</v>
      </c>
      <c r="P396" s="322">
        <v>42697</v>
      </c>
      <c r="Q396" s="55">
        <v>19990</v>
      </c>
      <c r="R396" s="56">
        <v>0.75</v>
      </c>
      <c r="S396" s="55" t="s">
        <v>246</v>
      </c>
      <c r="T396" s="55">
        <v>14992.5</v>
      </c>
    </row>
    <row r="397" spans="2:20" ht="47.25" customHeight="1" x14ac:dyDescent="0.2">
      <c r="B397" s="409"/>
      <c r="C397" s="410"/>
      <c r="D397" s="438"/>
      <c r="E397" s="432"/>
      <c r="F397" s="385" t="s">
        <v>1679</v>
      </c>
      <c r="G397" s="121" t="s">
        <v>2216</v>
      </c>
      <c r="H397" s="103" t="s">
        <v>2959</v>
      </c>
      <c r="I397" s="393" t="s">
        <v>110</v>
      </c>
      <c r="J397" s="385" t="s">
        <v>354</v>
      </c>
      <c r="K397" s="385" t="s">
        <v>355</v>
      </c>
      <c r="L397" s="101" t="s">
        <v>111</v>
      </c>
      <c r="M397" s="385" t="s">
        <v>109</v>
      </c>
      <c r="N397" s="322">
        <v>42305</v>
      </c>
      <c r="O397" s="322">
        <v>42348</v>
      </c>
      <c r="P397" s="322">
        <v>42713</v>
      </c>
      <c r="Q397" s="55">
        <v>19990</v>
      </c>
      <c r="R397" s="56">
        <v>0.75</v>
      </c>
      <c r="S397" s="55" t="s">
        <v>246</v>
      </c>
      <c r="T397" s="55">
        <v>14992.5</v>
      </c>
    </row>
    <row r="398" spans="2:20" ht="96.75" customHeight="1" x14ac:dyDescent="0.2">
      <c r="B398" s="409"/>
      <c r="C398" s="410"/>
      <c r="D398" s="438"/>
      <c r="E398" s="432"/>
      <c r="F398" s="385" t="s">
        <v>1679</v>
      </c>
      <c r="G398" s="121" t="s">
        <v>2371</v>
      </c>
      <c r="H398" s="103" t="s">
        <v>108</v>
      </c>
      <c r="I398" s="393" t="s">
        <v>107</v>
      </c>
      <c r="J398" s="385" t="s">
        <v>354</v>
      </c>
      <c r="K398" s="385" t="s">
        <v>355</v>
      </c>
      <c r="L398" s="101" t="s">
        <v>108</v>
      </c>
      <c r="M398" s="385" t="s">
        <v>21</v>
      </c>
      <c r="N398" s="322">
        <v>42305</v>
      </c>
      <c r="O398" s="322">
        <v>42346</v>
      </c>
      <c r="P398" s="322">
        <v>42711</v>
      </c>
      <c r="Q398" s="55">
        <v>19975</v>
      </c>
      <c r="R398" s="56">
        <v>0.75</v>
      </c>
      <c r="S398" s="55" t="s">
        <v>246</v>
      </c>
      <c r="T398" s="55">
        <v>14981.25</v>
      </c>
    </row>
    <row r="399" spans="2:20" ht="47.25" customHeight="1" x14ac:dyDescent="0.2">
      <c r="B399" s="409"/>
      <c r="C399" s="410"/>
      <c r="D399" s="438"/>
      <c r="E399" s="432"/>
      <c r="F399" s="385" t="s">
        <v>1679</v>
      </c>
      <c r="G399" s="121" t="s">
        <v>2217</v>
      </c>
      <c r="H399" s="103" t="s">
        <v>106</v>
      </c>
      <c r="I399" s="393" t="s">
        <v>105</v>
      </c>
      <c r="J399" s="385" t="s">
        <v>354</v>
      </c>
      <c r="K399" s="385" t="s">
        <v>355</v>
      </c>
      <c r="L399" s="101" t="s">
        <v>106</v>
      </c>
      <c r="M399" s="385" t="s">
        <v>25</v>
      </c>
      <c r="N399" s="322">
        <v>42305</v>
      </c>
      <c r="O399" s="322">
        <v>42318</v>
      </c>
      <c r="P399" s="322">
        <v>42683</v>
      </c>
      <c r="Q399" s="55">
        <v>19975</v>
      </c>
      <c r="R399" s="56">
        <v>0.75</v>
      </c>
      <c r="S399" s="55" t="s">
        <v>246</v>
      </c>
      <c r="T399" s="55">
        <v>14981.25</v>
      </c>
    </row>
    <row r="400" spans="2:20" ht="75.75" customHeight="1" x14ac:dyDescent="0.2">
      <c r="B400" s="409"/>
      <c r="C400" s="410"/>
      <c r="D400" s="438"/>
      <c r="E400" s="432"/>
      <c r="F400" s="385" t="s">
        <v>1679</v>
      </c>
      <c r="G400" s="121" t="s">
        <v>2218</v>
      </c>
      <c r="H400" s="103" t="s">
        <v>104</v>
      </c>
      <c r="I400" s="393" t="s">
        <v>103</v>
      </c>
      <c r="J400" s="385" t="s">
        <v>354</v>
      </c>
      <c r="K400" s="385" t="s">
        <v>355</v>
      </c>
      <c r="L400" s="101" t="s">
        <v>104</v>
      </c>
      <c r="M400" s="385" t="s">
        <v>1</v>
      </c>
      <c r="N400" s="322">
        <v>42305</v>
      </c>
      <c r="O400" s="322">
        <v>42335</v>
      </c>
      <c r="P400" s="322">
        <v>42700</v>
      </c>
      <c r="Q400" s="55">
        <v>19680</v>
      </c>
      <c r="R400" s="56">
        <v>0.75</v>
      </c>
      <c r="S400" s="55" t="s">
        <v>246</v>
      </c>
      <c r="T400" s="55">
        <v>14760</v>
      </c>
    </row>
    <row r="401" spans="2:20" ht="62.25" customHeight="1" x14ac:dyDescent="0.2">
      <c r="B401" s="409"/>
      <c r="C401" s="410"/>
      <c r="D401" s="438"/>
      <c r="E401" s="432"/>
      <c r="F401" s="385" t="s">
        <v>1679</v>
      </c>
      <c r="G401" s="121" t="s">
        <v>2219</v>
      </c>
      <c r="H401" s="103" t="s">
        <v>102</v>
      </c>
      <c r="I401" s="393" t="s">
        <v>101</v>
      </c>
      <c r="J401" s="385" t="s">
        <v>354</v>
      </c>
      <c r="K401" s="385" t="s">
        <v>355</v>
      </c>
      <c r="L401" s="101" t="s">
        <v>102</v>
      </c>
      <c r="M401" s="385" t="s">
        <v>21</v>
      </c>
      <c r="N401" s="322">
        <v>42305</v>
      </c>
      <c r="O401" s="322">
        <v>42320</v>
      </c>
      <c r="P401" s="322">
        <v>42716</v>
      </c>
      <c r="Q401" s="55">
        <v>19650.75</v>
      </c>
      <c r="R401" s="56">
        <v>0.75</v>
      </c>
      <c r="S401" s="55" t="s">
        <v>246</v>
      </c>
      <c r="T401" s="55">
        <v>14738.06</v>
      </c>
    </row>
    <row r="402" spans="2:20" ht="78" customHeight="1" x14ac:dyDescent="0.2">
      <c r="B402" s="409"/>
      <c r="C402" s="410"/>
      <c r="D402" s="438"/>
      <c r="E402" s="432"/>
      <c r="F402" s="385" t="s">
        <v>1679</v>
      </c>
      <c r="G402" s="121" t="s">
        <v>2220</v>
      </c>
      <c r="H402" s="103" t="s">
        <v>100</v>
      </c>
      <c r="I402" s="393" t="s">
        <v>99</v>
      </c>
      <c r="J402" s="385" t="s">
        <v>354</v>
      </c>
      <c r="K402" s="385" t="s">
        <v>355</v>
      </c>
      <c r="L402" s="101" t="s">
        <v>100</v>
      </c>
      <c r="M402" s="385" t="s">
        <v>25</v>
      </c>
      <c r="N402" s="322">
        <v>42305</v>
      </c>
      <c r="O402" s="322">
        <v>42320</v>
      </c>
      <c r="P402" s="322">
        <v>42685</v>
      </c>
      <c r="Q402" s="55">
        <v>19900</v>
      </c>
      <c r="R402" s="56">
        <v>0.75</v>
      </c>
      <c r="S402" s="55" t="s">
        <v>246</v>
      </c>
      <c r="T402" s="55">
        <v>14925</v>
      </c>
    </row>
    <row r="403" spans="2:20" ht="102" customHeight="1" x14ac:dyDescent="0.2">
      <c r="B403" s="409"/>
      <c r="C403" s="410"/>
      <c r="D403" s="438"/>
      <c r="E403" s="432"/>
      <c r="F403" s="385" t="s">
        <v>1658</v>
      </c>
      <c r="G403" s="121" t="s">
        <v>1198</v>
      </c>
      <c r="H403" s="103" t="s">
        <v>50</v>
      </c>
      <c r="I403" s="393" t="s">
        <v>98</v>
      </c>
      <c r="J403" s="385" t="s">
        <v>354</v>
      </c>
      <c r="K403" s="385" t="s">
        <v>355</v>
      </c>
      <c r="L403" s="101" t="s">
        <v>50</v>
      </c>
      <c r="M403" s="377" t="s">
        <v>336</v>
      </c>
      <c r="N403" s="322">
        <v>42281</v>
      </c>
      <c r="O403" s="322">
        <v>42278</v>
      </c>
      <c r="P403" s="322">
        <v>44196</v>
      </c>
      <c r="Q403" s="55">
        <v>4000000</v>
      </c>
      <c r="R403" s="56">
        <v>0.5</v>
      </c>
      <c r="S403" s="55" t="s">
        <v>246</v>
      </c>
      <c r="T403" s="55">
        <v>2000000</v>
      </c>
    </row>
    <row r="404" spans="2:20" ht="114" customHeight="1" x14ac:dyDescent="0.2">
      <c r="B404" s="409"/>
      <c r="C404" s="410"/>
      <c r="D404" s="438"/>
      <c r="E404" s="432"/>
      <c r="F404" s="385" t="s">
        <v>1681</v>
      </c>
      <c r="G404" s="121" t="s">
        <v>1198</v>
      </c>
      <c r="H404" s="103" t="s">
        <v>97</v>
      </c>
      <c r="I404" s="393" t="s">
        <v>96</v>
      </c>
      <c r="J404" s="385" t="s">
        <v>354</v>
      </c>
      <c r="K404" s="385" t="s">
        <v>355</v>
      </c>
      <c r="L404" s="101" t="s">
        <v>97</v>
      </c>
      <c r="M404" s="377" t="s">
        <v>336</v>
      </c>
      <c r="N404" s="322">
        <v>42281</v>
      </c>
      <c r="O404" s="322">
        <v>42278</v>
      </c>
      <c r="P404" s="322">
        <v>44196</v>
      </c>
      <c r="Q404" s="55">
        <v>1000000</v>
      </c>
      <c r="R404" s="56">
        <v>0.5</v>
      </c>
      <c r="S404" s="55" t="s">
        <v>246</v>
      </c>
      <c r="T404" s="55">
        <v>500000</v>
      </c>
    </row>
    <row r="405" spans="2:20" ht="64.5" customHeight="1" x14ac:dyDescent="0.2">
      <c r="B405" s="409"/>
      <c r="C405" s="410"/>
      <c r="D405" s="438"/>
      <c r="E405" s="432"/>
      <c r="F405" s="385" t="s">
        <v>1679</v>
      </c>
      <c r="G405" s="121" t="s">
        <v>2372</v>
      </c>
      <c r="H405" s="103" t="s">
        <v>237</v>
      </c>
      <c r="I405" s="393" t="s">
        <v>238</v>
      </c>
      <c r="J405" s="385" t="s">
        <v>354</v>
      </c>
      <c r="K405" s="385" t="s">
        <v>355</v>
      </c>
      <c r="L405" s="101" t="s">
        <v>237</v>
      </c>
      <c r="M405" s="385" t="s">
        <v>15</v>
      </c>
      <c r="N405" s="322">
        <v>42373</v>
      </c>
      <c r="O405" s="322">
        <v>42396</v>
      </c>
      <c r="P405" s="322">
        <v>42761</v>
      </c>
      <c r="Q405" s="55">
        <v>19500</v>
      </c>
      <c r="R405" s="56">
        <v>0.75</v>
      </c>
      <c r="S405" s="55" t="s">
        <v>246</v>
      </c>
      <c r="T405" s="55">
        <v>14625</v>
      </c>
    </row>
    <row r="406" spans="2:20" ht="90" customHeight="1" x14ac:dyDescent="0.2">
      <c r="B406" s="409"/>
      <c r="C406" s="410"/>
      <c r="D406" s="438"/>
      <c r="E406" s="432"/>
      <c r="F406" s="385" t="s">
        <v>1679</v>
      </c>
      <c r="G406" s="121" t="s">
        <v>2324</v>
      </c>
      <c r="H406" s="103" t="s">
        <v>2960</v>
      </c>
      <c r="I406" s="393" t="s">
        <v>234</v>
      </c>
      <c r="J406" s="385" t="s">
        <v>354</v>
      </c>
      <c r="K406" s="385" t="s">
        <v>355</v>
      </c>
      <c r="L406" s="103" t="s">
        <v>2960</v>
      </c>
      <c r="M406" s="385" t="s">
        <v>33</v>
      </c>
      <c r="N406" s="322">
        <v>42373</v>
      </c>
      <c r="O406" s="322">
        <v>42404</v>
      </c>
      <c r="P406" s="322">
        <v>42769</v>
      </c>
      <c r="Q406" s="55">
        <v>19750</v>
      </c>
      <c r="R406" s="56">
        <v>0.75</v>
      </c>
      <c r="S406" s="55" t="s">
        <v>246</v>
      </c>
      <c r="T406" s="55">
        <v>14812.5</v>
      </c>
    </row>
    <row r="407" spans="2:20" ht="88.5" customHeight="1" x14ac:dyDescent="0.2">
      <c r="B407" s="409"/>
      <c r="C407" s="410"/>
      <c r="D407" s="438"/>
      <c r="E407" s="432"/>
      <c r="F407" s="385" t="s">
        <v>1680</v>
      </c>
      <c r="G407" s="121" t="s">
        <v>1163</v>
      </c>
      <c r="H407" s="103" t="s">
        <v>261</v>
      </c>
      <c r="I407" s="393" t="s">
        <v>262</v>
      </c>
      <c r="J407" s="385" t="s">
        <v>354</v>
      </c>
      <c r="K407" s="385" t="s">
        <v>355</v>
      </c>
      <c r="L407" s="101" t="s">
        <v>261</v>
      </c>
      <c r="M407" s="385" t="s">
        <v>10</v>
      </c>
      <c r="N407" s="322">
        <v>42410</v>
      </c>
      <c r="O407" s="322">
        <v>42379</v>
      </c>
      <c r="P407" s="322">
        <v>42886</v>
      </c>
      <c r="Q407" s="55">
        <v>45100</v>
      </c>
      <c r="R407" s="56">
        <v>0.45</v>
      </c>
      <c r="S407" s="55" t="s">
        <v>246</v>
      </c>
      <c r="T407" s="55">
        <v>20295</v>
      </c>
    </row>
    <row r="408" spans="2:20" ht="38.25" customHeight="1" x14ac:dyDescent="0.2">
      <c r="B408" s="409"/>
      <c r="C408" s="410"/>
      <c r="D408" s="438"/>
      <c r="E408" s="432"/>
      <c r="F408" s="385" t="s">
        <v>1680</v>
      </c>
      <c r="G408" s="121" t="s">
        <v>2373</v>
      </c>
      <c r="H408" s="103" t="s">
        <v>259</v>
      </c>
      <c r="I408" s="393" t="s">
        <v>260</v>
      </c>
      <c r="J408" s="385" t="s">
        <v>354</v>
      </c>
      <c r="K408" s="385" t="s">
        <v>355</v>
      </c>
      <c r="L408" s="101" t="s">
        <v>259</v>
      </c>
      <c r="M408" s="385" t="s">
        <v>13</v>
      </c>
      <c r="N408" s="322">
        <v>42410</v>
      </c>
      <c r="O408" s="322">
        <v>42370</v>
      </c>
      <c r="P408" s="322">
        <v>43465</v>
      </c>
      <c r="Q408" s="55">
        <v>352912.06</v>
      </c>
      <c r="R408" s="56">
        <v>0.45000000850070127</v>
      </c>
      <c r="S408" s="55" t="s">
        <v>246</v>
      </c>
      <c r="T408" s="55">
        <v>158810.43</v>
      </c>
    </row>
    <row r="409" spans="2:20" ht="44.25" customHeight="1" x14ac:dyDescent="0.2">
      <c r="B409" s="409"/>
      <c r="C409" s="410"/>
      <c r="D409" s="438"/>
      <c r="E409" s="432"/>
      <c r="F409" s="385" t="s">
        <v>1682</v>
      </c>
      <c r="G409" s="121" t="s">
        <v>1216</v>
      </c>
      <c r="H409" s="103" t="s">
        <v>263</v>
      </c>
      <c r="I409" s="393" t="s">
        <v>264</v>
      </c>
      <c r="J409" s="385" t="s">
        <v>354</v>
      </c>
      <c r="K409" s="385" t="s">
        <v>355</v>
      </c>
      <c r="L409" s="101" t="s">
        <v>263</v>
      </c>
      <c r="M409" s="377" t="s">
        <v>4</v>
      </c>
      <c r="N409" s="322">
        <v>42446</v>
      </c>
      <c r="O409" s="322">
        <v>42430</v>
      </c>
      <c r="P409" s="322">
        <v>43524</v>
      </c>
      <c r="Q409" s="55">
        <v>156239.85999999999</v>
      </c>
      <c r="R409" s="56">
        <v>0.69999998719916934</v>
      </c>
      <c r="S409" s="55" t="s">
        <v>246</v>
      </c>
      <c r="T409" s="55">
        <v>109367.9</v>
      </c>
    </row>
    <row r="410" spans="2:20" ht="81" customHeight="1" x14ac:dyDescent="0.2">
      <c r="B410" s="409"/>
      <c r="C410" s="410"/>
      <c r="D410" s="438"/>
      <c r="E410" s="432"/>
      <c r="F410" s="385" t="s">
        <v>1683</v>
      </c>
      <c r="G410" s="121" t="s">
        <v>2374</v>
      </c>
      <c r="H410" s="103" t="s">
        <v>298</v>
      </c>
      <c r="I410" s="393" t="s">
        <v>299</v>
      </c>
      <c r="J410" s="385" t="s">
        <v>354</v>
      </c>
      <c r="K410" s="385" t="s">
        <v>355</v>
      </c>
      <c r="L410" s="101" t="s">
        <v>298</v>
      </c>
      <c r="M410" s="377" t="s">
        <v>10</v>
      </c>
      <c r="N410" s="322">
        <v>42451</v>
      </c>
      <c r="O410" s="322">
        <v>42278</v>
      </c>
      <c r="P410" s="322">
        <v>42735</v>
      </c>
      <c r="Q410" s="58">
        <v>273582.73</v>
      </c>
      <c r="R410" s="56">
        <v>0.73</v>
      </c>
      <c r="S410" s="55" t="s">
        <v>246</v>
      </c>
      <c r="T410" s="58">
        <v>199939.72</v>
      </c>
    </row>
    <row r="411" spans="2:20" ht="123" customHeight="1" x14ac:dyDescent="0.2">
      <c r="B411" s="409"/>
      <c r="C411" s="410"/>
      <c r="D411" s="438"/>
      <c r="E411" s="432"/>
      <c r="F411" s="385" t="s">
        <v>1684</v>
      </c>
      <c r="G411" s="121" t="s">
        <v>2375</v>
      </c>
      <c r="H411" s="103" t="s">
        <v>2961</v>
      </c>
      <c r="I411" s="393" t="s">
        <v>254</v>
      </c>
      <c r="J411" s="385" t="s">
        <v>354</v>
      </c>
      <c r="K411" s="385" t="s">
        <v>355</v>
      </c>
      <c r="L411" s="101" t="s">
        <v>1351</v>
      </c>
      <c r="M411" s="385" t="s">
        <v>336</v>
      </c>
      <c r="N411" s="322">
        <v>42429</v>
      </c>
      <c r="O411" s="322">
        <v>42401</v>
      </c>
      <c r="P411" s="322">
        <v>43220</v>
      </c>
      <c r="Q411" s="55">
        <v>213476.68</v>
      </c>
      <c r="R411" s="56">
        <v>0.8</v>
      </c>
      <c r="S411" s="55" t="s">
        <v>246</v>
      </c>
      <c r="T411" s="55">
        <v>170781.34</v>
      </c>
    </row>
    <row r="412" spans="2:20" ht="64.5" customHeight="1" x14ac:dyDescent="0.2">
      <c r="B412" s="409"/>
      <c r="C412" s="410"/>
      <c r="D412" s="438"/>
      <c r="E412" s="432"/>
      <c r="F412" s="385" t="s">
        <v>1683</v>
      </c>
      <c r="G412" s="121" t="s">
        <v>2376</v>
      </c>
      <c r="H412" s="103" t="s">
        <v>296</v>
      </c>
      <c r="I412" s="393" t="s">
        <v>297</v>
      </c>
      <c r="J412" s="385" t="s">
        <v>354</v>
      </c>
      <c r="K412" s="385" t="s">
        <v>355</v>
      </c>
      <c r="L412" s="101" t="s">
        <v>296</v>
      </c>
      <c r="M412" s="377" t="s">
        <v>13</v>
      </c>
      <c r="N412" s="322">
        <v>42451</v>
      </c>
      <c r="O412" s="322">
        <v>42522</v>
      </c>
      <c r="P412" s="322">
        <v>42642</v>
      </c>
      <c r="Q412" s="55">
        <v>331035.90000000002</v>
      </c>
      <c r="R412" s="56">
        <v>0.7</v>
      </c>
      <c r="S412" s="55" t="s">
        <v>246</v>
      </c>
      <c r="T412" s="55">
        <v>231725.13</v>
      </c>
    </row>
    <row r="413" spans="2:20" ht="72" customHeight="1" x14ac:dyDescent="0.2">
      <c r="B413" s="409"/>
      <c r="C413" s="410"/>
      <c r="D413" s="438"/>
      <c r="E413" s="432"/>
      <c r="F413" s="385" t="s">
        <v>1683</v>
      </c>
      <c r="G413" s="121" t="s">
        <v>2221</v>
      </c>
      <c r="H413" s="103" t="s">
        <v>300</v>
      </c>
      <c r="I413" s="393" t="s">
        <v>301</v>
      </c>
      <c r="J413" s="385" t="s">
        <v>354</v>
      </c>
      <c r="K413" s="385" t="s">
        <v>355</v>
      </c>
      <c r="L413" s="101" t="s">
        <v>300</v>
      </c>
      <c r="M413" s="393" t="s">
        <v>62</v>
      </c>
      <c r="N413" s="322">
        <v>42451</v>
      </c>
      <c r="O413" s="322">
        <v>42278</v>
      </c>
      <c r="P413" s="322">
        <v>42931</v>
      </c>
      <c r="Q413" s="55">
        <v>4075190</v>
      </c>
      <c r="R413" s="56">
        <v>0.7</v>
      </c>
      <c r="S413" s="55" t="s">
        <v>246</v>
      </c>
      <c r="T413" s="55">
        <v>2852633</v>
      </c>
    </row>
    <row r="414" spans="2:20" ht="126.75" customHeight="1" x14ac:dyDescent="0.2">
      <c r="B414" s="409"/>
      <c r="C414" s="410"/>
      <c r="D414" s="438"/>
      <c r="E414" s="432"/>
      <c r="F414" s="385" t="s">
        <v>1684</v>
      </c>
      <c r="G414" s="121" t="s">
        <v>1125</v>
      </c>
      <c r="H414" s="103" t="s">
        <v>528</v>
      </c>
      <c r="I414" s="393" t="s">
        <v>529</v>
      </c>
      <c r="J414" s="385" t="s">
        <v>354</v>
      </c>
      <c r="K414" s="385" t="s">
        <v>355</v>
      </c>
      <c r="L414" s="101" t="s">
        <v>1352</v>
      </c>
      <c r="M414" s="385" t="s">
        <v>336</v>
      </c>
      <c r="N414" s="322">
        <v>42520</v>
      </c>
      <c r="O414" s="322">
        <v>42370</v>
      </c>
      <c r="P414" s="322">
        <v>43100</v>
      </c>
      <c r="Q414" s="55">
        <v>340159.91</v>
      </c>
      <c r="R414" s="56">
        <v>0.8</v>
      </c>
      <c r="S414" s="55" t="s">
        <v>246</v>
      </c>
      <c r="T414" s="55">
        <v>272127.92</v>
      </c>
    </row>
    <row r="415" spans="2:20" ht="66" customHeight="1" x14ac:dyDescent="0.2">
      <c r="B415" s="409"/>
      <c r="C415" s="410"/>
      <c r="D415" s="438"/>
      <c r="E415" s="432"/>
      <c r="F415" s="385" t="s">
        <v>1683</v>
      </c>
      <c r="G415" s="121" t="s">
        <v>2342</v>
      </c>
      <c r="H415" s="103" t="s">
        <v>2962</v>
      </c>
      <c r="I415" s="393" t="s">
        <v>302</v>
      </c>
      <c r="J415" s="385" t="s">
        <v>354</v>
      </c>
      <c r="K415" s="385" t="s">
        <v>355</v>
      </c>
      <c r="L415" s="103" t="s">
        <v>2962</v>
      </c>
      <c r="M415" s="377" t="s">
        <v>7</v>
      </c>
      <c r="N415" s="322">
        <v>42451</v>
      </c>
      <c r="O415" s="322">
        <v>42278</v>
      </c>
      <c r="P415" s="322">
        <v>43008</v>
      </c>
      <c r="Q415" s="55">
        <v>1092996.98</v>
      </c>
      <c r="R415" s="56">
        <v>0.7</v>
      </c>
      <c r="S415" s="55" t="s">
        <v>246</v>
      </c>
      <c r="T415" s="55">
        <v>765097.89</v>
      </c>
    </row>
    <row r="416" spans="2:20" ht="64.5" customHeight="1" x14ac:dyDescent="0.2">
      <c r="B416" s="409"/>
      <c r="C416" s="410"/>
      <c r="D416" s="438"/>
      <c r="E416" s="432"/>
      <c r="F416" s="385" t="s">
        <v>1685</v>
      </c>
      <c r="G416" s="121" t="s">
        <v>2164</v>
      </c>
      <c r="H416" s="103" t="s">
        <v>388</v>
      </c>
      <c r="I416" s="393" t="s">
        <v>1368</v>
      </c>
      <c r="J416" s="385" t="s">
        <v>354</v>
      </c>
      <c r="K416" s="385" t="s">
        <v>355</v>
      </c>
      <c r="L416" s="101" t="s">
        <v>388</v>
      </c>
      <c r="M416" s="377" t="s">
        <v>336</v>
      </c>
      <c r="N416" s="322">
        <v>42479</v>
      </c>
      <c r="O416" s="322">
        <v>42491</v>
      </c>
      <c r="P416" s="322">
        <v>43462</v>
      </c>
      <c r="Q416" s="55">
        <v>42320.65</v>
      </c>
      <c r="R416" s="56">
        <v>0.53190676419194882</v>
      </c>
      <c r="S416" s="55" t="s">
        <v>246</v>
      </c>
      <c r="T416" s="55">
        <v>22510.639999999999</v>
      </c>
    </row>
    <row r="417" spans="2:20" ht="66.75" customHeight="1" x14ac:dyDescent="0.2">
      <c r="B417" s="409"/>
      <c r="C417" s="410"/>
      <c r="D417" s="438"/>
      <c r="E417" s="432"/>
      <c r="F417" s="385" t="s">
        <v>1680</v>
      </c>
      <c r="G417" s="62" t="s">
        <v>2222</v>
      </c>
      <c r="H417" s="103" t="s">
        <v>303</v>
      </c>
      <c r="I417" s="393" t="s">
        <v>304</v>
      </c>
      <c r="J417" s="385" t="s">
        <v>354</v>
      </c>
      <c r="K417" s="385" t="s">
        <v>355</v>
      </c>
      <c r="L417" s="101" t="s">
        <v>303</v>
      </c>
      <c r="M417" s="371" t="s">
        <v>2710</v>
      </c>
      <c r="N417" s="322">
        <v>42410</v>
      </c>
      <c r="O417" s="322">
        <v>42278</v>
      </c>
      <c r="P417" s="322">
        <v>43008</v>
      </c>
      <c r="Q417" s="55">
        <v>15175</v>
      </c>
      <c r="R417" s="56">
        <v>0.45</v>
      </c>
      <c r="S417" s="55" t="s">
        <v>246</v>
      </c>
      <c r="T417" s="55">
        <v>6828.75</v>
      </c>
    </row>
    <row r="418" spans="2:20" ht="84" customHeight="1" x14ac:dyDescent="0.2">
      <c r="B418" s="409"/>
      <c r="C418" s="410"/>
      <c r="D418" s="438"/>
      <c r="E418" s="432"/>
      <c r="F418" s="385" t="s">
        <v>1686</v>
      </c>
      <c r="G418" s="62" t="s">
        <v>2223</v>
      </c>
      <c r="H418" s="103" t="s">
        <v>1826</v>
      </c>
      <c r="I418" s="393" t="s">
        <v>1827</v>
      </c>
      <c r="J418" s="385" t="s">
        <v>354</v>
      </c>
      <c r="K418" s="385" t="s">
        <v>355</v>
      </c>
      <c r="L418" s="101" t="s">
        <v>1828</v>
      </c>
      <c r="M418" s="371" t="s">
        <v>336</v>
      </c>
      <c r="N418" s="322">
        <v>42509</v>
      </c>
      <c r="O418" s="322">
        <v>42401</v>
      </c>
      <c r="P418" s="322">
        <v>43281</v>
      </c>
      <c r="Q418" s="55">
        <v>140490.47</v>
      </c>
      <c r="R418" s="56">
        <v>0.7</v>
      </c>
      <c r="S418" s="55" t="s">
        <v>246</v>
      </c>
      <c r="T418" s="55">
        <v>98343.33</v>
      </c>
    </row>
    <row r="419" spans="2:20" ht="144" customHeight="1" x14ac:dyDescent="0.2">
      <c r="B419" s="409"/>
      <c r="C419" s="410"/>
      <c r="D419" s="438"/>
      <c r="E419" s="432"/>
      <c r="F419" s="385" t="s">
        <v>1686</v>
      </c>
      <c r="G419" s="121" t="s">
        <v>1125</v>
      </c>
      <c r="H419" s="103" t="s">
        <v>384</v>
      </c>
      <c r="I419" s="393" t="s">
        <v>385</v>
      </c>
      <c r="J419" s="385" t="s">
        <v>354</v>
      </c>
      <c r="K419" s="385" t="s">
        <v>355</v>
      </c>
      <c r="L419" s="101" t="s">
        <v>1353</v>
      </c>
      <c r="M419" s="377" t="s">
        <v>336</v>
      </c>
      <c r="N419" s="322">
        <v>42509</v>
      </c>
      <c r="O419" s="322">
        <v>42461</v>
      </c>
      <c r="P419" s="322">
        <v>43190</v>
      </c>
      <c r="Q419" s="55">
        <v>556368.06000000006</v>
      </c>
      <c r="R419" s="56">
        <v>0.70000001437897064</v>
      </c>
      <c r="S419" s="55" t="s">
        <v>246</v>
      </c>
      <c r="T419" s="55">
        <v>389457.65</v>
      </c>
    </row>
    <row r="420" spans="2:20" ht="118.5" customHeight="1" x14ac:dyDescent="0.2">
      <c r="B420" s="409"/>
      <c r="C420" s="410"/>
      <c r="D420" s="438"/>
      <c r="E420" s="432"/>
      <c r="F420" s="385" t="s">
        <v>1686</v>
      </c>
      <c r="G420" s="121" t="s">
        <v>2165</v>
      </c>
      <c r="H420" s="103" t="s">
        <v>386</v>
      </c>
      <c r="I420" s="393" t="s">
        <v>387</v>
      </c>
      <c r="J420" s="385" t="s">
        <v>354</v>
      </c>
      <c r="K420" s="385" t="s">
        <v>355</v>
      </c>
      <c r="L420" s="101" t="s">
        <v>1354</v>
      </c>
      <c r="M420" s="377" t="s">
        <v>336</v>
      </c>
      <c r="N420" s="322">
        <v>42509</v>
      </c>
      <c r="O420" s="322">
        <v>42644</v>
      </c>
      <c r="P420" s="322">
        <v>43738</v>
      </c>
      <c r="Q420" s="55">
        <v>257719.6</v>
      </c>
      <c r="R420" s="56">
        <v>0.7</v>
      </c>
      <c r="S420" s="55" t="s">
        <v>246</v>
      </c>
      <c r="T420" s="55">
        <v>180403.72</v>
      </c>
    </row>
    <row r="421" spans="2:20" ht="79.5" customHeight="1" x14ac:dyDescent="0.2">
      <c r="B421" s="409"/>
      <c r="C421" s="410"/>
      <c r="D421" s="438"/>
      <c r="E421" s="432"/>
      <c r="F421" s="385" t="s">
        <v>1687</v>
      </c>
      <c r="G421" s="121" t="s">
        <v>2224</v>
      </c>
      <c r="H421" s="103" t="s">
        <v>616</v>
      </c>
      <c r="I421" s="393" t="s">
        <v>617</v>
      </c>
      <c r="J421" s="385" t="s">
        <v>354</v>
      </c>
      <c r="K421" s="385" t="s">
        <v>355</v>
      </c>
      <c r="L421" s="101" t="s">
        <v>616</v>
      </c>
      <c r="M421" s="377" t="s">
        <v>15</v>
      </c>
      <c r="N421" s="322">
        <v>42621</v>
      </c>
      <c r="O421" s="322">
        <v>42422</v>
      </c>
      <c r="P421" s="322">
        <v>43100</v>
      </c>
      <c r="Q421" s="55">
        <v>250604.94</v>
      </c>
      <c r="R421" s="56">
        <v>0.6</v>
      </c>
      <c r="S421" s="55" t="s">
        <v>246</v>
      </c>
      <c r="T421" s="55">
        <v>150362.96</v>
      </c>
    </row>
    <row r="422" spans="2:20" ht="79.5" customHeight="1" x14ac:dyDescent="0.2">
      <c r="B422" s="409"/>
      <c r="C422" s="410"/>
      <c r="D422" s="438"/>
      <c r="E422" s="432"/>
      <c r="F422" s="385" t="s">
        <v>1687</v>
      </c>
      <c r="G422" s="121" t="s">
        <v>2225</v>
      </c>
      <c r="H422" s="103" t="s">
        <v>618</v>
      </c>
      <c r="I422" s="393" t="s">
        <v>619</v>
      </c>
      <c r="J422" s="385" t="s">
        <v>354</v>
      </c>
      <c r="K422" s="385" t="s">
        <v>355</v>
      </c>
      <c r="L422" s="101" t="s">
        <v>618</v>
      </c>
      <c r="M422" s="377" t="s">
        <v>4</v>
      </c>
      <c r="N422" s="322">
        <v>42621</v>
      </c>
      <c r="O422" s="322">
        <v>42433</v>
      </c>
      <c r="P422" s="322">
        <v>43159</v>
      </c>
      <c r="Q422" s="55">
        <v>1724406.1</v>
      </c>
      <c r="R422" s="56">
        <v>0.6</v>
      </c>
      <c r="S422" s="55" t="s">
        <v>246</v>
      </c>
      <c r="T422" s="55">
        <v>1034643.66</v>
      </c>
    </row>
    <row r="423" spans="2:20" ht="79.5" customHeight="1" x14ac:dyDescent="0.2">
      <c r="B423" s="409"/>
      <c r="C423" s="410"/>
      <c r="D423" s="438"/>
      <c r="E423" s="432"/>
      <c r="F423" s="385" t="s">
        <v>1687</v>
      </c>
      <c r="G423" s="121" t="s">
        <v>2318</v>
      </c>
      <c r="H423" s="103" t="s">
        <v>556</v>
      </c>
      <c r="I423" s="393" t="s">
        <v>557</v>
      </c>
      <c r="J423" s="385" t="s">
        <v>354</v>
      </c>
      <c r="K423" s="385" t="s">
        <v>355</v>
      </c>
      <c r="L423" s="101" t="s">
        <v>556</v>
      </c>
      <c r="M423" s="377" t="s">
        <v>13</v>
      </c>
      <c r="N423" s="322">
        <v>42598</v>
      </c>
      <c r="O423" s="322">
        <v>42614</v>
      </c>
      <c r="P423" s="322">
        <v>43708</v>
      </c>
      <c r="Q423" s="55">
        <v>766622.3</v>
      </c>
      <c r="R423" s="56">
        <v>0.6</v>
      </c>
      <c r="S423" s="55" t="s">
        <v>246</v>
      </c>
      <c r="T423" s="55">
        <v>459973.38</v>
      </c>
    </row>
    <row r="424" spans="2:20" ht="45.75" customHeight="1" x14ac:dyDescent="0.2">
      <c r="B424" s="409"/>
      <c r="C424" s="410"/>
      <c r="D424" s="438"/>
      <c r="E424" s="432"/>
      <c r="F424" s="385" t="s">
        <v>1687</v>
      </c>
      <c r="G424" s="121" t="s">
        <v>2226</v>
      </c>
      <c r="H424" s="103" t="s">
        <v>988</v>
      </c>
      <c r="I424" s="393" t="s">
        <v>989</v>
      </c>
      <c r="J424" s="385" t="s">
        <v>354</v>
      </c>
      <c r="K424" s="385" t="s">
        <v>355</v>
      </c>
      <c r="L424" s="101" t="s">
        <v>988</v>
      </c>
      <c r="M424" s="377" t="s">
        <v>33</v>
      </c>
      <c r="N424" s="322">
        <v>42865</v>
      </c>
      <c r="O424" s="322">
        <v>42458</v>
      </c>
      <c r="P424" s="322">
        <v>43546</v>
      </c>
      <c r="Q424" s="55">
        <v>890107.4</v>
      </c>
      <c r="R424" s="56">
        <v>0.6</v>
      </c>
      <c r="S424" s="55" t="s">
        <v>246</v>
      </c>
      <c r="T424" s="55">
        <v>534064.43999999994</v>
      </c>
    </row>
    <row r="425" spans="2:20" ht="48" customHeight="1" x14ac:dyDescent="0.2">
      <c r="B425" s="409"/>
      <c r="C425" s="410"/>
      <c r="D425" s="438"/>
      <c r="E425" s="432"/>
      <c r="F425" s="385" t="s">
        <v>1687</v>
      </c>
      <c r="G425" s="121" t="s">
        <v>2227</v>
      </c>
      <c r="H425" s="103" t="s">
        <v>620</v>
      </c>
      <c r="I425" s="393" t="s">
        <v>621</v>
      </c>
      <c r="J425" s="385" t="s">
        <v>354</v>
      </c>
      <c r="K425" s="385" t="s">
        <v>355</v>
      </c>
      <c r="L425" s="101" t="s">
        <v>620</v>
      </c>
      <c r="M425" s="377" t="s">
        <v>191</v>
      </c>
      <c r="N425" s="322">
        <v>42642</v>
      </c>
      <c r="O425" s="322">
        <v>42705</v>
      </c>
      <c r="P425" s="322">
        <v>43524</v>
      </c>
      <c r="Q425" s="55">
        <v>279042.86</v>
      </c>
      <c r="R425" s="56">
        <v>0.7</v>
      </c>
      <c r="S425" s="55" t="s">
        <v>246</v>
      </c>
      <c r="T425" s="55">
        <v>195330</v>
      </c>
    </row>
    <row r="426" spans="2:20" ht="67.5" customHeight="1" x14ac:dyDescent="0.2">
      <c r="B426" s="409"/>
      <c r="C426" s="410"/>
      <c r="D426" s="438"/>
      <c r="E426" s="432"/>
      <c r="F426" s="385" t="s">
        <v>1687</v>
      </c>
      <c r="G426" s="121" t="s">
        <v>1245</v>
      </c>
      <c r="H426" s="103" t="s">
        <v>1418</v>
      </c>
      <c r="I426" s="393" t="s">
        <v>1419</v>
      </c>
      <c r="J426" s="385" t="s">
        <v>354</v>
      </c>
      <c r="K426" s="385" t="s">
        <v>355</v>
      </c>
      <c r="L426" s="101"/>
      <c r="M426" s="377" t="s">
        <v>33</v>
      </c>
      <c r="N426" s="322">
        <v>43012</v>
      </c>
      <c r="O426" s="322">
        <v>42887</v>
      </c>
      <c r="P426" s="322">
        <v>43799</v>
      </c>
      <c r="Q426" s="55">
        <v>1349584.38</v>
      </c>
      <c r="R426" s="56">
        <v>0.5</v>
      </c>
      <c r="S426" s="55" t="s">
        <v>246</v>
      </c>
      <c r="T426" s="55">
        <v>674792.19</v>
      </c>
    </row>
    <row r="427" spans="2:20" ht="48" customHeight="1" x14ac:dyDescent="0.2">
      <c r="B427" s="409"/>
      <c r="C427" s="410"/>
      <c r="D427" s="438"/>
      <c r="E427" s="432"/>
      <c r="F427" s="385" t="s">
        <v>1687</v>
      </c>
      <c r="G427" s="121" t="s">
        <v>2377</v>
      </c>
      <c r="H427" s="103" t="s">
        <v>614</v>
      </c>
      <c r="I427" s="393" t="s">
        <v>615</v>
      </c>
      <c r="J427" s="385" t="s">
        <v>354</v>
      </c>
      <c r="K427" s="385" t="s">
        <v>355</v>
      </c>
      <c r="L427" s="101" t="s">
        <v>614</v>
      </c>
      <c r="M427" s="377" t="s">
        <v>21</v>
      </c>
      <c r="N427" s="322">
        <v>42621</v>
      </c>
      <c r="O427" s="322">
        <v>42725</v>
      </c>
      <c r="P427" s="322">
        <v>43454</v>
      </c>
      <c r="Q427" s="55">
        <v>775188.5</v>
      </c>
      <c r="R427" s="56">
        <v>0.6</v>
      </c>
      <c r="S427" s="55" t="s">
        <v>246</v>
      </c>
      <c r="T427" s="58">
        <v>465113.1</v>
      </c>
    </row>
    <row r="428" spans="2:20" ht="49.5" customHeight="1" x14ac:dyDescent="0.2">
      <c r="B428" s="409"/>
      <c r="C428" s="410"/>
      <c r="D428" s="438"/>
      <c r="E428" s="432"/>
      <c r="F428" s="385" t="s">
        <v>1687</v>
      </c>
      <c r="G428" s="121" t="s">
        <v>2364</v>
      </c>
      <c r="H428" s="103" t="s">
        <v>876</v>
      </c>
      <c r="I428" s="393" t="s">
        <v>877</v>
      </c>
      <c r="J428" s="385" t="s">
        <v>354</v>
      </c>
      <c r="K428" s="385" t="s">
        <v>355</v>
      </c>
      <c r="L428" s="101" t="s">
        <v>876</v>
      </c>
      <c r="M428" s="377" t="s">
        <v>7</v>
      </c>
      <c r="N428" s="322">
        <v>42775</v>
      </c>
      <c r="O428" s="322">
        <v>42461</v>
      </c>
      <c r="P428" s="322">
        <v>43190</v>
      </c>
      <c r="Q428" s="55">
        <v>530000</v>
      </c>
      <c r="R428" s="56">
        <v>0.5</v>
      </c>
      <c r="S428" s="55" t="s">
        <v>246</v>
      </c>
      <c r="T428" s="55">
        <v>265000</v>
      </c>
    </row>
    <row r="429" spans="2:20" ht="49.5" customHeight="1" x14ac:dyDescent="0.2">
      <c r="B429" s="409"/>
      <c r="C429" s="410"/>
      <c r="D429" s="438"/>
      <c r="E429" s="432"/>
      <c r="F429" s="385" t="s">
        <v>1687</v>
      </c>
      <c r="G429" s="121" t="s">
        <v>2228</v>
      </c>
      <c r="H429" s="103" t="s">
        <v>722</v>
      </c>
      <c r="I429" s="393" t="s">
        <v>723</v>
      </c>
      <c r="J429" s="385" t="s">
        <v>354</v>
      </c>
      <c r="K429" s="385" t="s">
        <v>355</v>
      </c>
      <c r="L429" s="101" t="s">
        <v>722</v>
      </c>
      <c r="M429" s="377" t="s">
        <v>33</v>
      </c>
      <c r="N429" s="322">
        <v>42688</v>
      </c>
      <c r="O429" s="322">
        <v>42614</v>
      </c>
      <c r="P429" s="322">
        <v>42735</v>
      </c>
      <c r="Q429" s="55">
        <v>125594.63</v>
      </c>
      <c r="R429" s="56">
        <v>0.6</v>
      </c>
      <c r="S429" s="55" t="s">
        <v>246</v>
      </c>
      <c r="T429" s="55">
        <v>75356.78</v>
      </c>
    </row>
    <row r="430" spans="2:20" ht="70.5" customHeight="1" x14ac:dyDescent="0.2">
      <c r="B430" s="409"/>
      <c r="C430" s="410"/>
      <c r="D430" s="438"/>
      <c r="E430" s="432"/>
      <c r="F430" s="385" t="s">
        <v>1687</v>
      </c>
      <c r="G430" s="121" t="s">
        <v>2378</v>
      </c>
      <c r="H430" s="103" t="s">
        <v>832</v>
      </c>
      <c r="I430" s="393" t="s">
        <v>831</v>
      </c>
      <c r="J430" s="385" t="s">
        <v>354</v>
      </c>
      <c r="K430" s="385" t="s">
        <v>355</v>
      </c>
      <c r="L430" s="101" t="s">
        <v>832</v>
      </c>
      <c r="M430" s="377" t="s">
        <v>13</v>
      </c>
      <c r="N430" s="322">
        <v>42748</v>
      </c>
      <c r="O430" s="322">
        <v>42481</v>
      </c>
      <c r="P430" s="322">
        <v>42845</v>
      </c>
      <c r="Q430" s="55">
        <v>141230.81</v>
      </c>
      <c r="R430" s="56">
        <v>0.6</v>
      </c>
      <c r="S430" s="55" t="s">
        <v>246</v>
      </c>
      <c r="T430" s="55">
        <v>86638.1</v>
      </c>
    </row>
    <row r="431" spans="2:20" ht="108" customHeight="1" x14ac:dyDescent="0.2">
      <c r="B431" s="409"/>
      <c r="C431" s="410"/>
      <c r="D431" s="438"/>
      <c r="E431" s="432"/>
      <c r="F431" s="385" t="s">
        <v>1687</v>
      </c>
      <c r="G431" s="121" t="s">
        <v>2379</v>
      </c>
      <c r="H431" s="103" t="s">
        <v>622</v>
      </c>
      <c r="I431" s="393" t="s">
        <v>623</v>
      </c>
      <c r="J431" s="385" t="s">
        <v>354</v>
      </c>
      <c r="K431" s="385" t="s">
        <v>355</v>
      </c>
      <c r="L431" s="101" t="s">
        <v>622</v>
      </c>
      <c r="M431" s="377" t="s">
        <v>1</v>
      </c>
      <c r="N431" s="322">
        <v>42621</v>
      </c>
      <c r="O431" s="322">
        <v>42461</v>
      </c>
      <c r="P431" s="322">
        <v>43190</v>
      </c>
      <c r="Q431" s="55">
        <v>2144368.4900000002</v>
      </c>
      <c r="R431" s="56">
        <v>0.62</v>
      </c>
      <c r="S431" s="55" t="s">
        <v>246</v>
      </c>
      <c r="T431" s="55">
        <v>1337227.8600000001</v>
      </c>
    </row>
    <row r="432" spans="2:20" ht="40.5" customHeight="1" x14ac:dyDescent="0.2">
      <c r="B432" s="409"/>
      <c r="C432" s="410"/>
      <c r="D432" s="438"/>
      <c r="E432" s="432"/>
      <c r="F432" s="385" t="s">
        <v>1687</v>
      </c>
      <c r="G432" s="121" t="s">
        <v>1126</v>
      </c>
      <c r="H432" s="103" t="s">
        <v>560</v>
      </c>
      <c r="I432" s="393" t="s">
        <v>561</v>
      </c>
      <c r="J432" s="385" t="s">
        <v>354</v>
      </c>
      <c r="K432" s="385" t="s">
        <v>355</v>
      </c>
      <c r="L432" s="101" t="s">
        <v>560</v>
      </c>
      <c r="M432" s="377" t="s">
        <v>109</v>
      </c>
      <c r="N432" s="322">
        <v>42598</v>
      </c>
      <c r="O432" s="322">
        <v>42676</v>
      </c>
      <c r="P432" s="322">
        <v>43770</v>
      </c>
      <c r="Q432" s="55">
        <v>7606374</v>
      </c>
      <c r="R432" s="56">
        <v>0.6</v>
      </c>
      <c r="S432" s="59" t="s">
        <v>737</v>
      </c>
      <c r="T432" s="55">
        <v>4563824.4000000004</v>
      </c>
    </row>
    <row r="433" spans="2:20" ht="73.5" customHeight="1" x14ac:dyDescent="0.2">
      <c r="B433" s="409"/>
      <c r="C433" s="410"/>
      <c r="D433" s="438"/>
      <c r="E433" s="432"/>
      <c r="F433" s="385" t="s">
        <v>1687</v>
      </c>
      <c r="G433" s="121" t="s">
        <v>1127</v>
      </c>
      <c r="H433" s="103" t="s">
        <v>562</v>
      </c>
      <c r="I433" s="393" t="s">
        <v>563</v>
      </c>
      <c r="J433" s="385" t="s">
        <v>354</v>
      </c>
      <c r="K433" s="385" t="s">
        <v>355</v>
      </c>
      <c r="L433" s="101" t="s">
        <v>562</v>
      </c>
      <c r="M433" s="377" t="s">
        <v>25</v>
      </c>
      <c r="N433" s="322">
        <v>42598</v>
      </c>
      <c r="O433" s="322">
        <v>42464</v>
      </c>
      <c r="P433" s="322">
        <v>43555</v>
      </c>
      <c r="Q433" s="55">
        <v>1616677.07</v>
      </c>
      <c r="R433" s="56">
        <v>0.50323101209436227</v>
      </c>
      <c r="S433" s="59" t="s">
        <v>737</v>
      </c>
      <c r="T433" s="55">
        <v>808338.54</v>
      </c>
    </row>
    <row r="434" spans="2:20" ht="69" customHeight="1" x14ac:dyDescent="0.2">
      <c r="B434" s="409"/>
      <c r="C434" s="410"/>
      <c r="D434" s="438"/>
      <c r="E434" s="432"/>
      <c r="F434" s="385" t="s">
        <v>1687</v>
      </c>
      <c r="G434" s="121" t="s">
        <v>1248</v>
      </c>
      <c r="H434" s="103" t="s">
        <v>624</v>
      </c>
      <c r="I434" s="393" t="s">
        <v>625</v>
      </c>
      <c r="J434" s="385" t="s">
        <v>354</v>
      </c>
      <c r="K434" s="385" t="s">
        <v>355</v>
      </c>
      <c r="L434" s="101" t="s">
        <v>624</v>
      </c>
      <c r="M434" s="377" t="s">
        <v>33</v>
      </c>
      <c r="N434" s="322">
        <v>42621</v>
      </c>
      <c r="O434" s="322">
        <v>42553</v>
      </c>
      <c r="P434" s="322">
        <v>43373</v>
      </c>
      <c r="Q434" s="55">
        <v>864950.32</v>
      </c>
      <c r="R434" s="56">
        <v>0.6</v>
      </c>
      <c r="S434" s="55" t="s">
        <v>246</v>
      </c>
      <c r="T434" s="55">
        <v>518970.19</v>
      </c>
    </row>
    <row r="435" spans="2:20" ht="64.5" customHeight="1" x14ac:dyDescent="0.2">
      <c r="B435" s="409"/>
      <c r="C435" s="410"/>
      <c r="D435" s="438"/>
      <c r="E435" s="432"/>
      <c r="F435" s="385" t="s">
        <v>1687</v>
      </c>
      <c r="G435" s="121" t="s">
        <v>1154</v>
      </c>
      <c r="H435" s="103" t="s">
        <v>558</v>
      </c>
      <c r="I435" s="393" t="s">
        <v>559</v>
      </c>
      <c r="J435" s="385" t="s">
        <v>354</v>
      </c>
      <c r="K435" s="385" t="s">
        <v>355</v>
      </c>
      <c r="L435" s="101" t="s">
        <v>558</v>
      </c>
      <c r="M435" s="377" t="s">
        <v>15</v>
      </c>
      <c r="N435" s="322">
        <v>42598</v>
      </c>
      <c r="O435" s="322">
        <v>42467</v>
      </c>
      <c r="P435" s="322">
        <v>43100</v>
      </c>
      <c r="Q435" s="55">
        <v>295655</v>
      </c>
      <c r="R435" s="56">
        <v>0.6</v>
      </c>
      <c r="S435" s="55" t="s">
        <v>246</v>
      </c>
      <c r="T435" s="55">
        <v>177393</v>
      </c>
    </row>
    <row r="436" spans="2:20" ht="85.5" customHeight="1" x14ac:dyDescent="0.2">
      <c r="B436" s="409"/>
      <c r="C436" s="410"/>
      <c r="D436" s="438"/>
      <c r="E436" s="432"/>
      <c r="F436" s="385" t="s">
        <v>1687</v>
      </c>
      <c r="G436" s="121" t="s">
        <v>2229</v>
      </c>
      <c r="H436" s="103" t="s">
        <v>554</v>
      </c>
      <c r="I436" s="393" t="s">
        <v>555</v>
      </c>
      <c r="J436" s="385" t="s">
        <v>354</v>
      </c>
      <c r="K436" s="385" t="s">
        <v>355</v>
      </c>
      <c r="L436" s="101" t="s">
        <v>554</v>
      </c>
      <c r="M436" s="377" t="s">
        <v>25</v>
      </c>
      <c r="N436" s="322">
        <v>42598</v>
      </c>
      <c r="O436" s="322">
        <v>42614</v>
      </c>
      <c r="P436" s="322">
        <v>43343</v>
      </c>
      <c r="Q436" s="55">
        <v>659079.49</v>
      </c>
      <c r="R436" s="56">
        <v>0.5999999939309294</v>
      </c>
      <c r="S436" s="55" t="s">
        <v>246</v>
      </c>
      <c r="T436" s="55">
        <v>395447.69</v>
      </c>
    </row>
    <row r="437" spans="2:20" ht="85.5" customHeight="1" x14ac:dyDescent="0.2">
      <c r="B437" s="409"/>
      <c r="C437" s="410"/>
      <c r="D437" s="438"/>
      <c r="E437" s="432"/>
      <c r="F437" s="385" t="s">
        <v>1687</v>
      </c>
      <c r="G437" s="121" t="s">
        <v>2230</v>
      </c>
      <c r="H437" s="103" t="s">
        <v>2963</v>
      </c>
      <c r="I437" s="393" t="s">
        <v>564</v>
      </c>
      <c r="J437" s="385" t="s">
        <v>354</v>
      </c>
      <c r="K437" s="385" t="s">
        <v>355</v>
      </c>
      <c r="L437" s="103" t="s">
        <v>2963</v>
      </c>
      <c r="M437" s="377" t="s">
        <v>33</v>
      </c>
      <c r="N437" s="322">
        <v>42598</v>
      </c>
      <c r="O437" s="322">
        <v>42468</v>
      </c>
      <c r="P437" s="322">
        <v>43562</v>
      </c>
      <c r="Q437" s="55">
        <v>1746105.76</v>
      </c>
      <c r="R437" s="56">
        <v>0.69999999885459407</v>
      </c>
      <c r="S437" s="55" t="s">
        <v>246</v>
      </c>
      <c r="T437" s="55">
        <v>1222274.03</v>
      </c>
    </row>
    <row r="438" spans="2:20" ht="56.25" customHeight="1" x14ac:dyDescent="0.2">
      <c r="B438" s="409"/>
      <c r="C438" s="410"/>
      <c r="D438" s="438"/>
      <c r="E438" s="432"/>
      <c r="F438" s="385" t="s">
        <v>1688</v>
      </c>
      <c r="G438" s="224" t="s">
        <v>1246</v>
      </c>
      <c r="H438" s="242" t="s">
        <v>2964</v>
      </c>
      <c r="I438" s="297" t="s">
        <v>735</v>
      </c>
      <c r="J438" s="385" t="s">
        <v>354</v>
      </c>
      <c r="K438" s="385" t="s">
        <v>355</v>
      </c>
      <c r="L438" s="242" t="s">
        <v>2964</v>
      </c>
      <c r="M438" s="377" t="s">
        <v>13</v>
      </c>
      <c r="N438" s="322">
        <v>42683</v>
      </c>
      <c r="O438" s="322">
        <v>42500</v>
      </c>
      <c r="P438" s="322">
        <v>43100</v>
      </c>
      <c r="Q438" s="60">
        <v>117185.13</v>
      </c>
      <c r="R438" s="56">
        <v>0.45000001280025881</v>
      </c>
      <c r="S438" s="55" t="s">
        <v>246</v>
      </c>
      <c r="T438" s="60">
        <v>52733.31</v>
      </c>
    </row>
    <row r="439" spans="2:20" ht="57" customHeight="1" x14ac:dyDescent="0.2">
      <c r="B439" s="409"/>
      <c r="C439" s="410"/>
      <c r="D439" s="438"/>
      <c r="E439" s="432"/>
      <c r="F439" s="385" t="s">
        <v>1688</v>
      </c>
      <c r="G439" s="121" t="s">
        <v>2384</v>
      </c>
      <c r="H439" s="242" t="s">
        <v>732</v>
      </c>
      <c r="I439" s="297" t="s">
        <v>734</v>
      </c>
      <c r="J439" s="385" t="s">
        <v>354</v>
      </c>
      <c r="K439" s="385" t="s">
        <v>355</v>
      </c>
      <c r="L439" s="310" t="s">
        <v>732</v>
      </c>
      <c r="M439" s="377" t="s">
        <v>1</v>
      </c>
      <c r="N439" s="322">
        <v>42683</v>
      </c>
      <c r="O439" s="322">
        <v>43199</v>
      </c>
      <c r="P439" s="322">
        <v>43928</v>
      </c>
      <c r="Q439" s="60">
        <v>259616.2</v>
      </c>
      <c r="R439" s="56">
        <v>0.44999999999999996</v>
      </c>
      <c r="S439" s="55" t="s">
        <v>246</v>
      </c>
      <c r="T439" s="60">
        <v>116827.29</v>
      </c>
    </row>
    <row r="440" spans="2:20" ht="67.5" customHeight="1" x14ac:dyDescent="0.2">
      <c r="B440" s="409"/>
      <c r="C440" s="410"/>
      <c r="D440" s="438"/>
      <c r="E440" s="432"/>
      <c r="F440" s="385" t="s">
        <v>1688</v>
      </c>
      <c r="G440" s="224" t="s">
        <v>2380</v>
      </c>
      <c r="H440" s="242" t="s">
        <v>733</v>
      </c>
      <c r="I440" s="297" t="s">
        <v>736</v>
      </c>
      <c r="J440" s="385" t="s">
        <v>354</v>
      </c>
      <c r="K440" s="385" t="s">
        <v>355</v>
      </c>
      <c r="L440" s="310" t="s">
        <v>733</v>
      </c>
      <c r="M440" s="377" t="s">
        <v>15</v>
      </c>
      <c r="N440" s="322">
        <v>42697</v>
      </c>
      <c r="O440" s="322">
        <v>42736</v>
      </c>
      <c r="P440" s="322">
        <v>43830</v>
      </c>
      <c r="Q440" s="60">
        <v>194845</v>
      </c>
      <c r="R440" s="56">
        <v>0.45</v>
      </c>
      <c r="S440" s="55" t="s">
        <v>246</v>
      </c>
      <c r="T440" s="60">
        <v>87680.25</v>
      </c>
    </row>
    <row r="441" spans="2:20" ht="124.5" customHeight="1" x14ac:dyDescent="0.2">
      <c r="B441" s="409"/>
      <c r="C441" s="410"/>
      <c r="D441" s="438"/>
      <c r="E441" s="432"/>
      <c r="F441" s="385" t="s">
        <v>1689</v>
      </c>
      <c r="G441" s="224" t="s">
        <v>2231</v>
      </c>
      <c r="H441" s="242" t="s">
        <v>2965</v>
      </c>
      <c r="I441" s="297" t="s">
        <v>730</v>
      </c>
      <c r="J441" s="385" t="s">
        <v>354</v>
      </c>
      <c r="K441" s="385" t="s">
        <v>355</v>
      </c>
      <c r="L441" s="310" t="s">
        <v>1355</v>
      </c>
      <c r="M441" s="377" t="s">
        <v>1</v>
      </c>
      <c r="N441" s="322">
        <v>42703</v>
      </c>
      <c r="O441" s="322">
        <v>42705</v>
      </c>
      <c r="P441" s="322">
        <v>42916</v>
      </c>
      <c r="Q441" s="55">
        <v>543540</v>
      </c>
      <c r="R441" s="56">
        <v>0.70000000615903601</v>
      </c>
      <c r="S441" s="55" t="s">
        <v>246</v>
      </c>
      <c r="T441" s="60">
        <v>380478</v>
      </c>
    </row>
    <row r="442" spans="2:20" ht="137.25" customHeight="1" x14ac:dyDescent="0.2">
      <c r="B442" s="409"/>
      <c r="C442" s="410"/>
      <c r="D442" s="438"/>
      <c r="E442" s="432"/>
      <c r="F442" s="385" t="s">
        <v>1689</v>
      </c>
      <c r="G442" s="224" t="s">
        <v>1255</v>
      </c>
      <c r="H442" s="242" t="s">
        <v>1055</v>
      </c>
      <c r="I442" s="297" t="s">
        <v>1054</v>
      </c>
      <c r="J442" s="385" t="s">
        <v>354</v>
      </c>
      <c r="K442" s="385" t="s">
        <v>355</v>
      </c>
      <c r="L442" s="310" t="s">
        <v>1356</v>
      </c>
      <c r="M442" s="377" t="s">
        <v>21</v>
      </c>
      <c r="N442" s="322">
        <v>42888</v>
      </c>
      <c r="O442" s="322">
        <v>42644</v>
      </c>
      <c r="P442" s="322">
        <v>43008</v>
      </c>
      <c r="Q442" s="55">
        <v>1962330.03</v>
      </c>
      <c r="R442" s="56">
        <v>0.7</v>
      </c>
      <c r="S442" s="55" t="s">
        <v>246</v>
      </c>
      <c r="T442" s="60">
        <v>1373631.02</v>
      </c>
    </row>
    <row r="443" spans="2:20" ht="93" customHeight="1" x14ac:dyDescent="0.2">
      <c r="B443" s="409"/>
      <c r="C443" s="410"/>
      <c r="D443" s="438"/>
      <c r="E443" s="432"/>
      <c r="F443" s="385" t="s">
        <v>1689</v>
      </c>
      <c r="G443" s="224" t="s">
        <v>2232</v>
      </c>
      <c r="H443" s="242" t="s">
        <v>724</v>
      </c>
      <c r="I443" s="297" t="s">
        <v>727</v>
      </c>
      <c r="J443" s="385" t="s">
        <v>354</v>
      </c>
      <c r="K443" s="385" t="s">
        <v>355</v>
      </c>
      <c r="L443" s="310" t="s">
        <v>3328</v>
      </c>
      <c r="M443" s="377" t="s">
        <v>1</v>
      </c>
      <c r="N443" s="322">
        <v>42703</v>
      </c>
      <c r="O443" s="322">
        <v>42675</v>
      </c>
      <c r="P443" s="322">
        <v>43039</v>
      </c>
      <c r="Q443" s="55">
        <v>256744.55</v>
      </c>
      <c r="R443" s="56">
        <v>0.70000000615903601</v>
      </c>
      <c r="S443" s="55" t="s">
        <v>246</v>
      </c>
      <c r="T443" s="60">
        <v>179721.19</v>
      </c>
    </row>
    <row r="444" spans="2:20" ht="87.75" customHeight="1" x14ac:dyDescent="0.2">
      <c r="B444" s="409"/>
      <c r="C444" s="410"/>
      <c r="D444" s="438"/>
      <c r="E444" s="432"/>
      <c r="F444" s="385" t="s">
        <v>1689</v>
      </c>
      <c r="G444" s="216" t="s">
        <v>2233</v>
      </c>
      <c r="H444" s="242" t="s">
        <v>1313</v>
      </c>
      <c r="I444" s="297" t="s">
        <v>1314</v>
      </c>
      <c r="J444" s="385" t="s">
        <v>354</v>
      </c>
      <c r="K444" s="385" t="s">
        <v>355</v>
      </c>
      <c r="L444" s="310" t="s">
        <v>3329</v>
      </c>
      <c r="M444" s="377" t="s">
        <v>30</v>
      </c>
      <c r="N444" s="322">
        <v>42949</v>
      </c>
      <c r="O444" s="322">
        <v>43009</v>
      </c>
      <c r="P444" s="322">
        <v>43373</v>
      </c>
      <c r="Q444" s="55">
        <v>1222981.9099999999</v>
      </c>
      <c r="R444" s="56">
        <v>0.6</v>
      </c>
      <c r="S444" s="55" t="s">
        <v>246</v>
      </c>
      <c r="T444" s="60">
        <v>733789.15</v>
      </c>
    </row>
    <row r="445" spans="2:20" ht="87.75" customHeight="1" x14ac:dyDescent="0.2">
      <c r="B445" s="409"/>
      <c r="C445" s="410"/>
      <c r="D445" s="438"/>
      <c r="E445" s="432"/>
      <c r="F445" s="385" t="s">
        <v>1689</v>
      </c>
      <c r="G445" s="224" t="s">
        <v>1253</v>
      </c>
      <c r="H445" s="242" t="s">
        <v>726</v>
      </c>
      <c r="I445" s="297" t="s">
        <v>729</v>
      </c>
      <c r="J445" s="385" t="s">
        <v>354</v>
      </c>
      <c r="K445" s="385" t="s">
        <v>355</v>
      </c>
      <c r="L445" s="310" t="s">
        <v>1357</v>
      </c>
      <c r="M445" s="393" t="s">
        <v>62</v>
      </c>
      <c r="N445" s="322">
        <v>42703</v>
      </c>
      <c r="O445" s="322">
        <v>42675</v>
      </c>
      <c r="P445" s="322">
        <v>43033</v>
      </c>
      <c r="Q445" s="55">
        <v>1595117.5</v>
      </c>
      <c r="R445" s="56">
        <v>0.6</v>
      </c>
      <c r="S445" s="55" t="s">
        <v>246</v>
      </c>
      <c r="T445" s="60">
        <v>957070.5</v>
      </c>
    </row>
    <row r="446" spans="2:20" ht="123.75" customHeight="1" x14ac:dyDescent="0.2">
      <c r="B446" s="409"/>
      <c r="C446" s="410"/>
      <c r="D446" s="438"/>
      <c r="E446" s="432"/>
      <c r="F446" s="385" t="s">
        <v>1689</v>
      </c>
      <c r="G446" s="224" t="s">
        <v>1202</v>
      </c>
      <c r="H446" s="242" t="s">
        <v>725</v>
      </c>
      <c r="I446" s="297" t="s">
        <v>728</v>
      </c>
      <c r="J446" s="385" t="s">
        <v>354</v>
      </c>
      <c r="K446" s="385" t="s">
        <v>355</v>
      </c>
      <c r="L446" s="310" t="s">
        <v>3330</v>
      </c>
      <c r="M446" s="377" t="s">
        <v>33</v>
      </c>
      <c r="N446" s="322">
        <v>42703</v>
      </c>
      <c r="O446" s="322">
        <v>42720</v>
      </c>
      <c r="P446" s="322">
        <v>43084</v>
      </c>
      <c r="Q446" s="55">
        <v>319921.78000000003</v>
      </c>
      <c r="R446" s="56">
        <v>0.70000000615903601</v>
      </c>
      <c r="S446" s="55" t="s">
        <v>246</v>
      </c>
      <c r="T446" s="60">
        <v>223945.25</v>
      </c>
    </row>
    <row r="447" spans="2:20" ht="149.25" customHeight="1" x14ac:dyDescent="0.2">
      <c r="B447" s="409"/>
      <c r="C447" s="410"/>
      <c r="D447" s="438"/>
      <c r="E447" s="432"/>
      <c r="F447" s="385" t="s">
        <v>1689</v>
      </c>
      <c r="G447" s="224" t="s">
        <v>2234</v>
      </c>
      <c r="H447" s="242" t="s">
        <v>2977</v>
      </c>
      <c r="I447" s="297" t="s">
        <v>731</v>
      </c>
      <c r="J447" s="385" t="s">
        <v>354</v>
      </c>
      <c r="K447" s="385" t="s">
        <v>355</v>
      </c>
      <c r="L447" s="310" t="s">
        <v>3331</v>
      </c>
      <c r="M447" s="377" t="s">
        <v>33</v>
      </c>
      <c r="N447" s="322">
        <v>42703</v>
      </c>
      <c r="O447" s="322">
        <v>42705</v>
      </c>
      <c r="P447" s="322">
        <v>43069</v>
      </c>
      <c r="Q447" s="58">
        <v>2225395.7400000002</v>
      </c>
      <c r="R447" s="56">
        <v>0.70000000615903601</v>
      </c>
      <c r="S447" s="55" t="s">
        <v>246</v>
      </c>
      <c r="T447" s="199">
        <v>1557777.02</v>
      </c>
    </row>
    <row r="448" spans="2:20" ht="123.75" customHeight="1" x14ac:dyDescent="0.2">
      <c r="B448" s="409"/>
      <c r="C448" s="410"/>
      <c r="D448" s="438"/>
      <c r="E448" s="432"/>
      <c r="F448" s="385" t="s">
        <v>1690</v>
      </c>
      <c r="G448" s="224" t="s">
        <v>2381</v>
      </c>
      <c r="H448" s="242" t="s">
        <v>1498</v>
      </c>
      <c r="I448" s="297" t="s">
        <v>1499</v>
      </c>
      <c r="J448" s="385" t="s">
        <v>354</v>
      </c>
      <c r="K448" s="385" t="s">
        <v>355</v>
      </c>
      <c r="L448" s="310" t="s">
        <v>2978</v>
      </c>
      <c r="M448" s="377" t="s">
        <v>7</v>
      </c>
      <c r="N448" s="322">
        <v>43062</v>
      </c>
      <c r="O448" s="322">
        <v>43129</v>
      </c>
      <c r="P448" s="322">
        <v>43706</v>
      </c>
      <c r="Q448" s="55">
        <v>1730554</v>
      </c>
      <c r="R448" s="56">
        <v>0.6</v>
      </c>
      <c r="S448" s="55" t="s">
        <v>246</v>
      </c>
      <c r="T448" s="60">
        <v>1038332.4</v>
      </c>
    </row>
    <row r="449" spans="2:20" ht="133.5" customHeight="1" x14ac:dyDescent="0.2">
      <c r="B449" s="409"/>
      <c r="C449" s="410"/>
      <c r="D449" s="438"/>
      <c r="E449" s="432"/>
      <c r="F449" s="385" t="s">
        <v>1690</v>
      </c>
      <c r="G449" s="216" t="s">
        <v>2235</v>
      </c>
      <c r="H449" s="242" t="s">
        <v>1056</v>
      </c>
      <c r="I449" s="297" t="s">
        <v>1057</v>
      </c>
      <c r="J449" s="385" t="s">
        <v>354</v>
      </c>
      <c r="K449" s="385" t="s">
        <v>355</v>
      </c>
      <c r="L449" s="310" t="s">
        <v>3332</v>
      </c>
      <c r="M449" s="377" t="s">
        <v>25</v>
      </c>
      <c r="N449" s="322">
        <v>42914</v>
      </c>
      <c r="O449" s="322">
        <v>42823</v>
      </c>
      <c r="P449" s="322">
        <v>43736</v>
      </c>
      <c r="Q449" s="55">
        <v>164330.29999999999</v>
      </c>
      <c r="R449" s="56">
        <v>0.6</v>
      </c>
      <c r="S449" s="55" t="s">
        <v>246</v>
      </c>
      <c r="T449" s="60">
        <v>98598.18</v>
      </c>
    </row>
    <row r="450" spans="2:20" ht="138.75" customHeight="1" x14ac:dyDescent="0.2">
      <c r="B450" s="409"/>
      <c r="C450" s="410"/>
      <c r="D450" s="438"/>
      <c r="E450" s="432"/>
      <c r="F450" s="385" t="s">
        <v>1690</v>
      </c>
      <c r="G450" s="224" t="s">
        <v>2236</v>
      </c>
      <c r="H450" s="242" t="s">
        <v>983</v>
      </c>
      <c r="I450" s="297" t="s">
        <v>982</v>
      </c>
      <c r="J450" s="385" t="s">
        <v>354</v>
      </c>
      <c r="K450" s="385" t="s">
        <v>355</v>
      </c>
      <c r="L450" s="310" t="s">
        <v>984</v>
      </c>
      <c r="M450" s="377" t="s">
        <v>1</v>
      </c>
      <c r="N450" s="322">
        <v>42831</v>
      </c>
      <c r="O450" s="322">
        <v>42779</v>
      </c>
      <c r="P450" s="322">
        <v>43509</v>
      </c>
      <c r="Q450" s="55">
        <v>10115800</v>
      </c>
      <c r="R450" s="56">
        <v>0.6</v>
      </c>
      <c r="S450" s="55" t="s">
        <v>246</v>
      </c>
      <c r="T450" s="60">
        <v>6069480</v>
      </c>
    </row>
    <row r="451" spans="2:20" ht="144.75" customHeight="1" x14ac:dyDescent="0.2">
      <c r="B451" s="409"/>
      <c r="C451" s="410"/>
      <c r="D451" s="438"/>
      <c r="E451" s="432"/>
      <c r="F451" s="385" t="s">
        <v>1690</v>
      </c>
      <c r="G451" s="224" t="s">
        <v>2237</v>
      </c>
      <c r="H451" s="242" t="s">
        <v>1315</v>
      </c>
      <c r="I451" s="297" t="s">
        <v>1316</v>
      </c>
      <c r="J451" s="385" t="s">
        <v>354</v>
      </c>
      <c r="K451" s="385" t="s">
        <v>355</v>
      </c>
      <c r="L451" s="310" t="s">
        <v>1358</v>
      </c>
      <c r="M451" s="377" t="s">
        <v>1</v>
      </c>
      <c r="N451" s="322">
        <v>42970</v>
      </c>
      <c r="O451" s="322">
        <v>42644</v>
      </c>
      <c r="P451" s="322">
        <v>43039</v>
      </c>
      <c r="Q451" s="55">
        <v>1722597.42</v>
      </c>
      <c r="R451" s="56">
        <v>0.6</v>
      </c>
      <c r="S451" s="55" t="s">
        <v>246</v>
      </c>
      <c r="T451" s="60">
        <v>1032507.34</v>
      </c>
    </row>
    <row r="452" spans="2:20" ht="144.75" customHeight="1" x14ac:dyDescent="0.2">
      <c r="B452" s="409"/>
      <c r="C452" s="410"/>
      <c r="D452" s="438"/>
      <c r="E452" s="432"/>
      <c r="F452" s="385" t="s">
        <v>1690</v>
      </c>
      <c r="G452" s="224" t="s">
        <v>2238</v>
      </c>
      <c r="H452" s="242" t="s">
        <v>2966</v>
      </c>
      <c r="I452" s="297" t="s">
        <v>1776</v>
      </c>
      <c r="J452" s="385" t="s">
        <v>354</v>
      </c>
      <c r="K452" s="385" t="s">
        <v>355</v>
      </c>
      <c r="L452" s="310" t="s">
        <v>3333</v>
      </c>
      <c r="M452" s="377" t="s">
        <v>21</v>
      </c>
      <c r="N452" s="322">
        <v>43216</v>
      </c>
      <c r="O452" s="322">
        <v>42865</v>
      </c>
      <c r="P452" s="322">
        <v>43713</v>
      </c>
      <c r="Q452" s="55">
        <v>183158.22</v>
      </c>
      <c r="R452" s="56">
        <v>0.6</v>
      </c>
      <c r="S452" s="55" t="s">
        <v>246</v>
      </c>
      <c r="T452" s="60">
        <v>109894.93</v>
      </c>
    </row>
    <row r="453" spans="2:20" ht="144.75" customHeight="1" x14ac:dyDescent="0.2">
      <c r="B453" s="409"/>
      <c r="C453" s="410"/>
      <c r="D453" s="438"/>
      <c r="E453" s="432"/>
      <c r="F453" s="385" t="s">
        <v>1690</v>
      </c>
      <c r="G453" s="224" t="s">
        <v>2239</v>
      </c>
      <c r="H453" s="242" t="s">
        <v>1416</v>
      </c>
      <c r="I453" s="297" t="s">
        <v>1417</v>
      </c>
      <c r="J453" s="385" t="s">
        <v>354</v>
      </c>
      <c r="K453" s="385" t="s">
        <v>355</v>
      </c>
      <c r="L453" s="310" t="s">
        <v>2979</v>
      </c>
      <c r="M453" s="377" t="s">
        <v>21</v>
      </c>
      <c r="N453" s="322">
        <v>43012</v>
      </c>
      <c r="O453" s="322">
        <v>42761</v>
      </c>
      <c r="P453" s="322">
        <v>43490</v>
      </c>
      <c r="Q453" s="55">
        <v>4580190.46</v>
      </c>
      <c r="R453" s="56">
        <v>0.5</v>
      </c>
      <c r="S453" s="55" t="s">
        <v>246</v>
      </c>
      <c r="T453" s="60">
        <v>2290095.23</v>
      </c>
    </row>
    <row r="454" spans="2:20" ht="144.75" customHeight="1" x14ac:dyDescent="0.2">
      <c r="B454" s="409"/>
      <c r="C454" s="410"/>
      <c r="D454" s="438"/>
      <c r="E454" s="432"/>
      <c r="F454" s="385" t="s">
        <v>1540</v>
      </c>
      <c r="G454" s="224" t="s">
        <v>2382</v>
      </c>
      <c r="H454" s="242" t="s">
        <v>1317</v>
      </c>
      <c r="I454" s="297" t="s">
        <v>1318</v>
      </c>
      <c r="J454" s="385" t="s">
        <v>354</v>
      </c>
      <c r="K454" s="385" t="s">
        <v>355</v>
      </c>
      <c r="L454" s="310" t="s">
        <v>1359</v>
      </c>
      <c r="M454" s="377" t="s">
        <v>13</v>
      </c>
      <c r="N454" s="322">
        <v>42948</v>
      </c>
      <c r="O454" s="322">
        <v>42670</v>
      </c>
      <c r="P454" s="322">
        <v>43399</v>
      </c>
      <c r="Q454" s="55">
        <v>367479.39</v>
      </c>
      <c r="R454" s="56">
        <v>0.45</v>
      </c>
      <c r="S454" s="55" t="s">
        <v>246</v>
      </c>
      <c r="T454" s="60">
        <v>165365.73000000001</v>
      </c>
    </row>
    <row r="455" spans="2:20" ht="144.75" customHeight="1" x14ac:dyDescent="0.2">
      <c r="B455" s="409"/>
      <c r="C455" s="410"/>
      <c r="D455" s="438"/>
      <c r="E455" s="432"/>
      <c r="F455" s="385" t="s">
        <v>1540</v>
      </c>
      <c r="G455" s="224" t="s">
        <v>2170</v>
      </c>
      <c r="H455" s="242" t="s">
        <v>2967</v>
      </c>
      <c r="I455" s="297" t="s">
        <v>1523</v>
      </c>
      <c r="J455" s="385" t="s">
        <v>354</v>
      </c>
      <c r="K455" s="385" t="s">
        <v>355</v>
      </c>
      <c r="L455" s="310" t="s">
        <v>1541</v>
      </c>
      <c r="M455" s="377" t="s">
        <v>13</v>
      </c>
      <c r="N455" s="322">
        <v>43119</v>
      </c>
      <c r="O455" s="322">
        <v>43191</v>
      </c>
      <c r="P455" s="322">
        <v>43920</v>
      </c>
      <c r="Q455" s="55">
        <v>181579.8</v>
      </c>
      <c r="R455" s="56">
        <v>0.45</v>
      </c>
      <c r="S455" s="55" t="s">
        <v>246</v>
      </c>
      <c r="T455" s="60">
        <v>81710.91</v>
      </c>
    </row>
    <row r="456" spans="2:20" s="90" customFormat="1" ht="144.75" customHeight="1" x14ac:dyDescent="0.2">
      <c r="B456" s="409"/>
      <c r="C456" s="410"/>
      <c r="D456" s="438"/>
      <c r="E456" s="432"/>
      <c r="F456" s="385" t="s">
        <v>1540</v>
      </c>
      <c r="G456" s="224" t="s">
        <v>2425</v>
      </c>
      <c r="H456" s="242" t="s">
        <v>2426</v>
      </c>
      <c r="I456" s="297" t="s">
        <v>2424</v>
      </c>
      <c r="J456" s="385" t="s">
        <v>354</v>
      </c>
      <c r="K456" s="385" t="s">
        <v>355</v>
      </c>
      <c r="L456" s="310" t="s">
        <v>3334</v>
      </c>
      <c r="M456" s="377" t="s">
        <v>13</v>
      </c>
      <c r="N456" s="322">
        <v>42948</v>
      </c>
      <c r="O456" s="322">
        <v>43019</v>
      </c>
      <c r="P456" s="322">
        <v>43981</v>
      </c>
      <c r="Q456" s="55">
        <v>382917.5</v>
      </c>
      <c r="R456" s="56">
        <v>0.45</v>
      </c>
      <c r="S456" s="55" t="s">
        <v>246</v>
      </c>
      <c r="T456" s="60">
        <v>172312.88</v>
      </c>
    </row>
    <row r="457" spans="2:20" ht="142.5" customHeight="1" x14ac:dyDescent="0.2">
      <c r="B457" s="409"/>
      <c r="C457" s="410"/>
      <c r="D457" s="438"/>
      <c r="E457" s="432"/>
      <c r="F457" s="385" t="s">
        <v>1691</v>
      </c>
      <c r="G457" s="224" t="s">
        <v>1125</v>
      </c>
      <c r="H457" s="242" t="s">
        <v>1320</v>
      </c>
      <c r="I457" s="297" t="s">
        <v>1319</v>
      </c>
      <c r="J457" s="385" t="s">
        <v>354</v>
      </c>
      <c r="K457" s="385" t="s">
        <v>355</v>
      </c>
      <c r="L457" s="310" t="s">
        <v>1360</v>
      </c>
      <c r="M457" s="377" t="s">
        <v>336</v>
      </c>
      <c r="N457" s="322">
        <v>42949</v>
      </c>
      <c r="O457" s="322">
        <v>43009</v>
      </c>
      <c r="P457" s="322">
        <v>43921</v>
      </c>
      <c r="Q457" s="55">
        <v>618484.27</v>
      </c>
      <c r="R457" s="56">
        <v>0.7</v>
      </c>
      <c r="S457" s="55" t="s">
        <v>246</v>
      </c>
      <c r="T457" s="60">
        <v>432938.99</v>
      </c>
    </row>
    <row r="458" spans="2:20" ht="142.5" customHeight="1" x14ac:dyDescent="0.2">
      <c r="B458" s="409"/>
      <c r="C458" s="410"/>
      <c r="D458" s="438"/>
      <c r="E458" s="432"/>
      <c r="F458" s="385" t="s">
        <v>1504</v>
      </c>
      <c r="G458" s="224" t="s">
        <v>2177</v>
      </c>
      <c r="H458" s="242" t="s">
        <v>1542</v>
      </c>
      <c r="I458" s="297" t="s">
        <v>1524</v>
      </c>
      <c r="J458" s="385" t="s">
        <v>354</v>
      </c>
      <c r="K458" s="385" t="s">
        <v>355</v>
      </c>
      <c r="L458" s="310" t="s">
        <v>3335</v>
      </c>
      <c r="M458" s="377" t="s">
        <v>13</v>
      </c>
      <c r="N458" s="322">
        <v>43108</v>
      </c>
      <c r="O458" s="322">
        <v>43116</v>
      </c>
      <c r="P458" s="322">
        <v>43845</v>
      </c>
      <c r="Q458" s="55">
        <v>687754.87</v>
      </c>
      <c r="R458" s="56">
        <v>0.5</v>
      </c>
      <c r="S458" s="55" t="s">
        <v>246</v>
      </c>
      <c r="T458" s="60">
        <v>343877.44</v>
      </c>
    </row>
    <row r="459" spans="2:20" ht="153" customHeight="1" x14ac:dyDescent="0.2">
      <c r="B459" s="409"/>
      <c r="C459" s="410"/>
      <c r="D459" s="438"/>
      <c r="E459" s="432"/>
      <c r="F459" s="385" t="s">
        <v>1504</v>
      </c>
      <c r="G459" s="224" t="s">
        <v>2176</v>
      </c>
      <c r="H459" s="242" t="s">
        <v>1543</v>
      </c>
      <c r="I459" s="297" t="s">
        <v>1525</v>
      </c>
      <c r="J459" s="385" t="s">
        <v>354</v>
      </c>
      <c r="K459" s="385" t="s">
        <v>355</v>
      </c>
      <c r="L459" s="310" t="s">
        <v>1544</v>
      </c>
      <c r="M459" s="377" t="s">
        <v>25</v>
      </c>
      <c r="N459" s="322">
        <v>43108</v>
      </c>
      <c r="O459" s="322">
        <v>43024</v>
      </c>
      <c r="P459" s="322">
        <v>43933</v>
      </c>
      <c r="Q459" s="55">
        <v>348125</v>
      </c>
      <c r="R459" s="56">
        <v>0.5</v>
      </c>
      <c r="S459" s="55" t="s">
        <v>246</v>
      </c>
      <c r="T459" s="60">
        <v>174062.5</v>
      </c>
    </row>
    <row r="460" spans="2:20" ht="113.25" customHeight="1" x14ac:dyDescent="0.2">
      <c r="B460" s="409"/>
      <c r="C460" s="410"/>
      <c r="D460" s="438"/>
      <c r="E460" s="432"/>
      <c r="F460" s="385" t="s">
        <v>1427</v>
      </c>
      <c r="G460" s="121" t="s">
        <v>2177</v>
      </c>
      <c r="H460" s="101" t="s">
        <v>1428</v>
      </c>
      <c r="I460" s="371" t="s">
        <v>1429</v>
      </c>
      <c r="J460" s="385" t="s">
        <v>354</v>
      </c>
      <c r="K460" s="385" t="s">
        <v>355</v>
      </c>
      <c r="L460" s="101" t="s">
        <v>3336</v>
      </c>
      <c r="M460" s="371" t="s">
        <v>13</v>
      </c>
      <c r="N460" s="322">
        <v>43059</v>
      </c>
      <c r="O460" s="322">
        <v>43052</v>
      </c>
      <c r="P460" s="322">
        <v>43962</v>
      </c>
      <c r="Q460" s="55">
        <v>141339.24</v>
      </c>
      <c r="R460" s="56">
        <v>0.45</v>
      </c>
      <c r="S460" s="55" t="s">
        <v>246</v>
      </c>
      <c r="T460" s="60">
        <v>63602.66</v>
      </c>
    </row>
    <row r="461" spans="2:20" ht="147.75" customHeight="1" x14ac:dyDescent="0.2">
      <c r="B461" s="409"/>
      <c r="C461" s="410"/>
      <c r="D461" s="438"/>
      <c r="E461" s="432"/>
      <c r="F461" s="385" t="s">
        <v>1504</v>
      </c>
      <c r="G461" s="121" t="s">
        <v>1249</v>
      </c>
      <c r="H461" s="101" t="s">
        <v>1545</v>
      </c>
      <c r="I461" s="371" t="s">
        <v>1526</v>
      </c>
      <c r="J461" s="385" t="s">
        <v>354</v>
      </c>
      <c r="K461" s="385" t="s">
        <v>355</v>
      </c>
      <c r="L461" s="101" t="s">
        <v>1548</v>
      </c>
      <c r="M461" s="371" t="s">
        <v>15</v>
      </c>
      <c r="N461" s="322">
        <v>43108</v>
      </c>
      <c r="O461" s="322">
        <v>43070</v>
      </c>
      <c r="P461" s="322">
        <v>43799</v>
      </c>
      <c r="Q461" s="55">
        <v>489127.58</v>
      </c>
      <c r="R461" s="56">
        <v>0.6</v>
      </c>
      <c r="S461" s="55" t="s">
        <v>246</v>
      </c>
      <c r="T461" s="60">
        <v>293476.55</v>
      </c>
    </row>
    <row r="462" spans="2:20" ht="87.75" customHeight="1" x14ac:dyDescent="0.2">
      <c r="B462" s="409"/>
      <c r="C462" s="410"/>
      <c r="D462" s="438"/>
      <c r="E462" s="432"/>
      <c r="F462" s="385" t="s">
        <v>1504</v>
      </c>
      <c r="G462" s="121" t="s">
        <v>2344</v>
      </c>
      <c r="H462" s="101" t="s">
        <v>2980</v>
      </c>
      <c r="I462" s="371" t="s">
        <v>1527</v>
      </c>
      <c r="J462" s="385" t="s">
        <v>354</v>
      </c>
      <c r="K462" s="385" t="s">
        <v>355</v>
      </c>
      <c r="L462" s="101" t="s">
        <v>3337</v>
      </c>
      <c r="M462" s="371" t="s">
        <v>1</v>
      </c>
      <c r="N462" s="322">
        <v>43108</v>
      </c>
      <c r="O462" s="322">
        <v>43221</v>
      </c>
      <c r="P462" s="322">
        <v>44316</v>
      </c>
      <c r="Q462" s="55">
        <v>3846053.16</v>
      </c>
      <c r="R462" s="56">
        <v>0.6</v>
      </c>
      <c r="S462" s="55" t="s">
        <v>246</v>
      </c>
      <c r="T462" s="60">
        <v>2307631.9</v>
      </c>
    </row>
    <row r="463" spans="2:20" ht="143.25" customHeight="1" x14ac:dyDescent="0.2">
      <c r="B463" s="409"/>
      <c r="C463" s="410"/>
      <c r="D463" s="438"/>
      <c r="E463" s="432"/>
      <c r="F463" s="385" t="s">
        <v>1504</v>
      </c>
      <c r="G463" s="121" t="s">
        <v>2240</v>
      </c>
      <c r="H463" s="101" t="s">
        <v>1938</v>
      </c>
      <c r="I463" s="371" t="s">
        <v>1939</v>
      </c>
      <c r="J463" s="385" t="s">
        <v>354</v>
      </c>
      <c r="K463" s="385" t="s">
        <v>355</v>
      </c>
      <c r="L463" s="101" t="s">
        <v>1940</v>
      </c>
      <c r="M463" s="371" t="s">
        <v>13</v>
      </c>
      <c r="N463" s="322">
        <v>43299</v>
      </c>
      <c r="O463" s="322">
        <v>43073</v>
      </c>
      <c r="P463" s="322">
        <v>43740</v>
      </c>
      <c r="Q463" s="55">
        <v>3508036.3</v>
      </c>
      <c r="R463" s="56">
        <v>0.5</v>
      </c>
      <c r="S463" s="55" t="s">
        <v>246</v>
      </c>
      <c r="T463" s="60">
        <v>1754018.15</v>
      </c>
    </row>
    <row r="464" spans="2:20" ht="87.75" customHeight="1" x14ac:dyDescent="0.2">
      <c r="B464" s="409"/>
      <c r="C464" s="410"/>
      <c r="D464" s="438"/>
      <c r="E464" s="432"/>
      <c r="F464" s="385" t="s">
        <v>1504</v>
      </c>
      <c r="G464" s="121" t="s">
        <v>2383</v>
      </c>
      <c r="H464" s="101" t="s">
        <v>1546</v>
      </c>
      <c r="I464" s="371" t="s">
        <v>1528</v>
      </c>
      <c r="J464" s="385" t="s">
        <v>354</v>
      </c>
      <c r="K464" s="385" t="s">
        <v>355</v>
      </c>
      <c r="L464" s="101" t="s">
        <v>1549</v>
      </c>
      <c r="M464" s="371" t="s">
        <v>62</v>
      </c>
      <c r="N464" s="322">
        <v>43108</v>
      </c>
      <c r="O464" s="322">
        <v>43160</v>
      </c>
      <c r="P464" s="322">
        <v>43889</v>
      </c>
      <c r="Q464" s="55">
        <v>657306.46</v>
      </c>
      <c r="R464" s="56">
        <v>0.6</v>
      </c>
      <c r="S464" s="55" t="s">
        <v>246</v>
      </c>
      <c r="T464" s="60">
        <v>394383.88</v>
      </c>
    </row>
    <row r="465" spans="2:20" ht="139.5" customHeight="1" x14ac:dyDescent="0.2">
      <c r="B465" s="409"/>
      <c r="C465" s="410"/>
      <c r="D465" s="438"/>
      <c r="E465" s="432"/>
      <c r="F465" s="385" t="s">
        <v>1504</v>
      </c>
      <c r="G465" s="121" t="s">
        <v>2241</v>
      </c>
      <c r="H465" s="101" t="s">
        <v>2981</v>
      </c>
      <c r="I465" s="371" t="s">
        <v>1529</v>
      </c>
      <c r="J465" s="385" t="s">
        <v>354</v>
      </c>
      <c r="K465" s="385" t="s">
        <v>355</v>
      </c>
      <c r="L465" s="101" t="s">
        <v>1550</v>
      </c>
      <c r="M465" s="371" t="s">
        <v>15</v>
      </c>
      <c r="N465" s="322">
        <v>43108</v>
      </c>
      <c r="O465" s="322">
        <v>42916</v>
      </c>
      <c r="P465" s="322">
        <v>43645</v>
      </c>
      <c r="Q465" s="55">
        <v>635451.30000000005</v>
      </c>
      <c r="R465" s="56">
        <v>0.5</v>
      </c>
      <c r="S465" s="55" t="s">
        <v>246</v>
      </c>
      <c r="T465" s="60">
        <v>317725.65000000002</v>
      </c>
    </row>
    <row r="466" spans="2:20" ht="139.5" customHeight="1" x14ac:dyDescent="0.2">
      <c r="B466" s="409"/>
      <c r="C466" s="410"/>
      <c r="D466" s="438"/>
      <c r="E466" s="432"/>
      <c r="F466" s="385" t="s">
        <v>1504</v>
      </c>
      <c r="G466" s="121" t="s">
        <v>2384</v>
      </c>
      <c r="H466" s="101" t="s">
        <v>1547</v>
      </c>
      <c r="I466" s="371" t="s">
        <v>1530</v>
      </c>
      <c r="J466" s="385" t="s">
        <v>354</v>
      </c>
      <c r="K466" s="385" t="s">
        <v>355</v>
      </c>
      <c r="L466" s="101" t="s">
        <v>1551</v>
      </c>
      <c r="M466" s="371" t="s">
        <v>25</v>
      </c>
      <c r="N466" s="322">
        <v>43108</v>
      </c>
      <c r="O466" s="322">
        <v>43146</v>
      </c>
      <c r="P466" s="322">
        <v>43510</v>
      </c>
      <c r="Q466" s="55">
        <v>1217085.4099999999</v>
      </c>
      <c r="R466" s="56">
        <v>0.4</v>
      </c>
      <c r="S466" s="55" t="s">
        <v>246</v>
      </c>
      <c r="T466" s="60">
        <v>486834.16</v>
      </c>
    </row>
    <row r="467" spans="2:20" ht="139.5" customHeight="1" x14ac:dyDescent="0.2">
      <c r="B467" s="409"/>
      <c r="C467" s="410"/>
      <c r="D467" s="438"/>
      <c r="E467" s="432"/>
      <c r="F467" s="385" t="s">
        <v>3152</v>
      </c>
      <c r="G467" s="121" t="s">
        <v>3189</v>
      </c>
      <c r="H467" s="101" t="s">
        <v>3190</v>
      </c>
      <c r="I467" s="371" t="s">
        <v>3188</v>
      </c>
      <c r="J467" s="385" t="s">
        <v>354</v>
      </c>
      <c r="K467" s="385" t="s">
        <v>355</v>
      </c>
      <c r="L467" s="101" t="s">
        <v>3191</v>
      </c>
      <c r="M467" s="371" t="s">
        <v>1</v>
      </c>
      <c r="N467" s="322">
        <v>43845</v>
      </c>
      <c r="O467" s="322">
        <v>42948</v>
      </c>
      <c r="P467" s="322">
        <v>44012</v>
      </c>
      <c r="Q467" s="55">
        <v>44706250</v>
      </c>
      <c r="R467" s="56">
        <v>7.0699999999999999E-2</v>
      </c>
      <c r="S467" s="55" t="s">
        <v>246</v>
      </c>
      <c r="T467" s="60">
        <v>3162687.5</v>
      </c>
    </row>
    <row r="468" spans="2:20" ht="139.5" customHeight="1" x14ac:dyDescent="0.2">
      <c r="B468" s="409"/>
      <c r="C468" s="410"/>
      <c r="D468" s="438"/>
      <c r="E468" s="432"/>
      <c r="F468" s="385" t="s">
        <v>1427</v>
      </c>
      <c r="G468" s="121" t="s">
        <v>2169</v>
      </c>
      <c r="H468" s="101" t="s">
        <v>1430</v>
      </c>
      <c r="I468" s="371" t="s">
        <v>1431</v>
      </c>
      <c r="J468" s="385" t="s">
        <v>354</v>
      </c>
      <c r="K468" s="385" t="s">
        <v>355</v>
      </c>
      <c r="L468" s="101" t="s">
        <v>3338</v>
      </c>
      <c r="M468" s="371" t="s">
        <v>13</v>
      </c>
      <c r="N468" s="322">
        <v>43059</v>
      </c>
      <c r="O468" s="322">
        <v>43191</v>
      </c>
      <c r="P468" s="322">
        <v>43921</v>
      </c>
      <c r="Q468" s="55">
        <v>136002.5</v>
      </c>
      <c r="R468" s="56">
        <v>0.45</v>
      </c>
      <c r="S468" s="55" t="s">
        <v>246</v>
      </c>
      <c r="T468" s="60">
        <v>61201.13</v>
      </c>
    </row>
    <row r="469" spans="2:20" ht="139.5" customHeight="1" x14ac:dyDescent="0.2">
      <c r="B469" s="409"/>
      <c r="C469" s="410"/>
      <c r="D469" s="438"/>
      <c r="E469" s="432"/>
      <c r="F469" s="385" t="s">
        <v>1427</v>
      </c>
      <c r="G469" s="121" t="s">
        <v>2180</v>
      </c>
      <c r="H469" s="101" t="s">
        <v>2982</v>
      </c>
      <c r="I469" s="371" t="s">
        <v>1432</v>
      </c>
      <c r="J469" s="385" t="s">
        <v>354</v>
      </c>
      <c r="K469" s="385" t="s">
        <v>355</v>
      </c>
      <c r="L469" s="101" t="s">
        <v>3339</v>
      </c>
      <c r="M469" s="371" t="s">
        <v>13</v>
      </c>
      <c r="N469" s="322">
        <v>43059</v>
      </c>
      <c r="O469" s="322">
        <v>43082</v>
      </c>
      <c r="P469" s="322">
        <v>43994</v>
      </c>
      <c r="Q469" s="55">
        <v>202758.58</v>
      </c>
      <c r="R469" s="56">
        <v>0.45</v>
      </c>
      <c r="S469" s="55" t="s">
        <v>246</v>
      </c>
      <c r="T469" s="60">
        <v>91241.36</v>
      </c>
    </row>
    <row r="470" spans="2:20" ht="95.25" customHeight="1" x14ac:dyDescent="0.2">
      <c r="B470" s="409"/>
      <c r="C470" s="410"/>
      <c r="D470" s="438"/>
      <c r="E470" s="432"/>
      <c r="F470" s="385" t="s">
        <v>1427</v>
      </c>
      <c r="G470" s="121" t="s">
        <v>1552</v>
      </c>
      <c r="H470" s="101" t="s">
        <v>3340</v>
      </c>
      <c r="I470" s="371" t="s">
        <v>1531</v>
      </c>
      <c r="J470" s="385" t="s">
        <v>354</v>
      </c>
      <c r="K470" s="385" t="s">
        <v>355</v>
      </c>
      <c r="L470" s="101" t="s">
        <v>3341</v>
      </c>
      <c r="M470" s="371" t="s">
        <v>7</v>
      </c>
      <c r="N470" s="322">
        <v>43108</v>
      </c>
      <c r="O470" s="322">
        <v>42977</v>
      </c>
      <c r="P470" s="322">
        <v>44072</v>
      </c>
      <c r="Q470" s="55">
        <v>196776.4</v>
      </c>
      <c r="R470" s="56">
        <v>0.45</v>
      </c>
      <c r="S470" s="55" t="s">
        <v>246</v>
      </c>
      <c r="T470" s="60">
        <v>88549.38</v>
      </c>
    </row>
    <row r="471" spans="2:20" ht="106.5" customHeight="1" x14ac:dyDescent="0.2">
      <c r="B471" s="409"/>
      <c r="C471" s="410"/>
      <c r="D471" s="438"/>
      <c r="E471" s="432"/>
      <c r="F471" s="385" t="s">
        <v>1427</v>
      </c>
      <c r="G471" s="121" t="s">
        <v>1245</v>
      </c>
      <c r="H471" s="101" t="s">
        <v>1553</v>
      </c>
      <c r="I471" s="371" t="s">
        <v>1532</v>
      </c>
      <c r="J471" s="385" t="s">
        <v>354</v>
      </c>
      <c r="K471" s="385" t="s">
        <v>355</v>
      </c>
      <c r="L471" s="101" t="s">
        <v>1555</v>
      </c>
      <c r="M471" s="371" t="s">
        <v>33</v>
      </c>
      <c r="N471" s="322">
        <v>43108</v>
      </c>
      <c r="O471" s="322">
        <v>43160</v>
      </c>
      <c r="P471" s="322">
        <v>43889</v>
      </c>
      <c r="Q471" s="55">
        <v>287423.06</v>
      </c>
      <c r="R471" s="56">
        <v>0.45</v>
      </c>
      <c r="S471" s="55" t="s">
        <v>246</v>
      </c>
      <c r="T471" s="60">
        <v>129340.38</v>
      </c>
    </row>
    <row r="472" spans="2:20" ht="129" customHeight="1" x14ac:dyDescent="0.2">
      <c r="B472" s="409"/>
      <c r="C472" s="410"/>
      <c r="D472" s="438"/>
      <c r="E472" s="432"/>
      <c r="F472" s="385" t="s">
        <v>1427</v>
      </c>
      <c r="G472" s="121" t="s">
        <v>2358</v>
      </c>
      <c r="H472" s="101" t="s">
        <v>1554</v>
      </c>
      <c r="I472" s="371" t="s">
        <v>1533</v>
      </c>
      <c r="J472" s="385" t="s">
        <v>354</v>
      </c>
      <c r="K472" s="385" t="s">
        <v>355</v>
      </c>
      <c r="L472" s="101" t="s">
        <v>1556</v>
      </c>
      <c r="M472" s="371" t="s">
        <v>13</v>
      </c>
      <c r="N472" s="322">
        <v>43108</v>
      </c>
      <c r="O472" s="322">
        <v>43164</v>
      </c>
      <c r="P472" s="322">
        <v>43893</v>
      </c>
      <c r="Q472" s="55">
        <v>150651.09</v>
      </c>
      <c r="R472" s="56">
        <v>0.45</v>
      </c>
      <c r="S472" s="55" t="s">
        <v>246</v>
      </c>
      <c r="T472" s="60">
        <v>67792.990000000005</v>
      </c>
    </row>
    <row r="473" spans="2:20" ht="78" customHeight="1" x14ac:dyDescent="0.2">
      <c r="B473" s="409"/>
      <c r="C473" s="410"/>
      <c r="D473" s="438"/>
      <c r="E473" s="432"/>
      <c r="F473" s="385" t="s">
        <v>1692</v>
      </c>
      <c r="G473" s="224" t="s">
        <v>1198</v>
      </c>
      <c r="H473" s="242" t="s">
        <v>50</v>
      </c>
      <c r="I473" s="297" t="s">
        <v>1387</v>
      </c>
      <c r="J473" s="385" t="s">
        <v>354</v>
      </c>
      <c r="K473" s="385" t="s">
        <v>355</v>
      </c>
      <c r="L473" s="310" t="s">
        <v>50</v>
      </c>
      <c r="M473" s="377" t="s">
        <v>336</v>
      </c>
      <c r="N473" s="322">
        <v>42978</v>
      </c>
      <c r="O473" s="322">
        <v>42979</v>
      </c>
      <c r="P473" s="322">
        <v>44926</v>
      </c>
      <c r="Q473" s="55">
        <v>4000000</v>
      </c>
      <c r="R473" s="56">
        <v>0.5</v>
      </c>
      <c r="S473" s="55" t="s">
        <v>246</v>
      </c>
      <c r="T473" s="60">
        <v>2000000</v>
      </c>
    </row>
    <row r="474" spans="2:20" ht="136.5" customHeight="1" x14ac:dyDescent="0.2">
      <c r="B474" s="409"/>
      <c r="C474" s="410"/>
      <c r="D474" s="438"/>
      <c r="E474" s="432"/>
      <c r="F474" s="385" t="s">
        <v>1557</v>
      </c>
      <c r="G474" s="224" t="s">
        <v>2242</v>
      </c>
      <c r="H474" s="242" t="s">
        <v>2983</v>
      </c>
      <c r="I474" s="297" t="s">
        <v>1534</v>
      </c>
      <c r="J474" s="385" t="s">
        <v>354</v>
      </c>
      <c r="K474" s="385" t="s">
        <v>355</v>
      </c>
      <c r="L474" s="310" t="s">
        <v>1562</v>
      </c>
      <c r="M474" s="377" t="s">
        <v>33</v>
      </c>
      <c r="N474" s="322">
        <v>43105</v>
      </c>
      <c r="O474" s="322">
        <v>43155</v>
      </c>
      <c r="P474" s="322">
        <v>43519</v>
      </c>
      <c r="Q474" s="55">
        <v>10000</v>
      </c>
      <c r="R474" s="56">
        <v>0.75</v>
      </c>
      <c r="S474" s="55" t="s">
        <v>246</v>
      </c>
      <c r="T474" s="60">
        <v>7500</v>
      </c>
    </row>
    <row r="475" spans="2:20" ht="136.5" customHeight="1" x14ac:dyDescent="0.2">
      <c r="B475" s="409"/>
      <c r="C475" s="410"/>
      <c r="D475" s="438"/>
      <c r="E475" s="432"/>
      <c r="F475" s="385" t="s">
        <v>1557</v>
      </c>
      <c r="G475" s="224" t="s">
        <v>2183</v>
      </c>
      <c r="H475" s="242" t="s">
        <v>1558</v>
      </c>
      <c r="I475" s="297" t="s">
        <v>1535</v>
      </c>
      <c r="J475" s="385" t="s">
        <v>354</v>
      </c>
      <c r="K475" s="385" t="s">
        <v>355</v>
      </c>
      <c r="L475" s="310" t="s">
        <v>1563</v>
      </c>
      <c r="M475" s="377" t="s">
        <v>33</v>
      </c>
      <c r="N475" s="322">
        <v>43105</v>
      </c>
      <c r="O475" s="322">
        <v>43134</v>
      </c>
      <c r="P475" s="322">
        <v>43498</v>
      </c>
      <c r="Q475" s="55">
        <v>9990</v>
      </c>
      <c r="R475" s="56">
        <v>0.75</v>
      </c>
      <c r="S475" s="55" t="s">
        <v>246</v>
      </c>
      <c r="T475" s="60">
        <v>7492.5</v>
      </c>
    </row>
    <row r="476" spans="2:20" ht="136.5" customHeight="1" x14ac:dyDescent="0.2">
      <c r="B476" s="409"/>
      <c r="C476" s="410"/>
      <c r="D476" s="438"/>
      <c r="E476" s="432"/>
      <c r="F476" s="385" t="s">
        <v>1557</v>
      </c>
      <c r="G476" s="224" t="s">
        <v>2243</v>
      </c>
      <c r="H476" s="242" t="s">
        <v>1559</v>
      </c>
      <c r="I476" s="297" t="s">
        <v>1536</v>
      </c>
      <c r="J476" s="385" t="s">
        <v>354</v>
      </c>
      <c r="K476" s="385" t="s">
        <v>355</v>
      </c>
      <c r="L476" s="310" t="s">
        <v>1564</v>
      </c>
      <c r="M476" s="377" t="s">
        <v>30</v>
      </c>
      <c r="N476" s="322">
        <v>43105</v>
      </c>
      <c r="O476" s="322">
        <v>43140</v>
      </c>
      <c r="P476" s="322">
        <v>43504</v>
      </c>
      <c r="Q476" s="55">
        <v>10000</v>
      </c>
      <c r="R476" s="56">
        <v>0.75</v>
      </c>
      <c r="S476" s="55" t="s">
        <v>246</v>
      </c>
      <c r="T476" s="60">
        <v>7500</v>
      </c>
    </row>
    <row r="477" spans="2:20" ht="136.5" customHeight="1" x14ac:dyDescent="0.2">
      <c r="B477" s="409"/>
      <c r="C477" s="410"/>
      <c r="D477" s="438"/>
      <c r="E477" s="432"/>
      <c r="F477" s="385" t="s">
        <v>1557</v>
      </c>
      <c r="G477" s="224" t="s">
        <v>2385</v>
      </c>
      <c r="H477" s="242" t="s">
        <v>1560</v>
      </c>
      <c r="I477" s="297" t="s">
        <v>1537</v>
      </c>
      <c r="J477" s="385" t="s">
        <v>354</v>
      </c>
      <c r="K477" s="385" t="s">
        <v>355</v>
      </c>
      <c r="L477" s="310" t="s">
        <v>1565</v>
      </c>
      <c r="M477" s="377" t="s">
        <v>7</v>
      </c>
      <c r="N477" s="322">
        <v>43105</v>
      </c>
      <c r="O477" s="322">
        <v>43151</v>
      </c>
      <c r="P477" s="322">
        <v>43515</v>
      </c>
      <c r="Q477" s="55">
        <v>10000</v>
      </c>
      <c r="R477" s="56">
        <v>0.75</v>
      </c>
      <c r="S477" s="55" t="s">
        <v>246</v>
      </c>
      <c r="T477" s="60">
        <v>7500</v>
      </c>
    </row>
    <row r="478" spans="2:20" ht="136.5" customHeight="1" x14ac:dyDescent="0.2">
      <c r="B478" s="409"/>
      <c r="C478" s="410"/>
      <c r="D478" s="438"/>
      <c r="E478" s="432"/>
      <c r="F478" s="385" t="s">
        <v>1557</v>
      </c>
      <c r="G478" s="224" t="s">
        <v>2244</v>
      </c>
      <c r="H478" s="242" t="s">
        <v>1561</v>
      </c>
      <c r="I478" s="297" t="s">
        <v>1538</v>
      </c>
      <c r="J478" s="385" t="s">
        <v>354</v>
      </c>
      <c r="K478" s="385" t="s">
        <v>355</v>
      </c>
      <c r="L478" s="310" t="s">
        <v>1566</v>
      </c>
      <c r="M478" s="377" t="s">
        <v>1</v>
      </c>
      <c r="N478" s="322">
        <v>43105</v>
      </c>
      <c r="O478" s="322">
        <v>43131</v>
      </c>
      <c r="P478" s="322">
        <v>43495</v>
      </c>
      <c r="Q478" s="55">
        <v>9900</v>
      </c>
      <c r="R478" s="56">
        <v>0.75</v>
      </c>
      <c r="S478" s="55" t="s">
        <v>246</v>
      </c>
      <c r="T478" s="60">
        <v>7425</v>
      </c>
    </row>
    <row r="479" spans="2:20" ht="144" customHeight="1" x14ac:dyDescent="0.2">
      <c r="B479" s="409"/>
      <c r="C479" s="410"/>
      <c r="D479" s="438"/>
      <c r="E479" s="432"/>
      <c r="F479" s="385" t="s">
        <v>1557</v>
      </c>
      <c r="G479" s="224" t="s">
        <v>2337</v>
      </c>
      <c r="H479" s="242" t="s">
        <v>3343</v>
      </c>
      <c r="I479" s="297" t="s">
        <v>1539</v>
      </c>
      <c r="J479" s="385" t="s">
        <v>354</v>
      </c>
      <c r="K479" s="385" t="s">
        <v>355</v>
      </c>
      <c r="L479" s="310" t="s">
        <v>3342</v>
      </c>
      <c r="M479" s="377" t="s">
        <v>1</v>
      </c>
      <c r="N479" s="322">
        <v>43105</v>
      </c>
      <c r="O479" s="322">
        <v>43146</v>
      </c>
      <c r="P479" s="322">
        <v>43510</v>
      </c>
      <c r="Q479" s="55">
        <v>10000</v>
      </c>
      <c r="R479" s="56">
        <v>0.75</v>
      </c>
      <c r="S479" s="55" t="s">
        <v>246</v>
      </c>
      <c r="T479" s="60">
        <v>7500</v>
      </c>
    </row>
    <row r="480" spans="2:20" ht="144" customHeight="1" x14ac:dyDescent="0.2">
      <c r="B480" s="409"/>
      <c r="C480" s="410"/>
      <c r="D480" s="439"/>
      <c r="E480" s="432"/>
      <c r="F480" s="385" t="s">
        <v>3152</v>
      </c>
      <c r="G480" s="224" t="s">
        <v>3154</v>
      </c>
      <c r="H480" s="242" t="s">
        <v>3153</v>
      </c>
      <c r="I480" s="297" t="s">
        <v>3155</v>
      </c>
      <c r="J480" s="385" t="s">
        <v>354</v>
      </c>
      <c r="K480" s="385" t="s">
        <v>355</v>
      </c>
      <c r="L480" s="310" t="s">
        <v>3156</v>
      </c>
      <c r="M480" s="377" t="s">
        <v>25</v>
      </c>
      <c r="N480" s="322">
        <v>43819</v>
      </c>
      <c r="O480" s="322">
        <v>43056</v>
      </c>
      <c r="P480" s="322">
        <v>44529</v>
      </c>
      <c r="Q480" s="55">
        <v>22361627.93</v>
      </c>
      <c r="R480" s="56">
        <v>0.16139999999999999</v>
      </c>
      <c r="S480" s="55" t="s">
        <v>246</v>
      </c>
      <c r="T480" s="60">
        <v>3609236.87</v>
      </c>
    </row>
    <row r="481" spans="2:20" ht="144" customHeight="1" x14ac:dyDescent="0.2">
      <c r="B481" s="409"/>
      <c r="C481" s="410"/>
      <c r="D481" s="439"/>
      <c r="E481" s="432"/>
      <c r="F481" s="385" t="s">
        <v>2541</v>
      </c>
      <c r="G481" s="121" t="s">
        <v>2542</v>
      </c>
      <c r="H481" s="242" t="s">
        <v>2543</v>
      </c>
      <c r="I481" s="371" t="s">
        <v>2537</v>
      </c>
      <c r="J481" s="385" t="s">
        <v>354</v>
      </c>
      <c r="K481" s="385" t="s">
        <v>355</v>
      </c>
      <c r="L481" s="101" t="s">
        <v>2544</v>
      </c>
      <c r="M481" s="371" t="s">
        <v>13</v>
      </c>
      <c r="N481" s="322">
        <v>43508</v>
      </c>
      <c r="O481" s="322">
        <v>43374</v>
      </c>
      <c r="P481" s="322">
        <v>44104</v>
      </c>
      <c r="Q481" s="55">
        <v>29285</v>
      </c>
      <c r="R481" s="56">
        <v>0.45</v>
      </c>
      <c r="S481" s="55" t="s">
        <v>246</v>
      </c>
      <c r="T481" s="60">
        <v>13178.25</v>
      </c>
    </row>
    <row r="482" spans="2:20" ht="144" customHeight="1" x14ac:dyDescent="0.2">
      <c r="B482" s="409"/>
      <c r="C482" s="410"/>
      <c r="D482" s="439"/>
      <c r="E482" s="432"/>
      <c r="F482" s="385" t="s">
        <v>2516</v>
      </c>
      <c r="G482" s="224" t="s">
        <v>2775</v>
      </c>
      <c r="H482" s="242" t="s">
        <v>3344</v>
      </c>
      <c r="I482" s="297" t="s">
        <v>2520</v>
      </c>
      <c r="J482" s="385" t="s">
        <v>354</v>
      </c>
      <c r="K482" s="385" t="s">
        <v>355</v>
      </c>
      <c r="L482" s="310" t="s">
        <v>2524</v>
      </c>
      <c r="M482" s="377" t="s">
        <v>15</v>
      </c>
      <c r="N482" s="322">
        <v>43460</v>
      </c>
      <c r="O482" s="322">
        <v>43501</v>
      </c>
      <c r="P482" s="322">
        <v>43865</v>
      </c>
      <c r="Q482" s="55">
        <v>6750</v>
      </c>
      <c r="R482" s="56">
        <v>0.74070000000000003</v>
      </c>
      <c r="S482" s="55" t="s">
        <v>246</v>
      </c>
      <c r="T482" s="60">
        <v>5000</v>
      </c>
    </row>
    <row r="483" spans="2:20" ht="135.75" customHeight="1" x14ac:dyDescent="0.2">
      <c r="B483" s="409"/>
      <c r="C483" s="410"/>
      <c r="D483" s="439"/>
      <c r="E483" s="432"/>
      <c r="F483" s="385" t="s">
        <v>2516</v>
      </c>
      <c r="G483" s="224" t="s">
        <v>2517</v>
      </c>
      <c r="H483" s="242" t="s">
        <v>2527</v>
      </c>
      <c r="I483" s="297" t="s">
        <v>2521</v>
      </c>
      <c r="J483" s="385" t="s">
        <v>354</v>
      </c>
      <c r="K483" s="385" t="s">
        <v>355</v>
      </c>
      <c r="L483" s="310" t="s">
        <v>2524</v>
      </c>
      <c r="M483" s="377" t="s">
        <v>13</v>
      </c>
      <c r="N483" s="322">
        <v>43460</v>
      </c>
      <c r="O483" s="322">
        <v>43494</v>
      </c>
      <c r="P483" s="322">
        <v>43858</v>
      </c>
      <c r="Q483" s="55">
        <v>6750</v>
      </c>
      <c r="R483" s="56">
        <v>0.74070000000000003</v>
      </c>
      <c r="S483" s="55" t="s">
        <v>246</v>
      </c>
      <c r="T483" s="60">
        <v>5000</v>
      </c>
    </row>
    <row r="484" spans="2:20" ht="135.75" customHeight="1" x14ac:dyDescent="0.2">
      <c r="B484" s="409"/>
      <c r="C484" s="410"/>
      <c r="D484" s="439"/>
      <c r="E484" s="432"/>
      <c r="F484" s="385" t="s">
        <v>2516</v>
      </c>
      <c r="G484" s="224" t="s">
        <v>2518</v>
      </c>
      <c r="H484" s="242" t="s">
        <v>2526</v>
      </c>
      <c r="I484" s="297" t="s">
        <v>2522</v>
      </c>
      <c r="J484" s="385" t="s">
        <v>354</v>
      </c>
      <c r="K484" s="385" t="s">
        <v>355</v>
      </c>
      <c r="L484" s="310" t="s">
        <v>3345</v>
      </c>
      <c r="M484" s="377" t="s">
        <v>33</v>
      </c>
      <c r="N484" s="322">
        <v>43460</v>
      </c>
      <c r="O484" s="322">
        <v>43510</v>
      </c>
      <c r="P484" s="322">
        <v>43874</v>
      </c>
      <c r="Q484" s="55">
        <v>6700</v>
      </c>
      <c r="R484" s="56">
        <v>0.74629999999999996</v>
      </c>
      <c r="S484" s="55" t="s">
        <v>246</v>
      </c>
      <c r="T484" s="60">
        <v>5000</v>
      </c>
    </row>
    <row r="485" spans="2:20" ht="135.75" customHeight="1" x14ac:dyDescent="0.2">
      <c r="B485" s="409"/>
      <c r="C485" s="410"/>
      <c r="D485" s="439"/>
      <c r="E485" s="432"/>
      <c r="F485" s="377" t="s">
        <v>2857</v>
      </c>
      <c r="G485" s="224" t="s">
        <v>2375</v>
      </c>
      <c r="H485" s="242" t="s">
        <v>2858</v>
      </c>
      <c r="I485" s="297" t="s">
        <v>2860</v>
      </c>
      <c r="J485" s="385" t="s">
        <v>354</v>
      </c>
      <c r="K485" s="385" t="s">
        <v>355</v>
      </c>
      <c r="L485" s="310" t="s">
        <v>2862</v>
      </c>
      <c r="M485" s="377" t="s">
        <v>336</v>
      </c>
      <c r="N485" s="322">
        <v>43679</v>
      </c>
      <c r="O485" s="322">
        <v>43795</v>
      </c>
      <c r="P485" s="322">
        <v>44525</v>
      </c>
      <c r="Q485" s="55">
        <v>185508.38</v>
      </c>
      <c r="R485" s="56">
        <v>0.6</v>
      </c>
      <c r="S485" s="55" t="s">
        <v>246</v>
      </c>
      <c r="T485" s="60">
        <v>111305.03</v>
      </c>
    </row>
    <row r="486" spans="2:20" ht="135.75" customHeight="1" x14ac:dyDescent="0.2">
      <c r="B486" s="409"/>
      <c r="C486" s="410"/>
      <c r="D486" s="439"/>
      <c r="E486" s="432"/>
      <c r="F486" s="377" t="s">
        <v>2857</v>
      </c>
      <c r="G486" s="224" t="s">
        <v>1125</v>
      </c>
      <c r="H486" s="242" t="s">
        <v>2859</v>
      </c>
      <c r="I486" s="297" t="s">
        <v>2861</v>
      </c>
      <c r="J486" s="385" t="s">
        <v>354</v>
      </c>
      <c r="K486" s="385" t="s">
        <v>355</v>
      </c>
      <c r="L486" s="310" t="s">
        <v>2863</v>
      </c>
      <c r="M486" s="377" t="s">
        <v>336</v>
      </c>
      <c r="N486" s="322">
        <v>43679</v>
      </c>
      <c r="O486" s="322">
        <v>43770</v>
      </c>
      <c r="P486" s="322">
        <v>44500</v>
      </c>
      <c r="Q486" s="55">
        <v>563915.92000000004</v>
      </c>
      <c r="R486" s="56">
        <v>0.7</v>
      </c>
      <c r="S486" s="55" t="s">
        <v>246</v>
      </c>
      <c r="T486" s="60">
        <v>394741.15</v>
      </c>
    </row>
    <row r="487" spans="2:20" ht="87.75" customHeight="1" x14ac:dyDescent="0.2">
      <c r="B487" s="409"/>
      <c r="C487" s="410"/>
      <c r="D487" s="439"/>
      <c r="E487" s="432"/>
      <c r="F487" s="385" t="s">
        <v>2516</v>
      </c>
      <c r="G487" s="224" t="s">
        <v>2519</v>
      </c>
      <c r="H487" s="242" t="s">
        <v>2525</v>
      </c>
      <c r="I487" s="297" t="s">
        <v>2523</v>
      </c>
      <c r="J487" s="385" t="s">
        <v>354</v>
      </c>
      <c r="K487" s="385" t="s">
        <v>355</v>
      </c>
      <c r="L487" s="310" t="s">
        <v>3346</v>
      </c>
      <c r="M487" s="377" t="s">
        <v>30</v>
      </c>
      <c r="N487" s="322">
        <v>43460</v>
      </c>
      <c r="O487" s="322">
        <v>43511</v>
      </c>
      <c r="P487" s="322">
        <v>43875</v>
      </c>
      <c r="Q487" s="55">
        <v>6700</v>
      </c>
      <c r="R487" s="56">
        <v>0.74629999999999996</v>
      </c>
      <c r="S487" s="55" t="s">
        <v>246</v>
      </c>
      <c r="T487" s="60">
        <v>5000</v>
      </c>
    </row>
    <row r="488" spans="2:20" ht="124.5" customHeight="1" x14ac:dyDescent="0.2">
      <c r="B488" s="409"/>
      <c r="C488" s="410"/>
      <c r="D488" s="439"/>
      <c r="E488" s="432"/>
      <c r="F488" s="377" t="s">
        <v>2857</v>
      </c>
      <c r="G488" s="224" t="s">
        <v>1200</v>
      </c>
      <c r="H488" s="242" t="s">
        <v>2864</v>
      </c>
      <c r="I488" s="297" t="s">
        <v>2865</v>
      </c>
      <c r="J488" s="385" t="s">
        <v>354</v>
      </c>
      <c r="K488" s="385" t="s">
        <v>355</v>
      </c>
      <c r="L488" s="310" t="s">
        <v>2866</v>
      </c>
      <c r="M488" s="377" t="s">
        <v>336</v>
      </c>
      <c r="N488" s="322">
        <v>43679</v>
      </c>
      <c r="O488" s="322">
        <v>43719</v>
      </c>
      <c r="P488" s="322">
        <v>44449</v>
      </c>
      <c r="Q488" s="55">
        <v>249036.62</v>
      </c>
      <c r="R488" s="56">
        <v>0.6</v>
      </c>
      <c r="S488" s="55" t="s">
        <v>246</v>
      </c>
      <c r="T488" s="60">
        <v>149421.97</v>
      </c>
    </row>
    <row r="489" spans="2:20" ht="124.5" customHeight="1" x14ac:dyDescent="0.2">
      <c r="B489" s="409"/>
      <c r="C489" s="410"/>
      <c r="D489" s="439"/>
      <c r="E489" s="432"/>
      <c r="F489" s="385" t="s">
        <v>2545</v>
      </c>
      <c r="G489" s="121" t="s">
        <v>2688</v>
      </c>
      <c r="H489" s="242" t="s">
        <v>2984</v>
      </c>
      <c r="I489" s="297" t="s">
        <v>2538</v>
      </c>
      <c r="J489" s="385" t="s">
        <v>354</v>
      </c>
      <c r="K489" s="385" t="s">
        <v>355</v>
      </c>
      <c r="L489" s="310" t="s">
        <v>2546</v>
      </c>
      <c r="M489" s="377" t="s">
        <v>25</v>
      </c>
      <c r="N489" s="322">
        <v>43515</v>
      </c>
      <c r="O489" s="322">
        <v>43539</v>
      </c>
      <c r="P489" s="322">
        <v>43904</v>
      </c>
      <c r="Q489" s="55">
        <v>3500</v>
      </c>
      <c r="R489" s="56">
        <v>0.71430000000000005</v>
      </c>
      <c r="S489" s="55" t="s">
        <v>246</v>
      </c>
      <c r="T489" s="60">
        <v>2500</v>
      </c>
    </row>
    <row r="490" spans="2:20" ht="124.5" customHeight="1" x14ac:dyDescent="0.2">
      <c r="B490" s="409"/>
      <c r="C490" s="410"/>
      <c r="D490" s="439"/>
      <c r="E490" s="432"/>
      <c r="F490" s="385" t="s">
        <v>2545</v>
      </c>
      <c r="G490" s="121" t="s">
        <v>2689</v>
      </c>
      <c r="H490" s="242" t="s">
        <v>2985</v>
      </c>
      <c r="I490" s="297" t="s">
        <v>2539</v>
      </c>
      <c r="J490" s="385" t="s">
        <v>354</v>
      </c>
      <c r="K490" s="385" t="s">
        <v>355</v>
      </c>
      <c r="L490" s="310" t="s">
        <v>2546</v>
      </c>
      <c r="M490" s="377" t="s">
        <v>15</v>
      </c>
      <c r="N490" s="322">
        <v>43515</v>
      </c>
      <c r="O490" s="322">
        <v>43543</v>
      </c>
      <c r="P490" s="322">
        <v>43908</v>
      </c>
      <c r="Q490" s="55">
        <v>3350</v>
      </c>
      <c r="R490" s="56">
        <v>0.74629999999999996</v>
      </c>
      <c r="S490" s="55" t="s">
        <v>246</v>
      </c>
      <c r="T490" s="60">
        <v>2500</v>
      </c>
    </row>
    <row r="491" spans="2:20" ht="124.5" customHeight="1" x14ac:dyDescent="0.2">
      <c r="B491" s="409"/>
      <c r="C491" s="410"/>
      <c r="D491" s="439"/>
      <c r="E491" s="432"/>
      <c r="F491" s="385" t="s">
        <v>2545</v>
      </c>
      <c r="G491" s="121" t="s">
        <v>2690</v>
      </c>
      <c r="H491" s="242" t="s">
        <v>2986</v>
      </c>
      <c r="I491" s="297" t="s">
        <v>2540</v>
      </c>
      <c r="J491" s="385" t="s">
        <v>354</v>
      </c>
      <c r="K491" s="385" t="s">
        <v>355</v>
      </c>
      <c r="L491" s="310" t="s">
        <v>2546</v>
      </c>
      <c r="M491" s="377" t="s">
        <v>13</v>
      </c>
      <c r="N491" s="322">
        <v>43515</v>
      </c>
      <c r="O491" s="322">
        <v>43544</v>
      </c>
      <c r="P491" s="322">
        <v>43909</v>
      </c>
      <c r="Q491" s="55">
        <v>3500</v>
      </c>
      <c r="R491" s="56">
        <v>0.71430000000000005</v>
      </c>
      <c r="S491" s="55" t="s">
        <v>246</v>
      </c>
      <c r="T491" s="60">
        <v>2500</v>
      </c>
    </row>
    <row r="492" spans="2:20" ht="129.75" customHeight="1" x14ac:dyDescent="0.2">
      <c r="B492" s="409"/>
      <c r="C492" s="410"/>
      <c r="D492" s="439"/>
      <c r="E492" s="432"/>
      <c r="F492" s="385" t="s">
        <v>2832</v>
      </c>
      <c r="G492" s="121" t="s">
        <v>2833</v>
      </c>
      <c r="H492" s="242" t="s">
        <v>2843</v>
      </c>
      <c r="I492" s="297" t="s">
        <v>2826</v>
      </c>
      <c r="J492" s="385" t="s">
        <v>354</v>
      </c>
      <c r="K492" s="385" t="s">
        <v>355</v>
      </c>
      <c r="L492" s="310" t="s">
        <v>3347</v>
      </c>
      <c r="M492" s="377" t="s">
        <v>25</v>
      </c>
      <c r="N492" s="322">
        <v>43665</v>
      </c>
      <c r="O492" s="322">
        <v>43322</v>
      </c>
      <c r="P492" s="322">
        <v>43830</v>
      </c>
      <c r="Q492" s="55">
        <v>12625199.220000001</v>
      </c>
      <c r="R492" s="56">
        <v>0.2024</v>
      </c>
      <c r="S492" s="55" t="s">
        <v>246</v>
      </c>
      <c r="T492" s="60">
        <v>2555538.12</v>
      </c>
    </row>
    <row r="493" spans="2:20" ht="129.75" customHeight="1" x14ac:dyDescent="0.2">
      <c r="B493" s="409"/>
      <c r="C493" s="410"/>
      <c r="D493" s="439"/>
      <c r="E493" s="432"/>
      <c r="F493" s="385" t="s">
        <v>2832</v>
      </c>
      <c r="G493" s="121" t="s">
        <v>2834</v>
      </c>
      <c r="H493" s="242" t="s">
        <v>2839</v>
      </c>
      <c r="I493" s="297" t="s">
        <v>2827</v>
      </c>
      <c r="J493" s="385" t="s">
        <v>354</v>
      </c>
      <c r="K493" s="385" t="s">
        <v>355</v>
      </c>
      <c r="L493" s="310" t="s">
        <v>2845</v>
      </c>
      <c r="M493" s="377" t="s">
        <v>25</v>
      </c>
      <c r="N493" s="322">
        <v>43665</v>
      </c>
      <c r="O493" s="322">
        <v>43638</v>
      </c>
      <c r="P493" s="322">
        <v>43944</v>
      </c>
      <c r="Q493" s="55">
        <v>510087.17</v>
      </c>
      <c r="R493" s="56">
        <v>0.2903</v>
      </c>
      <c r="S493" s="55" t="s">
        <v>246</v>
      </c>
      <c r="T493" s="60">
        <v>148089.82</v>
      </c>
    </row>
    <row r="494" spans="2:20" ht="129.75" customHeight="1" x14ac:dyDescent="0.2">
      <c r="B494" s="409"/>
      <c r="C494" s="410"/>
      <c r="D494" s="439"/>
      <c r="E494" s="432"/>
      <c r="F494" s="385" t="s">
        <v>2832</v>
      </c>
      <c r="G494" s="121" t="s">
        <v>2835</v>
      </c>
      <c r="H494" s="242" t="s">
        <v>2840</v>
      </c>
      <c r="I494" s="297" t="s">
        <v>2828</v>
      </c>
      <c r="J494" s="385" t="s">
        <v>354</v>
      </c>
      <c r="K494" s="385" t="s">
        <v>355</v>
      </c>
      <c r="L494" s="310" t="s">
        <v>2846</v>
      </c>
      <c r="M494" s="377" t="s">
        <v>7</v>
      </c>
      <c r="N494" s="322">
        <v>43665</v>
      </c>
      <c r="O494" s="322">
        <v>43684</v>
      </c>
      <c r="P494" s="322">
        <v>43975</v>
      </c>
      <c r="Q494" s="55">
        <v>395306.25</v>
      </c>
      <c r="R494" s="56">
        <v>0.37930000000000003</v>
      </c>
      <c r="S494" s="55" t="s">
        <v>246</v>
      </c>
      <c r="T494" s="60">
        <v>118879.38</v>
      </c>
    </row>
    <row r="495" spans="2:20" ht="129.75" customHeight="1" x14ac:dyDescent="0.2">
      <c r="B495" s="409"/>
      <c r="C495" s="410"/>
      <c r="D495" s="439"/>
      <c r="E495" s="432"/>
      <c r="F495" s="385" t="s">
        <v>2832</v>
      </c>
      <c r="G495" s="121" t="s">
        <v>2836</v>
      </c>
      <c r="H495" s="242" t="s">
        <v>2844</v>
      </c>
      <c r="I495" s="297" t="s">
        <v>2829</v>
      </c>
      <c r="J495" s="385" t="s">
        <v>354</v>
      </c>
      <c r="K495" s="385" t="s">
        <v>355</v>
      </c>
      <c r="L495" s="310" t="s">
        <v>3348</v>
      </c>
      <c r="M495" s="377" t="s">
        <v>15</v>
      </c>
      <c r="N495" s="322">
        <v>43665</v>
      </c>
      <c r="O495" s="322">
        <v>43556</v>
      </c>
      <c r="P495" s="322">
        <v>44286</v>
      </c>
      <c r="Q495" s="55">
        <v>178113.31</v>
      </c>
      <c r="R495" s="56">
        <v>0.37930000000000003</v>
      </c>
      <c r="S495" s="55" t="s">
        <v>246</v>
      </c>
      <c r="T495" s="60">
        <v>53721.49</v>
      </c>
    </row>
    <row r="496" spans="2:20" ht="87.75" customHeight="1" x14ac:dyDescent="0.2">
      <c r="B496" s="409"/>
      <c r="C496" s="410"/>
      <c r="D496" s="439"/>
      <c r="E496" s="432"/>
      <c r="F496" s="377" t="s">
        <v>2832</v>
      </c>
      <c r="G496" s="121" t="s">
        <v>2212</v>
      </c>
      <c r="H496" s="242" t="s">
        <v>2987</v>
      </c>
      <c r="I496" s="297" t="s">
        <v>2867</v>
      </c>
      <c r="J496" s="385" t="s">
        <v>354</v>
      </c>
      <c r="K496" s="385" t="s">
        <v>355</v>
      </c>
      <c r="L496" s="310" t="s">
        <v>3349</v>
      </c>
      <c r="M496" s="377" t="s">
        <v>13</v>
      </c>
      <c r="N496" s="322">
        <v>43682</v>
      </c>
      <c r="O496" s="322">
        <v>43650</v>
      </c>
      <c r="P496" s="322">
        <v>44117</v>
      </c>
      <c r="Q496" s="55">
        <v>1037081.75</v>
      </c>
      <c r="R496" s="56">
        <v>0.25390000000000001</v>
      </c>
      <c r="S496" s="55" t="s">
        <v>246</v>
      </c>
      <c r="T496" s="60">
        <v>207766.35</v>
      </c>
    </row>
    <row r="497" spans="2:20" ht="141" customHeight="1" x14ac:dyDescent="0.2">
      <c r="B497" s="409"/>
      <c r="C497" s="410"/>
      <c r="D497" s="439"/>
      <c r="E497" s="432"/>
      <c r="F497" s="385" t="s">
        <v>2832</v>
      </c>
      <c r="G497" s="121" t="s">
        <v>2837</v>
      </c>
      <c r="H497" s="242" t="s">
        <v>2841</v>
      </c>
      <c r="I497" s="297" t="s">
        <v>2830</v>
      </c>
      <c r="J497" s="385" t="s">
        <v>354</v>
      </c>
      <c r="K497" s="385" t="s">
        <v>355</v>
      </c>
      <c r="L497" s="310" t="s">
        <v>2847</v>
      </c>
      <c r="M497" s="377" t="s">
        <v>34</v>
      </c>
      <c r="N497" s="322">
        <v>43665</v>
      </c>
      <c r="O497" s="322">
        <v>43709</v>
      </c>
      <c r="P497" s="322">
        <v>43922</v>
      </c>
      <c r="Q497" s="55">
        <v>266326.78999999998</v>
      </c>
      <c r="R497" s="56">
        <v>0.37930000000000003</v>
      </c>
      <c r="S497" s="55" t="s">
        <v>246</v>
      </c>
      <c r="T497" s="60">
        <v>78985.16</v>
      </c>
    </row>
    <row r="498" spans="2:20" ht="141" customHeight="1" x14ac:dyDescent="0.2">
      <c r="B498" s="409"/>
      <c r="C498" s="410"/>
      <c r="D498" s="439"/>
      <c r="E498" s="432"/>
      <c r="F498" s="385" t="s">
        <v>2832</v>
      </c>
      <c r="G498" s="121" t="s">
        <v>2838</v>
      </c>
      <c r="H498" s="242" t="s">
        <v>2842</v>
      </c>
      <c r="I498" s="297" t="s">
        <v>2831</v>
      </c>
      <c r="J498" s="385" t="s">
        <v>354</v>
      </c>
      <c r="K498" s="385" t="s">
        <v>355</v>
      </c>
      <c r="L498" s="310" t="s">
        <v>2848</v>
      </c>
      <c r="M498" s="377" t="s">
        <v>33</v>
      </c>
      <c r="N498" s="322">
        <v>43665</v>
      </c>
      <c r="O498" s="322">
        <v>43551</v>
      </c>
      <c r="P498" s="322">
        <v>44281</v>
      </c>
      <c r="Q498" s="55">
        <v>226956.75</v>
      </c>
      <c r="R498" s="56">
        <v>0.37930000000000003</v>
      </c>
      <c r="S498" s="55" t="s">
        <v>246</v>
      </c>
      <c r="T498" s="60">
        <v>68547.03</v>
      </c>
    </row>
    <row r="499" spans="2:20" ht="141" customHeight="1" x14ac:dyDescent="0.2">
      <c r="B499" s="409"/>
      <c r="C499" s="410"/>
      <c r="D499" s="439"/>
      <c r="E499" s="432"/>
      <c r="F499" s="377" t="s">
        <v>2832</v>
      </c>
      <c r="G499" s="121" t="s">
        <v>2904</v>
      </c>
      <c r="H499" s="242" t="s">
        <v>2868</v>
      </c>
      <c r="I499" s="297" t="s">
        <v>2869</v>
      </c>
      <c r="J499" s="385" t="s">
        <v>354</v>
      </c>
      <c r="K499" s="385" t="s">
        <v>355</v>
      </c>
      <c r="L499" s="310" t="s">
        <v>2870</v>
      </c>
      <c r="M499" s="377" t="s">
        <v>21</v>
      </c>
      <c r="N499" s="322">
        <v>43682</v>
      </c>
      <c r="O499" s="322">
        <v>43634</v>
      </c>
      <c r="P499" s="322">
        <v>44151</v>
      </c>
      <c r="Q499" s="55">
        <v>4711460.96</v>
      </c>
      <c r="R499" s="56">
        <v>0.25869999999999999</v>
      </c>
      <c r="S499" s="55" t="s">
        <v>246</v>
      </c>
      <c r="T499" s="60">
        <v>951503.07</v>
      </c>
    </row>
    <row r="500" spans="2:20" ht="141" customHeight="1" x14ac:dyDescent="0.2">
      <c r="B500" s="409"/>
      <c r="C500" s="410"/>
      <c r="D500" s="439"/>
      <c r="E500" s="432"/>
      <c r="F500" s="377" t="s">
        <v>3034</v>
      </c>
      <c r="G500" s="121" t="s">
        <v>3035</v>
      </c>
      <c r="H500" s="242" t="s">
        <v>3039</v>
      </c>
      <c r="I500" s="297" t="s">
        <v>3030</v>
      </c>
      <c r="J500" s="385" t="s">
        <v>354</v>
      </c>
      <c r="K500" s="385" t="s">
        <v>355</v>
      </c>
      <c r="L500" s="310" t="s">
        <v>3043</v>
      </c>
      <c r="M500" s="377" t="s">
        <v>13</v>
      </c>
      <c r="N500" s="322">
        <v>43767</v>
      </c>
      <c r="O500" s="322">
        <v>43739</v>
      </c>
      <c r="P500" s="322">
        <v>44377</v>
      </c>
      <c r="Q500" s="55">
        <v>119093.13</v>
      </c>
      <c r="R500" s="56">
        <v>0.45</v>
      </c>
      <c r="S500" s="55" t="s">
        <v>246</v>
      </c>
      <c r="T500" s="60">
        <v>53591.91</v>
      </c>
    </row>
    <row r="501" spans="2:20" ht="141" customHeight="1" x14ac:dyDescent="0.2">
      <c r="B501" s="409"/>
      <c r="C501" s="410"/>
      <c r="D501" s="439"/>
      <c r="E501" s="432"/>
      <c r="F501" s="377" t="s">
        <v>3034</v>
      </c>
      <c r="G501" s="121" t="s">
        <v>3036</v>
      </c>
      <c r="H501" s="242" t="s">
        <v>3040</v>
      </c>
      <c r="I501" s="297" t="s">
        <v>3031</v>
      </c>
      <c r="J501" s="385" t="s">
        <v>354</v>
      </c>
      <c r="K501" s="385" t="s">
        <v>355</v>
      </c>
      <c r="L501" s="310" t="s">
        <v>3044</v>
      </c>
      <c r="M501" s="377" t="s">
        <v>25</v>
      </c>
      <c r="N501" s="322">
        <v>43767</v>
      </c>
      <c r="O501" s="322">
        <v>43808</v>
      </c>
      <c r="P501" s="322">
        <v>44538</v>
      </c>
      <c r="Q501" s="55">
        <v>354059.46</v>
      </c>
      <c r="R501" s="56">
        <v>0.45</v>
      </c>
      <c r="S501" s="55" t="s">
        <v>246</v>
      </c>
      <c r="T501" s="60">
        <v>159326.76</v>
      </c>
    </row>
    <row r="502" spans="2:20" ht="87.75" customHeight="1" x14ac:dyDescent="0.2">
      <c r="B502" s="409"/>
      <c r="C502" s="410"/>
      <c r="D502" s="439"/>
      <c r="E502" s="432"/>
      <c r="F502" s="377" t="s">
        <v>3034</v>
      </c>
      <c r="G502" s="121" t="s">
        <v>3037</v>
      </c>
      <c r="H502" s="242" t="s">
        <v>3041</v>
      </c>
      <c r="I502" s="297" t="s">
        <v>3032</v>
      </c>
      <c r="J502" s="385" t="s">
        <v>354</v>
      </c>
      <c r="K502" s="385" t="s">
        <v>355</v>
      </c>
      <c r="L502" s="310" t="s">
        <v>3045</v>
      </c>
      <c r="M502" s="377" t="s">
        <v>10</v>
      </c>
      <c r="N502" s="322">
        <v>43767</v>
      </c>
      <c r="O502" s="322">
        <v>43819</v>
      </c>
      <c r="P502" s="322">
        <v>44457</v>
      </c>
      <c r="Q502" s="55">
        <v>76990.63</v>
      </c>
      <c r="R502" s="56">
        <v>0.45</v>
      </c>
      <c r="S502" s="55" t="s">
        <v>246</v>
      </c>
      <c r="T502" s="60">
        <v>34645.78</v>
      </c>
    </row>
    <row r="503" spans="2:20" ht="141" customHeight="1" x14ac:dyDescent="0.2">
      <c r="B503" s="409"/>
      <c r="C503" s="410"/>
      <c r="D503" s="439"/>
      <c r="E503" s="432"/>
      <c r="F503" s="205" t="s">
        <v>3034</v>
      </c>
      <c r="G503" s="122" t="s">
        <v>3038</v>
      </c>
      <c r="H503" s="353" t="s">
        <v>3042</v>
      </c>
      <c r="I503" s="354" t="s">
        <v>3033</v>
      </c>
      <c r="J503" s="390" t="s">
        <v>354</v>
      </c>
      <c r="K503" s="390" t="s">
        <v>355</v>
      </c>
      <c r="L503" s="355" t="s">
        <v>3046</v>
      </c>
      <c r="M503" s="205" t="s">
        <v>15</v>
      </c>
      <c r="N503" s="324">
        <v>43767</v>
      </c>
      <c r="O503" s="324">
        <v>43709</v>
      </c>
      <c r="P503" s="324">
        <v>44196</v>
      </c>
      <c r="Q503" s="67">
        <v>204930.16</v>
      </c>
      <c r="R503" s="68">
        <v>0.45</v>
      </c>
      <c r="S503" s="67" t="s">
        <v>246</v>
      </c>
      <c r="T503" s="356">
        <v>92218.57</v>
      </c>
    </row>
    <row r="504" spans="2:20" ht="141" customHeight="1" x14ac:dyDescent="0.2">
      <c r="B504" s="409"/>
      <c r="C504" s="410"/>
      <c r="D504" s="439"/>
      <c r="E504" s="432"/>
      <c r="F504" s="205" t="s">
        <v>3253</v>
      </c>
      <c r="G504" s="122" t="s">
        <v>3399</v>
      </c>
      <c r="H504" s="353" t="s">
        <v>3401</v>
      </c>
      <c r="I504" s="354" t="s">
        <v>3392</v>
      </c>
      <c r="J504" s="390" t="s">
        <v>354</v>
      </c>
      <c r="K504" s="390" t="s">
        <v>355</v>
      </c>
      <c r="L504" s="355" t="s">
        <v>3403</v>
      </c>
      <c r="M504" s="205" t="s">
        <v>33</v>
      </c>
      <c r="N504" s="324">
        <v>43922</v>
      </c>
      <c r="O504" s="324">
        <v>43831</v>
      </c>
      <c r="P504" s="324">
        <v>44561</v>
      </c>
      <c r="Q504" s="67">
        <v>605385.44999999995</v>
      </c>
      <c r="R504" s="68">
        <v>0.58760000000000001</v>
      </c>
      <c r="S504" s="67" t="s">
        <v>246</v>
      </c>
      <c r="T504" s="356">
        <v>355735.07</v>
      </c>
    </row>
    <row r="505" spans="2:20" ht="141" customHeight="1" x14ac:dyDescent="0.2">
      <c r="B505" s="409"/>
      <c r="C505" s="410"/>
      <c r="D505" s="439"/>
      <c r="E505" s="432"/>
      <c r="F505" s="205" t="s">
        <v>3253</v>
      </c>
      <c r="G505" s="122" t="s">
        <v>3400</v>
      </c>
      <c r="H505" s="353" t="s">
        <v>3402</v>
      </c>
      <c r="I505" s="354" t="s">
        <v>3393</v>
      </c>
      <c r="J505" s="390" t="s">
        <v>354</v>
      </c>
      <c r="K505" s="390" t="s">
        <v>355</v>
      </c>
      <c r="L505" s="355" t="s">
        <v>3404</v>
      </c>
      <c r="M505" s="205" t="s">
        <v>191</v>
      </c>
      <c r="N505" s="324">
        <v>43922</v>
      </c>
      <c r="O505" s="324">
        <v>43739</v>
      </c>
      <c r="P505" s="324">
        <v>44347</v>
      </c>
      <c r="Q505" s="67">
        <v>3929198.7</v>
      </c>
      <c r="R505" s="68">
        <v>0.58689999999999998</v>
      </c>
      <c r="S505" s="67" t="s">
        <v>246</v>
      </c>
      <c r="T505" s="356">
        <v>2305921.62</v>
      </c>
    </row>
    <row r="506" spans="2:20" ht="141" customHeight="1" x14ac:dyDescent="0.2">
      <c r="B506" s="409"/>
      <c r="C506" s="410"/>
      <c r="D506" s="439"/>
      <c r="E506" s="432"/>
      <c r="F506" s="205" t="s">
        <v>3253</v>
      </c>
      <c r="G506" s="122" t="s">
        <v>3350</v>
      </c>
      <c r="H506" s="353" t="s">
        <v>3351</v>
      </c>
      <c r="I506" s="354" t="s">
        <v>3227</v>
      </c>
      <c r="J506" s="390" t="s">
        <v>354</v>
      </c>
      <c r="K506" s="390" t="s">
        <v>355</v>
      </c>
      <c r="L506" s="355" t="s">
        <v>3352</v>
      </c>
      <c r="M506" s="205" t="s">
        <v>33</v>
      </c>
      <c r="N506" s="324">
        <v>43903</v>
      </c>
      <c r="O506" s="324">
        <v>43891</v>
      </c>
      <c r="P506" s="324">
        <v>44530</v>
      </c>
      <c r="Q506" s="67">
        <v>1170468.3899999999</v>
      </c>
      <c r="R506" s="68">
        <v>0.55000000000000004</v>
      </c>
      <c r="S506" s="67" t="s">
        <v>246</v>
      </c>
      <c r="T506" s="356">
        <v>643757.62</v>
      </c>
    </row>
    <row r="507" spans="2:20" ht="137.25" customHeight="1" x14ac:dyDescent="0.2">
      <c r="B507" s="409"/>
      <c r="C507" s="410"/>
      <c r="D507" s="439"/>
      <c r="E507" s="432"/>
      <c r="F507" s="205" t="s">
        <v>3253</v>
      </c>
      <c r="G507" s="122" t="s">
        <v>3405</v>
      </c>
      <c r="H507" s="353" t="s">
        <v>3408</v>
      </c>
      <c r="I507" s="354" t="s">
        <v>3394</v>
      </c>
      <c r="J507" s="390" t="s">
        <v>354</v>
      </c>
      <c r="K507" s="390" t="s">
        <v>355</v>
      </c>
      <c r="L507" s="355" t="s">
        <v>3411</v>
      </c>
      <c r="M507" s="205" t="s">
        <v>21</v>
      </c>
      <c r="N507" s="324">
        <v>43922</v>
      </c>
      <c r="O507" s="324">
        <v>43709</v>
      </c>
      <c r="P507" s="324">
        <v>44439</v>
      </c>
      <c r="Q507" s="67">
        <v>337676</v>
      </c>
      <c r="R507" s="68">
        <v>0.55000000000000004</v>
      </c>
      <c r="S507" s="67" t="s">
        <v>246</v>
      </c>
      <c r="T507" s="356">
        <v>185721.8</v>
      </c>
    </row>
    <row r="508" spans="2:20" ht="123.75" customHeight="1" x14ac:dyDescent="0.2">
      <c r="B508" s="409"/>
      <c r="C508" s="410"/>
      <c r="D508" s="439"/>
      <c r="E508" s="432"/>
      <c r="F508" s="205" t="s">
        <v>3253</v>
      </c>
      <c r="G508" s="122" t="s">
        <v>3406</v>
      </c>
      <c r="H508" s="353" t="s">
        <v>3409</v>
      </c>
      <c r="I508" s="354" t="s">
        <v>3395</v>
      </c>
      <c r="J508" s="390" t="s">
        <v>354</v>
      </c>
      <c r="K508" s="390" t="s">
        <v>355</v>
      </c>
      <c r="L508" s="355" t="s">
        <v>3412</v>
      </c>
      <c r="M508" s="205" t="s">
        <v>33</v>
      </c>
      <c r="N508" s="324">
        <v>43922</v>
      </c>
      <c r="O508" s="324">
        <v>43709</v>
      </c>
      <c r="P508" s="324">
        <v>44104</v>
      </c>
      <c r="Q508" s="67">
        <v>472325.5</v>
      </c>
      <c r="R508" s="68">
        <v>0.55000000000000004</v>
      </c>
      <c r="S508" s="67" t="s">
        <v>246</v>
      </c>
      <c r="T508" s="356">
        <v>259779.02</v>
      </c>
    </row>
    <row r="509" spans="2:20" ht="87.75" customHeight="1" x14ac:dyDescent="0.2">
      <c r="B509" s="409"/>
      <c r="C509" s="410"/>
      <c r="D509" s="439"/>
      <c r="E509" s="432"/>
      <c r="F509" s="205" t="s">
        <v>3253</v>
      </c>
      <c r="G509" s="122" t="s">
        <v>3407</v>
      </c>
      <c r="H509" s="353" t="s">
        <v>3410</v>
      </c>
      <c r="I509" s="354" t="s">
        <v>3396</v>
      </c>
      <c r="J509" s="390" t="s">
        <v>354</v>
      </c>
      <c r="K509" s="390" t="s">
        <v>355</v>
      </c>
      <c r="L509" s="355" t="s">
        <v>3413</v>
      </c>
      <c r="M509" s="205" t="s">
        <v>15</v>
      </c>
      <c r="N509" s="324">
        <v>43922</v>
      </c>
      <c r="O509" s="324">
        <v>43739</v>
      </c>
      <c r="P509" s="324">
        <v>44197</v>
      </c>
      <c r="Q509" s="67">
        <v>363759.41</v>
      </c>
      <c r="R509" s="68">
        <v>0.58819999999999995</v>
      </c>
      <c r="S509" s="67" t="s">
        <v>246</v>
      </c>
      <c r="T509" s="356">
        <v>213958.57</v>
      </c>
    </row>
    <row r="510" spans="2:20" ht="138.75" customHeight="1" x14ac:dyDescent="0.2">
      <c r="B510" s="409"/>
      <c r="C510" s="410"/>
      <c r="D510" s="439"/>
      <c r="E510" s="432"/>
      <c r="F510" s="205" t="s">
        <v>2516</v>
      </c>
      <c r="G510" s="122" t="s">
        <v>3211</v>
      </c>
      <c r="H510" s="353" t="s">
        <v>3212</v>
      </c>
      <c r="I510" s="354" t="s">
        <v>3210</v>
      </c>
      <c r="J510" s="390" t="s">
        <v>354</v>
      </c>
      <c r="K510" s="390" t="s">
        <v>355</v>
      </c>
      <c r="L510" s="355" t="s">
        <v>2524</v>
      </c>
      <c r="M510" s="205" t="s">
        <v>25</v>
      </c>
      <c r="N510" s="324">
        <v>43879</v>
      </c>
      <c r="O510" s="324">
        <v>43880</v>
      </c>
      <c r="P510" s="324">
        <v>44245</v>
      </c>
      <c r="Q510" s="67">
        <v>6750</v>
      </c>
      <c r="R510" s="68">
        <v>0.74070000000000003</v>
      </c>
      <c r="S510" s="67" t="s">
        <v>246</v>
      </c>
      <c r="T510" s="356">
        <v>5000</v>
      </c>
    </row>
    <row r="511" spans="2:20" ht="138.75" customHeight="1" x14ac:dyDescent="0.2">
      <c r="B511" s="409"/>
      <c r="C511" s="410"/>
      <c r="D511" s="439"/>
      <c r="E511" s="432"/>
      <c r="F511" s="205" t="s">
        <v>3253</v>
      </c>
      <c r="G511" s="122" t="s">
        <v>3415</v>
      </c>
      <c r="H511" s="353" t="s">
        <v>3417</v>
      </c>
      <c r="I511" s="354" t="s">
        <v>3397</v>
      </c>
      <c r="J511" s="390" t="s">
        <v>354</v>
      </c>
      <c r="K511" s="390" t="s">
        <v>355</v>
      </c>
      <c r="L511" s="355" t="s">
        <v>3419</v>
      </c>
      <c r="M511" s="205" t="s">
        <v>10</v>
      </c>
      <c r="N511" s="324">
        <v>43922</v>
      </c>
      <c r="O511" s="324">
        <v>43863</v>
      </c>
      <c r="P511" s="324">
        <v>44593</v>
      </c>
      <c r="Q511" s="67">
        <v>528976.92000000004</v>
      </c>
      <c r="R511" s="68">
        <v>0.55000000000000004</v>
      </c>
      <c r="S511" s="67" t="s">
        <v>246</v>
      </c>
      <c r="T511" s="356">
        <v>290937.3</v>
      </c>
    </row>
    <row r="512" spans="2:20" ht="138.75" customHeight="1" x14ac:dyDescent="0.2">
      <c r="B512" s="409"/>
      <c r="C512" s="410"/>
      <c r="D512" s="439"/>
      <c r="E512" s="432"/>
      <c r="F512" s="205" t="s">
        <v>3253</v>
      </c>
      <c r="G512" s="122" t="s">
        <v>3416</v>
      </c>
      <c r="H512" s="353" t="s">
        <v>3418</v>
      </c>
      <c r="I512" s="354" t="s">
        <v>3398</v>
      </c>
      <c r="J512" s="390" t="s">
        <v>354</v>
      </c>
      <c r="K512" s="390" t="s">
        <v>355</v>
      </c>
      <c r="L512" s="355" t="s">
        <v>3420</v>
      </c>
      <c r="M512" s="205" t="s">
        <v>7</v>
      </c>
      <c r="N512" s="324">
        <v>43922</v>
      </c>
      <c r="O512" s="324">
        <v>43864</v>
      </c>
      <c r="P512" s="324">
        <v>44594</v>
      </c>
      <c r="Q512" s="67">
        <v>143206.51999999999</v>
      </c>
      <c r="R512" s="68">
        <v>0.55000000000000004</v>
      </c>
      <c r="S512" s="67" t="s">
        <v>246</v>
      </c>
      <c r="T512" s="356">
        <v>78763.58</v>
      </c>
    </row>
    <row r="513" spans="2:20" ht="133.5" customHeight="1" x14ac:dyDescent="0.2">
      <c r="B513" s="409"/>
      <c r="C513" s="410"/>
      <c r="D513" s="439"/>
      <c r="E513" s="432"/>
      <c r="F513" s="377" t="s">
        <v>3253</v>
      </c>
      <c r="G513" s="121" t="s">
        <v>3354</v>
      </c>
      <c r="H513" s="242" t="s">
        <v>3355</v>
      </c>
      <c r="I513" s="297" t="s">
        <v>3228</v>
      </c>
      <c r="J513" s="385" t="s">
        <v>354</v>
      </c>
      <c r="K513" s="385" t="s">
        <v>355</v>
      </c>
      <c r="L513" s="310" t="s">
        <v>3353</v>
      </c>
      <c r="M513" s="377" t="s">
        <v>21</v>
      </c>
      <c r="N513" s="322">
        <v>43903</v>
      </c>
      <c r="O513" s="322">
        <v>43831</v>
      </c>
      <c r="P513" s="322">
        <v>44286</v>
      </c>
      <c r="Q513" s="55">
        <v>466595</v>
      </c>
      <c r="R513" s="56">
        <v>0.55000000000000004</v>
      </c>
      <c r="S513" s="67" t="s">
        <v>246</v>
      </c>
      <c r="T513" s="60">
        <v>256627.26</v>
      </c>
    </row>
    <row r="514" spans="2:20" ht="138" customHeight="1" thickBot="1" x14ac:dyDescent="0.25">
      <c r="B514" s="409"/>
      <c r="C514" s="410"/>
      <c r="D514" s="439"/>
      <c r="E514" s="433"/>
      <c r="F514" s="94" t="s">
        <v>3253</v>
      </c>
      <c r="G514" s="143" t="s">
        <v>3356</v>
      </c>
      <c r="H514" s="359" t="s">
        <v>3254</v>
      </c>
      <c r="I514" s="360" t="s">
        <v>3229</v>
      </c>
      <c r="J514" s="391" t="s">
        <v>354</v>
      </c>
      <c r="K514" s="391" t="s">
        <v>355</v>
      </c>
      <c r="L514" s="361" t="s">
        <v>3255</v>
      </c>
      <c r="M514" s="94" t="s">
        <v>25</v>
      </c>
      <c r="N514" s="316">
        <v>43903</v>
      </c>
      <c r="O514" s="316">
        <v>43725</v>
      </c>
      <c r="P514" s="316">
        <v>44135</v>
      </c>
      <c r="Q514" s="100">
        <v>812585.61</v>
      </c>
      <c r="R514" s="98">
        <v>0.55000000000000004</v>
      </c>
      <c r="S514" s="67" t="s">
        <v>246</v>
      </c>
      <c r="T514" s="362">
        <v>446922.08</v>
      </c>
    </row>
    <row r="515" spans="2:20" ht="42.75" customHeight="1" thickBot="1" x14ac:dyDescent="0.25">
      <c r="B515" s="409"/>
      <c r="C515" s="410"/>
      <c r="D515" s="439"/>
      <c r="E515" s="491" t="s">
        <v>355</v>
      </c>
      <c r="F515" s="490"/>
      <c r="G515" s="490"/>
      <c r="H515" s="490"/>
      <c r="I515" s="490"/>
      <c r="J515" s="490"/>
      <c r="K515" s="374">
        <f>COUNTA(K342:K514)</f>
        <v>173</v>
      </c>
      <c r="L515" s="496"/>
      <c r="M515" s="497"/>
      <c r="N515" s="497"/>
      <c r="O515" s="497"/>
      <c r="P515" s="497"/>
      <c r="Q515" s="392">
        <f>SUM(Q342:Q514)</f>
        <v>182012480.48999992</v>
      </c>
      <c r="R515" s="457"/>
      <c r="S515" s="458"/>
      <c r="T515" s="399">
        <f>SUM(T342:T514)</f>
        <v>66548504.119999975</v>
      </c>
    </row>
    <row r="516" spans="2:20" ht="42.75" customHeight="1" thickBot="1" x14ac:dyDescent="0.25">
      <c r="B516" s="409"/>
      <c r="C516" s="411"/>
      <c r="D516" s="426" t="s">
        <v>1694</v>
      </c>
      <c r="E516" s="427"/>
      <c r="F516" s="427"/>
      <c r="G516" s="427"/>
      <c r="H516" s="427"/>
      <c r="I516" s="427"/>
      <c r="J516" s="427"/>
      <c r="K516" s="378">
        <f>K515+K341+K180</f>
        <v>380</v>
      </c>
      <c r="L516" s="465"/>
      <c r="M516" s="466"/>
      <c r="N516" s="466"/>
      <c r="O516" s="466"/>
      <c r="P516" s="466"/>
      <c r="Q516" s="387">
        <f>Q515+Q341+Q180</f>
        <v>225831244.37999991</v>
      </c>
      <c r="R516" s="468"/>
      <c r="S516" s="469"/>
      <c r="T516" s="74">
        <f>T515+T341+T180</f>
        <v>89577185.869999975</v>
      </c>
    </row>
    <row r="517" spans="2:20" s="90" customFormat="1" ht="209.25" customHeight="1" x14ac:dyDescent="0.2">
      <c r="B517" s="409"/>
      <c r="C517" s="411"/>
      <c r="D517" s="431" t="s">
        <v>1695</v>
      </c>
      <c r="E517" s="131" t="s">
        <v>2061</v>
      </c>
      <c r="F517" s="137" t="s">
        <v>2062</v>
      </c>
      <c r="G517" s="136" t="s">
        <v>651</v>
      </c>
      <c r="H517" s="239" t="s">
        <v>2427</v>
      </c>
      <c r="I517" s="137" t="s">
        <v>2428</v>
      </c>
      <c r="J517" s="349" t="s">
        <v>370</v>
      </c>
      <c r="K517" s="349" t="s">
        <v>2066</v>
      </c>
      <c r="L517" s="280" t="s">
        <v>2429</v>
      </c>
      <c r="M517" s="370" t="s">
        <v>336</v>
      </c>
      <c r="N517" s="321">
        <v>43448</v>
      </c>
      <c r="O517" s="321">
        <v>43283</v>
      </c>
      <c r="P517" s="321">
        <v>43798</v>
      </c>
      <c r="Q517" s="138">
        <v>457615.59</v>
      </c>
      <c r="R517" s="89">
        <v>0.8</v>
      </c>
      <c r="S517" s="88" t="s">
        <v>246</v>
      </c>
      <c r="T517" s="139">
        <v>366092.47</v>
      </c>
    </row>
    <row r="518" spans="2:20" ht="152.25" customHeight="1" x14ac:dyDescent="0.2">
      <c r="B518" s="409"/>
      <c r="C518" s="411"/>
      <c r="D518" s="432"/>
      <c r="E518" s="140" t="s">
        <v>2061</v>
      </c>
      <c r="F518" s="371" t="s">
        <v>2062</v>
      </c>
      <c r="G518" s="121" t="s">
        <v>650</v>
      </c>
      <c r="H518" s="101" t="s">
        <v>2063</v>
      </c>
      <c r="I518" s="371" t="s">
        <v>2064</v>
      </c>
      <c r="J518" s="385" t="s">
        <v>370</v>
      </c>
      <c r="K518" s="385" t="s">
        <v>2066</v>
      </c>
      <c r="L518" s="281" t="s">
        <v>2065</v>
      </c>
      <c r="M518" s="371" t="s">
        <v>336</v>
      </c>
      <c r="N518" s="322">
        <v>43318</v>
      </c>
      <c r="O518" s="322">
        <v>43252</v>
      </c>
      <c r="P518" s="322">
        <v>44012</v>
      </c>
      <c r="Q518" s="141">
        <v>336970.8</v>
      </c>
      <c r="R518" s="56">
        <v>0.8</v>
      </c>
      <c r="S518" s="55" t="s">
        <v>246</v>
      </c>
      <c r="T518" s="141">
        <v>269576.64</v>
      </c>
    </row>
    <row r="519" spans="2:20" s="90" customFormat="1" ht="179.25" customHeight="1" x14ac:dyDescent="0.2">
      <c r="B519" s="409"/>
      <c r="C519" s="411"/>
      <c r="D519" s="432"/>
      <c r="E519" s="142" t="s">
        <v>2061</v>
      </c>
      <c r="F519" s="371" t="s">
        <v>2062</v>
      </c>
      <c r="G519" s="121" t="s">
        <v>2436</v>
      </c>
      <c r="H519" s="101" t="s">
        <v>2430</v>
      </c>
      <c r="I519" s="371" t="s">
        <v>2431</v>
      </c>
      <c r="J519" s="385" t="s">
        <v>370</v>
      </c>
      <c r="K519" s="385" t="s">
        <v>2066</v>
      </c>
      <c r="L519" s="281" t="s">
        <v>2432</v>
      </c>
      <c r="M519" s="371" t="s">
        <v>336</v>
      </c>
      <c r="N519" s="322">
        <v>43434</v>
      </c>
      <c r="O519" s="322">
        <v>43221</v>
      </c>
      <c r="P519" s="322">
        <v>43465</v>
      </c>
      <c r="Q519" s="141">
        <v>82668.429999999993</v>
      </c>
      <c r="R519" s="56">
        <v>0.8</v>
      </c>
      <c r="S519" s="55" t="s">
        <v>246</v>
      </c>
      <c r="T519" s="141">
        <v>66134.740000000005</v>
      </c>
    </row>
    <row r="520" spans="2:20" s="90" customFormat="1" ht="143.25" customHeight="1" x14ac:dyDescent="0.2">
      <c r="B520" s="409"/>
      <c r="C520" s="411"/>
      <c r="D520" s="432"/>
      <c r="E520" s="142" t="s">
        <v>2061</v>
      </c>
      <c r="F520" s="371" t="s">
        <v>2062</v>
      </c>
      <c r="G520" s="121" t="s">
        <v>647</v>
      </c>
      <c r="H520" s="101" t="s">
        <v>2905</v>
      </c>
      <c r="I520" s="371" t="s">
        <v>2433</v>
      </c>
      <c r="J520" s="385" t="s">
        <v>370</v>
      </c>
      <c r="K520" s="385" t="s">
        <v>2066</v>
      </c>
      <c r="L520" s="281" t="s">
        <v>2434</v>
      </c>
      <c r="M520" s="371" t="s">
        <v>336</v>
      </c>
      <c r="N520" s="322">
        <v>43439</v>
      </c>
      <c r="O520" s="322">
        <v>43647</v>
      </c>
      <c r="P520" s="322">
        <v>44013</v>
      </c>
      <c r="Q520" s="141">
        <v>32272.02</v>
      </c>
      <c r="R520" s="56">
        <v>0.4718</v>
      </c>
      <c r="S520" s="55" t="s">
        <v>246</v>
      </c>
      <c r="T520" s="141">
        <v>15225.94</v>
      </c>
    </row>
    <row r="521" spans="2:20" s="90" customFormat="1" ht="106.5" customHeight="1" x14ac:dyDescent="0.2">
      <c r="B521" s="409"/>
      <c r="C521" s="411"/>
      <c r="D521" s="432"/>
      <c r="E521" s="313" t="s">
        <v>2061</v>
      </c>
      <c r="F521" s="395" t="s">
        <v>2062</v>
      </c>
      <c r="G521" s="122" t="s">
        <v>647</v>
      </c>
      <c r="H521" s="101" t="s">
        <v>2906</v>
      </c>
      <c r="I521" s="395" t="s">
        <v>2435</v>
      </c>
      <c r="J521" s="390" t="s">
        <v>370</v>
      </c>
      <c r="K521" s="390" t="s">
        <v>2066</v>
      </c>
      <c r="L521" s="289" t="s">
        <v>2434</v>
      </c>
      <c r="M521" s="395" t="s">
        <v>336</v>
      </c>
      <c r="N521" s="324">
        <v>43439</v>
      </c>
      <c r="O521" s="324">
        <v>43647</v>
      </c>
      <c r="P521" s="324">
        <v>44013</v>
      </c>
      <c r="Q521" s="155">
        <v>43664.37</v>
      </c>
      <c r="R521" s="68">
        <v>0.47199999999999998</v>
      </c>
      <c r="S521" s="67" t="s">
        <v>246</v>
      </c>
      <c r="T521" s="155">
        <v>20608.66</v>
      </c>
    </row>
    <row r="522" spans="2:20" s="90" customFormat="1" ht="162" customHeight="1" x14ac:dyDescent="0.2">
      <c r="B522" s="409"/>
      <c r="C522" s="411"/>
      <c r="D522" s="432"/>
      <c r="E522" s="313" t="s">
        <v>2061</v>
      </c>
      <c r="F522" s="395" t="s">
        <v>2062</v>
      </c>
      <c r="G522" s="122" t="s">
        <v>652</v>
      </c>
      <c r="H522" s="70" t="s">
        <v>3157</v>
      </c>
      <c r="I522" s="395" t="s">
        <v>3158</v>
      </c>
      <c r="J522" s="390" t="s">
        <v>370</v>
      </c>
      <c r="K522" s="390" t="s">
        <v>2066</v>
      </c>
      <c r="L522" s="289" t="s">
        <v>3159</v>
      </c>
      <c r="M522" s="395" t="s">
        <v>336</v>
      </c>
      <c r="N522" s="324">
        <v>43762</v>
      </c>
      <c r="O522" s="324">
        <v>43307</v>
      </c>
      <c r="P522" s="324">
        <v>43877</v>
      </c>
      <c r="Q522" s="155">
        <v>407676.12</v>
      </c>
      <c r="R522" s="68">
        <v>0.50239999999999996</v>
      </c>
      <c r="S522" s="67" t="s">
        <v>246</v>
      </c>
      <c r="T522" s="155">
        <v>204821.08</v>
      </c>
    </row>
    <row r="523" spans="2:20" s="90" customFormat="1" ht="222" customHeight="1" x14ac:dyDescent="0.2">
      <c r="B523" s="409"/>
      <c r="C523" s="411"/>
      <c r="D523" s="432"/>
      <c r="E523" s="122" t="s">
        <v>2061</v>
      </c>
      <c r="F523" s="395" t="s">
        <v>2062</v>
      </c>
      <c r="G523" s="122" t="s">
        <v>652</v>
      </c>
      <c r="H523" s="70" t="s">
        <v>2849</v>
      </c>
      <c r="I523" s="395" t="s">
        <v>2850</v>
      </c>
      <c r="J523" s="390" t="s">
        <v>370</v>
      </c>
      <c r="K523" s="390" t="s">
        <v>2066</v>
      </c>
      <c r="L523" s="70" t="s">
        <v>2851</v>
      </c>
      <c r="M523" s="395" t="s">
        <v>336</v>
      </c>
      <c r="N523" s="324">
        <v>43658</v>
      </c>
      <c r="O523" s="324">
        <v>43165</v>
      </c>
      <c r="P523" s="324">
        <v>44561</v>
      </c>
      <c r="Q523" s="155">
        <v>1031398.05</v>
      </c>
      <c r="R523" s="68">
        <v>0.8</v>
      </c>
      <c r="S523" s="67" t="s">
        <v>246</v>
      </c>
      <c r="T523" s="155">
        <v>825118.44</v>
      </c>
    </row>
    <row r="524" spans="2:20" s="90" customFormat="1" ht="192.75" customHeight="1" x14ac:dyDescent="0.2">
      <c r="B524" s="409"/>
      <c r="C524" s="411"/>
      <c r="D524" s="432"/>
      <c r="E524" s="122" t="s">
        <v>2061</v>
      </c>
      <c r="F524" s="395" t="s">
        <v>2062</v>
      </c>
      <c r="G524" s="122" t="s">
        <v>646</v>
      </c>
      <c r="H524" s="70" t="s">
        <v>3047</v>
      </c>
      <c r="I524" s="395" t="s">
        <v>3048</v>
      </c>
      <c r="J524" s="390" t="s">
        <v>370</v>
      </c>
      <c r="K524" s="390" t="s">
        <v>2066</v>
      </c>
      <c r="L524" s="70" t="s">
        <v>3049</v>
      </c>
      <c r="M524" s="395" t="s">
        <v>336</v>
      </c>
      <c r="N524" s="324">
        <v>43726</v>
      </c>
      <c r="O524" s="324">
        <v>43173</v>
      </c>
      <c r="P524" s="324">
        <v>44196</v>
      </c>
      <c r="Q524" s="155">
        <v>42976.160000000003</v>
      </c>
      <c r="R524" s="68">
        <v>0.52059999999999995</v>
      </c>
      <c r="S524" s="67" t="s">
        <v>246</v>
      </c>
      <c r="T524" s="155">
        <v>22372.19</v>
      </c>
    </row>
    <row r="525" spans="2:20" s="90" customFormat="1" ht="192" customHeight="1" thickBot="1" x14ac:dyDescent="0.25">
      <c r="B525" s="409"/>
      <c r="C525" s="411"/>
      <c r="D525" s="432"/>
      <c r="E525" s="122" t="s">
        <v>2061</v>
      </c>
      <c r="F525" s="373" t="s">
        <v>2062</v>
      </c>
      <c r="G525" s="122" t="s">
        <v>646</v>
      </c>
      <c r="H525" s="240" t="s">
        <v>3109</v>
      </c>
      <c r="I525" s="395" t="s">
        <v>3110</v>
      </c>
      <c r="J525" s="391" t="s">
        <v>370</v>
      </c>
      <c r="K525" s="391" t="s">
        <v>2066</v>
      </c>
      <c r="L525" s="240" t="s">
        <v>3108</v>
      </c>
      <c r="M525" s="395" t="s">
        <v>336</v>
      </c>
      <c r="N525" s="316">
        <v>43745</v>
      </c>
      <c r="O525" s="316">
        <v>43173</v>
      </c>
      <c r="P525" s="316">
        <v>44196</v>
      </c>
      <c r="Q525" s="343">
        <v>251502.73</v>
      </c>
      <c r="R525" s="98">
        <v>0.45579999999999998</v>
      </c>
      <c r="S525" s="67" t="s">
        <v>246</v>
      </c>
      <c r="T525" s="343">
        <v>114626.37</v>
      </c>
    </row>
    <row r="526" spans="2:20" ht="42.75" customHeight="1" thickBot="1" x14ac:dyDescent="0.25">
      <c r="B526" s="409"/>
      <c r="C526" s="411"/>
      <c r="D526" s="432"/>
      <c r="E526" s="489" t="s">
        <v>2066</v>
      </c>
      <c r="F526" s="490"/>
      <c r="G526" s="490"/>
      <c r="H526" s="490"/>
      <c r="I526" s="490"/>
      <c r="J526" s="490"/>
      <c r="K526" s="374">
        <f>COUNTA(K517:K525)</f>
        <v>9</v>
      </c>
      <c r="L526" s="496"/>
      <c r="M526" s="497"/>
      <c r="N526" s="497"/>
      <c r="O526" s="497"/>
      <c r="P526" s="497"/>
      <c r="Q526" s="392">
        <f>SUM(Q517:Q525)</f>
        <v>2686744.27</v>
      </c>
      <c r="R526" s="457"/>
      <c r="S526" s="458"/>
      <c r="T526" s="399">
        <f>SUM(T517:T525)</f>
        <v>1904576.5299999998</v>
      </c>
    </row>
    <row r="527" spans="2:20" ht="106.5" customHeight="1" x14ac:dyDescent="0.2">
      <c r="B527" s="409"/>
      <c r="C527" s="411"/>
      <c r="D527" s="432"/>
      <c r="E527" s="125" t="s">
        <v>305</v>
      </c>
      <c r="F527" s="349" t="s">
        <v>318</v>
      </c>
      <c r="G527" s="230" t="s">
        <v>306</v>
      </c>
      <c r="H527" s="243" t="s">
        <v>307</v>
      </c>
      <c r="I527" s="379" t="s">
        <v>308</v>
      </c>
      <c r="J527" s="349" t="s">
        <v>370</v>
      </c>
      <c r="K527" s="349" t="s">
        <v>371</v>
      </c>
      <c r="L527" s="243" t="s">
        <v>309</v>
      </c>
      <c r="M527" s="389" t="s">
        <v>13</v>
      </c>
      <c r="N527" s="321">
        <v>42342</v>
      </c>
      <c r="O527" s="321">
        <v>42213</v>
      </c>
      <c r="P527" s="321">
        <v>43190</v>
      </c>
      <c r="Q527" s="113">
        <v>264003.75</v>
      </c>
      <c r="R527" s="89">
        <v>0.8</v>
      </c>
      <c r="S527" s="88" t="s">
        <v>246</v>
      </c>
      <c r="T527" s="88">
        <v>211203</v>
      </c>
    </row>
    <row r="528" spans="2:20" s="90" customFormat="1" ht="200.25" customHeight="1" x14ac:dyDescent="0.2">
      <c r="B528" s="409"/>
      <c r="C528" s="411"/>
      <c r="D528" s="432"/>
      <c r="E528" s="340" t="s">
        <v>2437</v>
      </c>
      <c r="F528" s="390" t="s">
        <v>2438</v>
      </c>
      <c r="G528" s="122" t="s">
        <v>649</v>
      </c>
      <c r="H528" s="70" t="s">
        <v>2439</v>
      </c>
      <c r="I528" s="383" t="s">
        <v>2440</v>
      </c>
      <c r="J528" s="390" t="s">
        <v>370</v>
      </c>
      <c r="K528" s="390" t="s">
        <v>371</v>
      </c>
      <c r="L528" s="70" t="s">
        <v>2441</v>
      </c>
      <c r="M528" s="390" t="s">
        <v>336</v>
      </c>
      <c r="N528" s="324">
        <v>43446</v>
      </c>
      <c r="O528" s="324">
        <v>43129</v>
      </c>
      <c r="P528" s="324">
        <v>43465</v>
      </c>
      <c r="Q528" s="67">
        <v>457192.54</v>
      </c>
      <c r="R528" s="68">
        <v>0.5</v>
      </c>
      <c r="S528" s="67" t="s">
        <v>246</v>
      </c>
      <c r="T528" s="67">
        <v>228596.27</v>
      </c>
    </row>
    <row r="529" spans="2:20" s="90" customFormat="1" ht="141" customHeight="1" x14ac:dyDescent="0.2">
      <c r="B529" s="409"/>
      <c r="C529" s="411"/>
      <c r="D529" s="432"/>
      <c r="E529" s="340" t="s">
        <v>2437</v>
      </c>
      <c r="F529" s="390" t="s">
        <v>2438</v>
      </c>
      <c r="G529" s="122" t="s">
        <v>649</v>
      </c>
      <c r="H529" s="70" t="s">
        <v>3111</v>
      </c>
      <c r="I529" s="383" t="s">
        <v>3112</v>
      </c>
      <c r="J529" s="390" t="s">
        <v>370</v>
      </c>
      <c r="K529" s="390" t="s">
        <v>371</v>
      </c>
      <c r="L529" s="70" t="s">
        <v>3117</v>
      </c>
      <c r="M529" s="390" t="s">
        <v>336</v>
      </c>
      <c r="N529" s="324">
        <v>43787</v>
      </c>
      <c r="O529" s="324">
        <v>43095</v>
      </c>
      <c r="P529" s="324">
        <v>43830</v>
      </c>
      <c r="Q529" s="67">
        <v>224510.22</v>
      </c>
      <c r="R529" s="68">
        <v>0.5</v>
      </c>
      <c r="S529" s="67" t="s">
        <v>246</v>
      </c>
      <c r="T529" s="67">
        <v>112255.11</v>
      </c>
    </row>
    <row r="530" spans="2:20" s="90" customFormat="1" ht="184.5" customHeight="1" x14ac:dyDescent="0.2">
      <c r="B530" s="409"/>
      <c r="C530" s="411"/>
      <c r="D530" s="432"/>
      <c r="E530" s="340" t="s">
        <v>2437</v>
      </c>
      <c r="F530" s="390" t="s">
        <v>2438</v>
      </c>
      <c r="G530" s="122" t="s">
        <v>650</v>
      </c>
      <c r="H530" s="70" t="s">
        <v>3113</v>
      </c>
      <c r="I530" s="383" t="s">
        <v>3114</v>
      </c>
      <c r="J530" s="390" t="s">
        <v>370</v>
      </c>
      <c r="K530" s="390" t="s">
        <v>371</v>
      </c>
      <c r="L530" s="70" t="s">
        <v>3118</v>
      </c>
      <c r="M530" s="390" t="s">
        <v>336</v>
      </c>
      <c r="N530" s="324">
        <v>43788</v>
      </c>
      <c r="O530" s="324">
        <v>43556</v>
      </c>
      <c r="P530" s="324">
        <v>44469</v>
      </c>
      <c r="Q530" s="67">
        <v>325450</v>
      </c>
      <c r="R530" s="68">
        <v>0.5</v>
      </c>
      <c r="S530" s="67" t="s">
        <v>246</v>
      </c>
      <c r="T530" s="67">
        <v>162725</v>
      </c>
    </row>
    <row r="531" spans="2:20" s="90" customFormat="1" ht="240" customHeight="1" thickBot="1" x14ac:dyDescent="0.25">
      <c r="B531" s="409"/>
      <c r="C531" s="411"/>
      <c r="D531" s="432"/>
      <c r="E531" s="99" t="s">
        <v>2437</v>
      </c>
      <c r="F531" s="391" t="s">
        <v>2438</v>
      </c>
      <c r="G531" s="143" t="s">
        <v>646</v>
      </c>
      <c r="H531" s="240" t="s">
        <v>3115</v>
      </c>
      <c r="I531" s="394" t="s">
        <v>3116</v>
      </c>
      <c r="J531" s="391" t="s">
        <v>370</v>
      </c>
      <c r="K531" s="391" t="s">
        <v>371</v>
      </c>
      <c r="L531" s="240" t="s">
        <v>3119</v>
      </c>
      <c r="M531" s="391" t="s">
        <v>336</v>
      </c>
      <c r="N531" s="316">
        <v>43787</v>
      </c>
      <c r="O531" s="316">
        <v>43298</v>
      </c>
      <c r="P531" s="316">
        <v>44926</v>
      </c>
      <c r="Q531" s="100">
        <v>365700</v>
      </c>
      <c r="R531" s="98">
        <v>0.5</v>
      </c>
      <c r="S531" s="67" t="s">
        <v>246</v>
      </c>
      <c r="T531" s="100">
        <v>182850</v>
      </c>
    </row>
    <row r="532" spans="2:20" ht="42.75" customHeight="1" thickBot="1" x14ac:dyDescent="0.25">
      <c r="B532" s="409"/>
      <c r="C532" s="411"/>
      <c r="D532" s="433"/>
      <c r="E532" s="489" t="s">
        <v>371</v>
      </c>
      <c r="F532" s="490"/>
      <c r="G532" s="490"/>
      <c r="H532" s="490"/>
      <c r="I532" s="490"/>
      <c r="J532" s="490"/>
      <c r="K532" s="374">
        <f>COUNTA(K527:K531)</f>
        <v>5</v>
      </c>
      <c r="L532" s="496"/>
      <c r="M532" s="497"/>
      <c r="N532" s="497"/>
      <c r="O532" s="497"/>
      <c r="P532" s="497"/>
      <c r="Q532" s="392">
        <f>SUM(Q527:Q531)</f>
        <v>1636856.51</v>
      </c>
      <c r="R532" s="457"/>
      <c r="S532" s="458"/>
      <c r="T532" s="399">
        <f>SUM(T527:T531)</f>
        <v>897629.38</v>
      </c>
    </row>
    <row r="533" spans="2:20" ht="42.75" customHeight="1" thickBot="1" x14ac:dyDescent="0.25">
      <c r="B533" s="409"/>
      <c r="C533" s="411"/>
      <c r="D533" s="426" t="s">
        <v>1695</v>
      </c>
      <c r="E533" s="427"/>
      <c r="F533" s="427"/>
      <c r="G533" s="427"/>
      <c r="H533" s="427"/>
      <c r="I533" s="427"/>
      <c r="J533" s="427"/>
      <c r="K533" s="378">
        <f>K532+K526</f>
        <v>14</v>
      </c>
      <c r="L533" s="465"/>
      <c r="M533" s="466"/>
      <c r="N533" s="466"/>
      <c r="O533" s="466"/>
      <c r="P533" s="466"/>
      <c r="Q533" s="387">
        <f>Q532+Q526</f>
        <v>4323600.78</v>
      </c>
      <c r="R533" s="468"/>
      <c r="S533" s="469"/>
      <c r="T533" s="74">
        <f>T532+T526</f>
        <v>2802205.9099999997</v>
      </c>
    </row>
    <row r="534" spans="2:20" ht="272.25" customHeight="1" x14ac:dyDescent="0.2">
      <c r="B534" s="409"/>
      <c r="C534" s="410"/>
      <c r="D534" s="436" t="s">
        <v>1696</v>
      </c>
      <c r="E534" s="453" t="s">
        <v>774</v>
      </c>
      <c r="F534" s="396" t="s">
        <v>775</v>
      </c>
      <c r="G534" s="86" t="s">
        <v>777</v>
      </c>
      <c r="H534" s="241" t="s">
        <v>789</v>
      </c>
      <c r="I534" s="382" t="s">
        <v>776</v>
      </c>
      <c r="J534" s="384" t="s">
        <v>677</v>
      </c>
      <c r="K534" s="384" t="s">
        <v>773</v>
      </c>
      <c r="L534" s="241" t="s">
        <v>867</v>
      </c>
      <c r="M534" s="389" t="s">
        <v>1</v>
      </c>
      <c r="N534" s="321">
        <v>42758</v>
      </c>
      <c r="O534" s="321">
        <v>42795</v>
      </c>
      <c r="P534" s="321">
        <v>43830</v>
      </c>
      <c r="Q534" s="108">
        <v>591190</v>
      </c>
      <c r="R534" s="73">
        <v>0.6</v>
      </c>
      <c r="S534" s="72" t="s">
        <v>246</v>
      </c>
      <c r="T534" s="72">
        <v>354714</v>
      </c>
    </row>
    <row r="535" spans="2:20" ht="241.5" customHeight="1" x14ac:dyDescent="0.2">
      <c r="B535" s="409"/>
      <c r="C535" s="410"/>
      <c r="D535" s="437"/>
      <c r="E535" s="410"/>
      <c r="F535" s="385" t="s">
        <v>894</v>
      </c>
      <c r="G535" s="121" t="s">
        <v>649</v>
      </c>
      <c r="H535" s="101" t="s">
        <v>895</v>
      </c>
      <c r="I535" s="393" t="s">
        <v>891</v>
      </c>
      <c r="J535" s="385" t="s">
        <v>677</v>
      </c>
      <c r="K535" s="385" t="s">
        <v>773</v>
      </c>
      <c r="L535" s="101" t="s">
        <v>915</v>
      </c>
      <c r="M535" s="385" t="s">
        <v>10</v>
      </c>
      <c r="N535" s="322">
        <v>42808</v>
      </c>
      <c r="O535" s="322">
        <v>42916</v>
      </c>
      <c r="P535" s="322">
        <v>44012</v>
      </c>
      <c r="Q535" s="109">
        <v>286975</v>
      </c>
      <c r="R535" s="56">
        <v>0.6</v>
      </c>
      <c r="S535" s="55" t="s">
        <v>246</v>
      </c>
      <c r="T535" s="55">
        <v>172185</v>
      </c>
    </row>
    <row r="536" spans="2:20" ht="215.25" customHeight="1" x14ac:dyDescent="0.2">
      <c r="B536" s="409"/>
      <c r="C536" s="410"/>
      <c r="D536" s="437"/>
      <c r="E536" s="410"/>
      <c r="F536" s="371" t="s">
        <v>775</v>
      </c>
      <c r="G536" s="121" t="s">
        <v>649</v>
      </c>
      <c r="H536" s="101" t="s">
        <v>778</v>
      </c>
      <c r="I536" s="393" t="s">
        <v>779</v>
      </c>
      <c r="J536" s="385" t="s">
        <v>677</v>
      </c>
      <c r="K536" s="385" t="s">
        <v>773</v>
      </c>
      <c r="L536" s="101" t="s">
        <v>869</v>
      </c>
      <c r="M536" s="385" t="s">
        <v>10</v>
      </c>
      <c r="N536" s="322">
        <v>42758</v>
      </c>
      <c r="O536" s="322">
        <v>42566</v>
      </c>
      <c r="P536" s="322">
        <v>42689</v>
      </c>
      <c r="Q536" s="109">
        <v>22850</v>
      </c>
      <c r="R536" s="56">
        <v>0.6</v>
      </c>
      <c r="S536" s="55" t="s">
        <v>246</v>
      </c>
      <c r="T536" s="55">
        <v>13710</v>
      </c>
    </row>
    <row r="537" spans="2:20" ht="231.75" customHeight="1" x14ac:dyDescent="0.2">
      <c r="B537" s="409"/>
      <c r="C537" s="410"/>
      <c r="D537" s="437"/>
      <c r="E537" s="410"/>
      <c r="F537" s="371" t="s">
        <v>775</v>
      </c>
      <c r="G537" s="121" t="s">
        <v>650</v>
      </c>
      <c r="H537" s="101" t="s">
        <v>780</v>
      </c>
      <c r="I537" s="393" t="s">
        <v>781</v>
      </c>
      <c r="J537" s="385" t="s">
        <v>677</v>
      </c>
      <c r="K537" s="385" t="s">
        <v>773</v>
      </c>
      <c r="L537" s="101" t="s">
        <v>870</v>
      </c>
      <c r="M537" s="385" t="s">
        <v>21</v>
      </c>
      <c r="N537" s="322">
        <v>42758</v>
      </c>
      <c r="O537" s="322">
        <v>42599</v>
      </c>
      <c r="P537" s="322">
        <v>43465</v>
      </c>
      <c r="Q537" s="109">
        <v>221400</v>
      </c>
      <c r="R537" s="56">
        <v>0.6</v>
      </c>
      <c r="S537" s="55" t="s">
        <v>246</v>
      </c>
      <c r="T537" s="55">
        <v>132840</v>
      </c>
    </row>
    <row r="538" spans="2:20" ht="102" customHeight="1" x14ac:dyDescent="0.2">
      <c r="B538" s="409"/>
      <c r="C538" s="410"/>
      <c r="D538" s="437"/>
      <c r="E538" s="410"/>
      <c r="F538" s="371" t="s">
        <v>775</v>
      </c>
      <c r="G538" s="121" t="s">
        <v>777</v>
      </c>
      <c r="H538" s="101" t="s">
        <v>783</v>
      </c>
      <c r="I538" s="393" t="s">
        <v>782</v>
      </c>
      <c r="J538" s="385" t="s">
        <v>677</v>
      </c>
      <c r="K538" s="385" t="s">
        <v>773</v>
      </c>
      <c r="L538" s="101" t="s">
        <v>868</v>
      </c>
      <c r="M538" s="385" t="s">
        <v>7</v>
      </c>
      <c r="N538" s="322">
        <v>42758</v>
      </c>
      <c r="O538" s="322">
        <v>42339</v>
      </c>
      <c r="P538" s="322">
        <v>43861</v>
      </c>
      <c r="Q538" s="109">
        <v>72910</v>
      </c>
      <c r="R538" s="56">
        <v>0.6</v>
      </c>
      <c r="S538" s="55" t="s">
        <v>246</v>
      </c>
      <c r="T538" s="55">
        <v>43746</v>
      </c>
    </row>
    <row r="539" spans="2:20" ht="201" customHeight="1" x14ac:dyDescent="0.2">
      <c r="B539" s="409"/>
      <c r="C539" s="410"/>
      <c r="D539" s="437"/>
      <c r="E539" s="410"/>
      <c r="F539" s="371" t="s">
        <v>894</v>
      </c>
      <c r="G539" s="121" t="s">
        <v>649</v>
      </c>
      <c r="H539" s="101" t="s">
        <v>896</v>
      </c>
      <c r="I539" s="393" t="s">
        <v>892</v>
      </c>
      <c r="J539" s="385" t="s">
        <v>677</v>
      </c>
      <c r="K539" s="385" t="s">
        <v>773</v>
      </c>
      <c r="L539" s="101" t="s">
        <v>916</v>
      </c>
      <c r="M539" s="385" t="s">
        <v>10</v>
      </c>
      <c r="N539" s="322">
        <v>42808</v>
      </c>
      <c r="O539" s="322">
        <v>42583</v>
      </c>
      <c r="P539" s="322">
        <v>43951</v>
      </c>
      <c r="Q539" s="109">
        <v>265996</v>
      </c>
      <c r="R539" s="56">
        <v>0.6</v>
      </c>
      <c r="S539" s="55" t="s">
        <v>246</v>
      </c>
      <c r="T539" s="55">
        <v>159597.6</v>
      </c>
    </row>
    <row r="540" spans="2:20" ht="201" customHeight="1" x14ac:dyDescent="0.2">
      <c r="B540" s="409"/>
      <c r="C540" s="410"/>
      <c r="D540" s="437"/>
      <c r="E540" s="410"/>
      <c r="F540" s="371" t="s">
        <v>894</v>
      </c>
      <c r="G540" s="121" t="s">
        <v>1112</v>
      </c>
      <c r="H540" s="101" t="s">
        <v>897</v>
      </c>
      <c r="I540" s="393" t="s">
        <v>893</v>
      </c>
      <c r="J540" s="385" t="s">
        <v>677</v>
      </c>
      <c r="K540" s="385" t="s">
        <v>773</v>
      </c>
      <c r="L540" s="101" t="s">
        <v>917</v>
      </c>
      <c r="M540" s="371" t="s">
        <v>911</v>
      </c>
      <c r="N540" s="322">
        <v>42808</v>
      </c>
      <c r="O540" s="322">
        <v>42887</v>
      </c>
      <c r="P540" s="322">
        <v>43616</v>
      </c>
      <c r="Q540" s="109">
        <v>371620</v>
      </c>
      <c r="R540" s="56">
        <v>0.5</v>
      </c>
      <c r="S540" s="55" t="s">
        <v>246</v>
      </c>
      <c r="T540" s="55">
        <v>185810</v>
      </c>
    </row>
    <row r="541" spans="2:20" ht="123.75" customHeight="1" x14ac:dyDescent="0.2">
      <c r="B541" s="409"/>
      <c r="C541" s="410"/>
      <c r="D541" s="437"/>
      <c r="E541" s="410"/>
      <c r="F541" s="371" t="s">
        <v>775</v>
      </c>
      <c r="G541" s="121" t="s">
        <v>777</v>
      </c>
      <c r="H541" s="101" t="s">
        <v>864</v>
      </c>
      <c r="I541" s="393" t="s">
        <v>784</v>
      </c>
      <c r="J541" s="385" t="s">
        <v>677</v>
      </c>
      <c r="K541" s="385" t="s">
        <v>773</v>
      </c>
      <c r="L541" s="101" t="s">
        <v>865</v>
      </c>
      <c r="M541" s="385" t="s">
        <v>33</v>
      </c>
      <c r="N541" s="322">
        <v>42758</v>
      </c>
      <c r="O541" s="322">
        <v>42736</v>
      </c>
      <c r="P541" s="322">
        <v>44196</v>
      </c>
      <c r="Q541" s="109">
        <v>106315</v>
      </c>
      <c r="R541" s="56">
        <v>0.6</v>
      </c>
      <c r="S541" s="55" t="s">
        <v>246</v>
      </c>
      <c r="T541" s="55">
        <v>63789</v>
      </c>
    </row>
    <row r="542" spans="2:20" ht="151.5" customHeight="1" x14ac:dyDescent="0.2">
      <c r="B542" s="409"/>
      <c r="C542" s="410"/>
      <c r="D542" s="437"/>
      <c r="E542" s="410"/>
      <c r="F542" s="371" t="s">
        <v>775</v>
      </c>
      <c r="G542" s="121" t="s">
        <v>777</v>
      </c>
      <c r="H542" s="101" t="s">
        <v>787</v>
      </c>
      <c r="I542" s="393" t="s">
        <v>785</v>
      </c>
      <c r="J542" s="385" t="s">
        <v>677</v>
      </c>
      <c r="K542" s="385" t="s">
        <v>773</v>
      </c>
      <c r="L542" s="101" t="s">
        <v>866</v>
      </c>
      <c r="M542" s="385" t="s">
        <v>13</v>
      </c>
      <c r="N542" s="322">
        <v>42758</v>
      </c>
      <c r="O542" s="322">
        <v>42736</v>
      </c>
      <c r="P542" s="322">
        <v>44196</v>
      </c>
      <c r="Q542" s="109">
        <v>529870</v>
      </c>
      <c r="R542" s="56">
        <v>0.6</v>
      </c>
      <c r="S542" s="55" t="s">
        <v>246</v>
      </c>
      <c r="T542" s="55">
        <v>317922</v>
      </c>
    </row>
    <row r="543" spans="2:20" ht="161.25" customHeight="1" x14ac:dyDescent="0.2">
      <c r="B543" s="409"/>
      <c r="C543" s="410"/>
      <c r="D543" s="437"/>
      <c r="E543" s="410"/>
      <c r="F543" s="371" t="s">
        <v>775</v>
      </c>
      <c r="G543" s="121" t="s">
        <v>777</v>
      </c>
      <c r="H543" s="101" t="s">
        <v>788</v>
      </c>
      <c r="I543" s="393" t="s">
        <v>786</v>
      </c>
      <c r="J543" s="385" t="s">
        <v>677</v>
      </c>
      <c r="K543" s="385" t="s">
        <v>773</v>
      </c>
      <c r="L543" s="101" t="s">
        <v>1361</v>
      </c>
      <c r="M543" s="385" t="s">
        <v>4</v>
      </c>
      <c r="N543" s="322">
        <v>42781</v>
      </c>
      <c r="O543" s="322">
        <v>42217</v>
      </c>
      <c r="P543" s="322">
        <v>44196</v>
      </c>
      <c r="Q543" s="109">
        <v>2831463.84</v>
      </c>
      <c r="R543" s="56">
        <v>0.37</v>
      </c>
      <c r="S543" s="55" t="s">
        <v>246</v>
      </c>
      <c r="T543" s="55">
        <v>1047641.62</v>
      </c>
    </row>
    <row r="544" spans="2:20" ht="202.5" customHeight="1" x14ac:dyDescent="0.2">
      <c r="B544" s="409"/>
      <c r="C544" s="410"/>
      <c r="D544" s="437"/>
      <c r="E544" s="410"/>
      <c r="F544" s="385" t="s">
        <v>878</v>
      </c>
      <c r="G544" s="121" t="s">
        <v>645</v>
      </c>
      <c r="H544" s="101" t="s">
        <v>885</v>
      </c>
      <c r="I544" s="393" t="s">
        <v>879</v>
      </c>
      <c r="J544" s="385" t="s">
        <v>677</v>
      </c>
      <c r="K544" s="385" t="s">
        <v>773</v>
      </c>
      <c r="L544" s="101" t="s">
        <v>907</v>
      </c>
      <c r="M544" s="385" t="s">
        <v>1</v>
      </c>
      <c r="N544" s="322">
        <v>42808</v>
      </c>
      <c r="O544" s="322">
        <v>42543</v>
      </c>
      <c r="P544" s="322">
        <v>43190</v>
      </c>
      <c r="Q544" s="109">
        <v>91359.89</v>
      </c>
      <c r="R544" s="56">
        <v>0.6</v>
      </c>
      <c r="S544" s="55" t="s">
        <v>246</v>
      </c>
      <c r="T544" s="55">
        <v>54815.93</v>
      </c>
    </row>
    <row r="545" spans="2:20" ht="186.75" customHeight="1" x14ac:dyDescent="0.2">
      <c r="B545" s="409"/>
      <c r="C545" s="410"/>
      <c r="D545" s="437"/>
      <c r="E545" s="410"/>
      <c r="F545" s="371" t="s">
        <v>775</v>
      </c>
      <c r="G545" s="121" t="s">
        <v>649</v>
      </c>
      <c r="H545" s="101" t="s">
        <v>899</v>
      </c>
      <c r="I545" s="393" t="s">
        <v>890</v>
      </c>
      <c r="J545" s="385" t="s">
        <v>677</v>
      </c>
      <c r="K545" s="385" t="s">
        <v>773</v>
      </c>
      <c r="L545" s="101" t="s">
        <v>905</v>
      </c>
      <c r="M545" s="385" t="s">
        <v>10</v>
      </c>
      <c r="N545" s="322">
        <v>42808</v>
      </c>
      <c r="O545" s="322">
        <v>42541</v>
      </c>
      <c r="P545" s="322">
        <v>42811</v>
      </c>
      <c r="Q545" s="109">
        <v>49805.39</v>
      </c>
      <c r="R545" s="56">
        <v>0.6</v>
      </c>
      <c r="S545" s="55" t="s">
        <v>246</v>
      </c>
      <c r="T545" s="55">
        <v>29883.23</v>
      </c>
    </row>
    <row r="546" spans="2:20" ht="206.25" customHeight="1" x14ac:dyDescent="0.2">
      <c r="B546" s="409"/>
      <c r="C546" s="410"/>
      <c r="D546" s="437"/>
      <c r="E546" s="410"/>
      <c r="F546" s="371" t="s">
        <v>878</v>
      </c>
      <c r="G546" s="121" t="s">
        <v>649</v>
      </c>
      <c r="H546" s="101" t="s">
        <v>886</v>
      </c>
      <c r="I546" s="393" t="s">
        <v>880</v>
      </c>
      <c r="J546" s="385" t="s">
        <v>677</v>
      </c>
      <c r="K546" s="385" t="s">
        <v>773</v>
      </c>
      <c r="L546" s="101" t="s">
        <v>908</v>
      </c>
      <c r="M546" s="385" t="s">
        <v>10</v>
      </c>
      <c r="N546" s="322">
        <v>42808</v>
      </c>
      <c r="O546" s="322">
        <v>43560</v>
      </c>
      <c r="P546" s="322">
        <v>44043</v>
      </c>
      <c r="Q546" s="109">
        <v>31734.01</v>
      </c>
      <c r="R546" s="56">
        <v>0.6</v>
      </c>
      <c r="S546" s="55" t="s">
        <v>246</v>
      </c>
      <c r="T546" s="55">
        <v>19040.41</v>
      </c>
    </row>
    <row r="547" spans="2:20" ht="199.5" customHeight="1" x14ac:dyDescent="0.2">
      <c r="B547" s="409"/>
      <c r="C547" s="410"/>
      <c r="D547" s="437"/>
      <c r="E547" s="410"/>
      <c r="F547" s="371" t="s">
        <v>878</v>
      </c>
      <c r="G547" s="121" t="s">
        <v>1109</v>
      </c>
      <c r="H547" s="101" t="s">
        <v>1110</v>
      </c>
      <c r="I547" s="393" t="s">
        <v>881</v>
      </c>
      <c r="J547" s="385" t="s">
        <v>677</v>
      </c>
      <c r="K547" s="385" t="s">
        <v>773</v>
      </c>
      <c r="L547" s="101" t="s">
        <v>909</v>
      </c>
      <c r="M547" s="371" t="s">
        <v>910</v>
      </c>
      <c r="N547" s="322">
        <v>42808</v>
      </c>
      <c r="O547" s="322">
        <v>42879</v>
      </c>
      <c r="P547" s="322">
        <v>43749</v>
      </c>
      <c r="Q547" s="109">
        <v>247810</v>
      </c>
      <c r="R547" s="56">
        <v>0.7</v>
      </c>
      <c r="S547" s="55" t="s">
        <v>246</v>
      </c>
      <c r="T547" s="55">
        <v>173467</v>
      </c>
    </row>
    <row r="548" spans="2:20" ht="155.25" customHeight="1" x14ac:dyDescent="0.2">
      <c r="B548" s="409"/>
      <c r="C548" s="410"/>
      <c r="D548" s="437"/>
      <c r="E548" s="410"/>
      <c r="F548" s="371" t="s">
        <v>878</v>
      </c>
      <c r="G548" s="121" t="s">
        <v>2778</v>
      </c>
      <c r="H548" s="101" t="s">
        <v>887</v>
      </c>
      <c r="I548" s="393" t="s">
        <v>882</v>
      </c>
      <c r="J548" s="385" t="s">
        <v>677</v>
      </c>
      <c r="K548" s="385" t="s">
        <v>773</v>
      </c>
      <c r="L548" s="101" t="s">
        <v>912</v>
      </c>
      <c r="M548" s="371" t="s">
        <v>1497</v>
      </c>
      <c r="N548" s="322">
        <v>42808</v>
      </c>
      <c r="O548" s="322">
        <v>41913</v>
      </c>
      <c r="P548" s="322">
        <v>43131</v>
      </c>
      <c r="Q548" s="109">
        <v>537732.88</v>
      </c>
      <c r="R548" s="56">
        <v>0.6</v>
      </c>
      <c r="S548" s="55" t="s">
        <v>246</v>
      </c>
      <c r="T548" s="55">
        <v>322639.73</v>
      </c>
    </row>
    <row r="549" spans="2:20" ht="193.5" customHeight="1" x14ac:dyDescent="0.2">
      <c r="B549" s="409"/>
      <c r="C549" s="410"/>
      <c r="D549" s="437"/>
      <c r="E549" s="410"/>
      <c r="F549" s="371" t="s">
        <v>878</v>
      </c>
      <c r="G549" s="121" t="s">
        <v>1111</v>
      </c>
      <c r="H549" s="101" t="s">
        <v>888</v>
      </c>
      <c r="I549" s="393" t="s">
        <v>883</v>
      </c>
      <c r="J549" s="385" t="s">
        <v>677</v>
      </c>
      <c r="K549" s="385" t="s">
        <v>773</v>
      </c>
      <c r="L549" s="101" t="s">
        <v>913</v>
      </c>
      <c r="M549" s="385" t="s">
        <v>191</v>
      </c>
      <c r="N549" s="322">
        <v>42808</v>
      </c>
      <c r="O549" s="322">
        <v>42444</v>
      </c>
      <c r="P549" s="322">
        <v>43465</v>
      </c>
      <c r="Q549" s="109">
        <v>154768</v>
      </c>
      <c r="R549" s="56">
        <v>0.7</v>
      </c>
      <c r="S549" s="55" t="s">
        <v>246</v>
      </c>
      <c r="T549" s="55">
        <v>108337.60000000001</v>
      </c>
    </row>
    <row r="550" spans="2:20" ht="224.25" customHeight="1" x14ac:dyDescent="0.2">
      <c r="B550" s="409"/>
      <c r="C550" s="410"/>
      <c r="D550" s="437"/>
      <c r="E550" s="410"/>
      <c r="F550" s="371" t="s">
        <v>878</v>
      </c>
      <c r="G550" s="121" t="s">
        <v>1107</v>
      </c>
      <c r="H550" s="101" t="s">
        <v>889</v>
      </c>
      <c r="I550" s="393" t="s">
        <v>884</v>
      </c>
      <c r="J550" s="385" t="s">
        <v>677</v>
      </c>
      <c r="K550" s="385" t="s">
        <v>773</v>
      </c>
      <c r="L550" s="101" t="s">
        <v>914</v>
      </c>
      <c r="M550" s="385" t="s">
        <v>34</v>
      </c>
      <c r="N550" s="322">
        <v>42808</v>
      </c>
      <c r="O550" s="322">
        <v>42527</v>
      </c>
      <c r="P550" s="322">
        <v>44196</v>
      </c>
      <c r="Q550" s="109">
        <v>346551.33</v>
      </c>
      <c r="R550" s="56">
        <v>0.7</v>
      </c>
      <c r="S550" s="55" t="s">
        <v>246</v>
      </c>
      <c r="T550" s="55">
        <v>242585.93</v>
      </c>
    </row>
    <row r="551" spans="2:20" ht="174" customHeight="1" x14ac:dyDescent="0.2">
      <c r="B551" s="409"/>
      <c r="C551" s="410"/>
      <c r="D551" s="437"/>
      <c r="E551" s="410"/>
      <c r="F551" s="371" t="s">
        <v>775</v>
      </c>
      <c r="G551" s="121" t="s">
        <v>1106</v>
      </c>
      <c r="H551" s="101" t="s">
        <v>900</v>
      </c>
      <c r="I551" s="393" t="s">
        <v>898</v>
      </c>
      <c r="J551" s="385" t="s">
        <v>677</v>
      </c>
      <c r="K551" s="385" t="s">
        <v>773</v>
      </c>
      <c r="L551" s="101" t="s">
        <v>906</v>
      </c>
      <c r="M551" s="385" t="s">
        <v>10</v>
      </c>
      <c r="N551" s="322">
        <v>42808</v>
      </c>
      <c r="O551" s="322">
        <v>42736</v>
      </c>
      <c r="P551" s="322">
        <v>44196</v>
      </c>
      <c r="Q551" s="109">
        <v>1972530</v>
      </c>
      <c r="R551" s="56">
        <v>0.7</v>
      </c>
      <c r="S551" s="55" t="s">
        <v>246</v>
      </c>
      <c r="T551" s="55">
        <v>1380771</v>
      </c>
    </row>
    <row r="552" spans="2:20" ht="186.75" customHeight="1" x14ac:dyDescent="0.2">
      <c r="B552" s="409"/>
      <c r="C552" s="410"/>
      <c r="D552" s="437"/>
      <c r="E552" s="410"/>
      <c r="F552" s="371" t="s">
        <v>878</v>
      </c>
      <c r="G552" s="121" t="s">
        <v>650</v>
      </c>
      <c r="H552" s="101" t="s">
        <v>1369</v>
      </c>
      <c r="I552" s="393" t="s">
        <v>1370</v>
      </c>
      <c r="J552" s="385" t="s">
        <v>677</v>
      </c>
      <c r="K552" s="385" t="s">
        <v>773</v>
      </c>
      <c r="L552" s="101" t="s">
        <v>1371</v>
      </c>
      <c r="M552" s="385" t="s">
        <v>21</v>
      </c>
      <c r="N552" s="322">
        <v>42969</v>
      </c>
      <c r="O552" s="322">
        <v>42736</v>
      </c>
      <c r="P552" s="322">
        <v>43830</v>
      </c>
      <c r="Q552" s="109">
        <v>2765925.49</v>
      </c>
      <c r="R552" s="56">
        <v>0.6</v>
      </c>
      <c r="S552" s="55" t="s">
        <v>246</v>
      </c>
      <c r="T552" s="55">
        <v>1659555.29</v>
      </c>
    </row>
    <row r="553" spans="2:20" ht="189" customHeight="1" x14ac:dyDescent="0.2">
      <c r="B553" s="409"/>
      <c r="C553" s="410"/>
      <c r="D553" s="437"/>
      <c r="E553" s="410"/>
      <c r="F553" s="371" t="s">
        <v>894</v>
      </c>
      <c r="G553" s="121" t="s">
        <v>1113</v>
      </c>
      <c r="H553" s="101" t="s">
        <v>1000</v>
      </c>
      <c r="I553" s="393" t="s">
        <v>990</v>
      </c>
      <c r="J553" s="385" t="s">
        <v>677</v>
      </c>
      <c r="K553" s="385" t="s">
        <v>773</v>
      </c>
      <c r="L553" s="101" t="s">
        <v>1009</v>
      </c>
      <c r="M553" s="385" t="s">
        <v>4</v>
      </c>
      <c r="N553" s="322">
        <v>42879</v>
      </c>
      <c r="O553" s="322">
        <v>42767</v>
      </c>
      <c r="P553" s="322">
        <v>43465</v>
      </c>
      <c r="Q553" s="109">
        <v>83640</v>
      </c>
      <c r="R553" s="56">
        <v>0.7</v>
      </c>
      <c r="S553" s="55" t="s">
        <v>246</v>
      </c>
      <c r="T553" s="55">
        <v>58548</v>
      </c>
    </row>
    <row r="554" spans="2:20" ht="179.25" customHeight="1" x14ac:dyDescent="0.2">
      <c r="B554" s="409"/>
      <c r="C554" s="410"/>
      <c r="D554" s="437"/>
      <c r="E554" s="410"/>
      <c r="F554" s="371" t="s">
        <v>894</v>
      </c>
      <c r="G554" s="121" t="s">
        <v>646</v>
      </c>
      <c r="H554" s="101" t="s">
        <v>1062</v>
      </c>
      <c r="I554" s="393" t="s">
        <v>1063</v>
      </c>
      <c r="J554" s="385" t="s">
        <v>677</v>
      </c>
      <c r="K554" s="385" t="s">
        <v>773</v>
      </c>
      <c r="L554" s="101" t="s">
        <v>1064</v>
      </c>
      <c r="M554" s="371" t="s">
        <v>1065</v>
      </c>
      <c r="N554" s="322">
        <v>42906</v>
      </c>
      <c r="O554" s="322">
        <v>42737</v>
      </c>
      <c r="P554" s="322">
        <v>43830</v>
      </c>
      <c r="Q554" s="109">
        <v>410158.86</v>
      </c>
      <c r="R554" s="56">
        <v>0.4</v>
      </c>
      <c r="S554" s="55" t="s">
        <v>246</v>
      </c>
      <c r="T554" s="55">
        <v>164063.54</v>
      </c>
    </row>
    <row r="555" spans="2:20" ht="220.5" customHeight="1" x14ac:dyDescent="0.2">
      <c r="B555" s="409"/>
      <c r="C555" s="410"/>
      <c r="D555" s="437"/>
      <c r="E555" s="410"/>
      <c r="F555" s="371" t="s">
        <v>894</v>
      </c>
      <c r="G555" s="121" t="s">
        <v>2386</v>
      </c>
      <c r="H555" s="101" t="s">
        <v>1001</v>
      </c>
      <c r="I555" s="393" t="s">
        <v>991</v>
      </c>
      <c r="J555" s="385" t="s">
        <v>677</v>
      </c>
      <c r="K555" s="385" t="s">
        <v>773</v>
      </c>
      <c r="L555" s="101" t="s">
        <v>1010</v>
      </c>
      <c r="M555" s="371" t="s">
        <v>1011</v>
      </c>
      <c r="N555" s="322">
        <v>42884</v>
      </c>
      <c r="O555" s="322">
        <v>42736</v>
      </c>
      <c r="P555" s="322">
        <v>43951</v>
      </c>
      <c r="Q555" s="109">
        <v>134585</v>
      </c>
      <c r="R555" s="56">
        <v>0.7</v>
      </c>
      <c r="S555" s="55" t="s">
        <v>246</v>
      </c>
      <c r="T555" s="55">
        <v>94209.5</v>
      </c>
    </row>
    <row r="556" spans="2:20" ht="202.5" customHeight="1" x14ac:dyDescent="0.2">
      <c r="B556" s="409"/>
      <c r="C556" s="410"/>
      <c r="D556" s="437"/>
      <c r="E556" s="410"/>
      <c r="F556" s="371" t="s">
        <v>894</v>
      </c>
      <c r="G556" s="121" t="s">
        <v>648</v>
      </c>
      <c r="H556" s="101" t="s">
        <v>1002</v>
      </c>
      <c r="I556" s="393" t="s">
        <v>992</v>
      </c>
      <c r="J556" s="385" t="s">
        <v>677</v>
      </c>
      <c r="K556" s="385" t="s">
        <v>773</v>
      </c>
      <c r="L556" s="101" t="s">
        <v>1012</v>
      </c>
      <c r="M556" s="371" t="s">
        <v>1015</v>
      </c>
      <c r="N556" s="322">
        <v>42884</v>
      </c>
      <c r="O556" s="322">
        <v>43070</v>
      </c>
      <c r="P556" s="322">
        <v>44165</v>
      </c>
      <c r="Q556" s="109">
        <v>621793</v>
      </c>
      <c r="R556" s="56">
        <v>0.4</v>
      </c>
      <c r="S556" s="55" t="s">
        <v>246</v>
      </c>
      <c r="T556" s="55">
        <v>248717.2</v>
      </c>
    </row>
    <row r="557" spans="2:20" ht="202.5" customHeight="1" x14ac:dyDescent="0.2">
      <c r="B557" s="409"/>
      <c r="C557" s="410"/>
      <c r="D557" s="437"/>
      <c r="E557" s="410"/>
      <c r="F557" s="371" t="s">
        <v>894</v>
      </c>
      <c r="G557" s="121" t="s">
        <v>841</v>
      </c>
      <c r="H557" s="101" t="s">
        <v>1003</v>
      </c>
      <c r="I557" s="393" t="s">
        <v>993</v>
      </c>
      <c r="J557" s="385" t="s">
        <v>677</v>
      </c>
      <c r="K557" s="385" t="s">
        <v>773</v>
      </c>
      <c r="L557" s="101" t="s">
        <v>1013</v>
      </c>
      <c r="M557" s="385" t="s">
        <v>336</v>
      </c>
      <c r="N557" s="322">
        <v>42884</v>
      </c>
      <c r="O557" s="322">
        <v>42736</v>
      </c>
      <c r="P557" s="322">
        <v>44012</v>
      </c>
      <c r="Q557" s="109">
        <v>311805</v>
      </c>
      <c r="R557" s="56">
        <v>0.6</v>
      </c>
      <c r="S557" s="55" t="s">
        <v>246</v>
      </c>
      <c r="T557" s="55">
        <v>187083</v>
      </c>
    </row>
    <row r="558" spans="2:20" ht="213.75" customHeight="1" x14ac:dyDescent="0.2">
      <c r="B558" s="409"/>
      <c r="C558" s="410"/>
      <c r="D558" s="437"/>
      <c r="E558" s="410"/>
      <c r="F558" s="371" t="s">
        <v>894</v>
      </c>
      <c r="G558" s="121" t="s">
        <v>1107</v>
      </c>
      <c r="H558" s="101" t="s">
        <v>1004</v>
      </c>
      <c r="I558" s="393" t="s">
        <v>994</v>
      </c>
      <c r="J558" s="385" t="s">
        <v>677</v>
      </c>
      <c r="K558" s="385" t="s">
        <v>773</v>
      </c>
      <c r="L558" s="101" t="s">
        <v>1014</v>
      </c>
      <c r="M558" s="385" t="s">
        <v>34</v>
      </c>
      <c r="N558" s="322">
        <v>42884</v>
      </c>
      <c r="O558" s="322">
        <v>42887</v>
      </c>
      <c r="P558" s="322">
        <v>43373</v>
      </c>
      <c r="Q558" s="109">
        <v>75952.5</v>
      </c>
      <c r="R558" s="56">
        <v>0.7</v>
      </c>
      <c r="S558" s="55" t="s">
        <v>246</v>
      </c>
      <c r="T558" s="55">
        <v>53166.75</v>
      </c>
    </row>
    <row r="559" spans="2:20" ht="121.5" customHeight="1" x14ac:dyDescent="0.2">
      <c r="B559" s="409"/>
      <c r="C559" s="410"/>
      <c r="D559" s="437"/>
      <c r="E559" s="410"/>
      <c r="F559" s="371" t="s">
        <v>894</v>
      </c>
      <c r="G559" s="121" t="s">
        <v>1114</v>
      </c>
      <c r="H559" s="101" t="s">
        <v>1005</v>
      </c>
      <c r="I559" s="393" t="s">
        <v>995</v>
      </c>
      <c r="J559" s="385" t="s">
        <v>677</v>
      </c>
      <c r="K559" s="385" t="s">
        <v>773</v>
      </c>
      <c r="L559" s="101" t="s">
        <v>1016</v>
      </c>
      <c r="M559" s="385" t="s">
        <v>336</v>
      </c>
      <c r="N559" s="322">
        <v>42884</v>
      </c>
      <c r="O559" s="322">
        <v>42736</v>
      </c>
      <c r="P559" s="322">
        <v>44012</v>
      </c>
      <c r="Q559" s="109">
        <v>605085.54</v>
      </c>
      <c r="R559" s="56">
        <v>0.6</v>
      </c>
      <c r="S559" s="55" t="s">
        <v>246</v>
      </c>
      <c r="T559" s="55">
        <v>363051.32</v>
      </c>
    </row>
    <row r="560" spans="2:20" ht="212.25" customHeight="1" x14ac:dyDescent="0.2">
      <c r="B560" s="409"/>
      <c r="C560" s="410"/>
      <c r="D560" s="437"/>
      <c r="E560" s="410"/>
      <c r="F560" s="371" t="s">
        <v>894</v>
      </c>
      <c r="G560" s="121" t="s">
        <v>1115</v>
      </c>
      <c r="H560" s="101" t="s">
        <v>2988</v>
      </c>
      <c r="I560" s="393" t="s">
        <v>996</v>
      </c>
      <c r="J560" s="385" t="s">
        <v>677</v>
      </c>
      <c r="K560" s="385" t="s">
        <v>773</v>
      </c>
      <c r="L560" s="101" t="s">
        <v>1017</v>
      </c>
      <c r="M560" s="371" t="s">
        <v>1018</v>
      </c>
      <c r="N560" s="322">
        <v>42884</v>
      </c>
      <c r="O560" s="322">
        <v>43009</v>
      </c>
      <c r="P560" s="322">
        <v>44105</v>
      </c>
      <c r="Q560" s="109">
        <v>465160</v>
      </c>
      <c r="R560" s="56">
        <v>0.5</v>
      </c>
      <c r="S560" s="55" t="s">
        <v>246</v>
      </c>
      <c r="T560" s="55">
        <v>232580</v>
      </c>
    </row>
    <row r="561" spans="2:20" ht="207" customHeight="1" x14ac:dyDescent="0.2">
      <c r="B561" s="409"/>
      <c r="C561" s="410"/>
      <c r="D561" s="437"/>
      <c r="E561" s="410"/>
      <c r="F561" s="371" t="s">
        <v>894</v>
      </c>
      <c r="G561" s="121" t="s">
        <v>2387</v>
      </c>
      <c r="H561" s="101" t="s">
        <v>1006</v>
      </c>
      <c r="I561" s="393" t="s">
        <v>997</v>
      </c>
      <c r="J561" s="385" t="s">
        <v>677</v>
      </c>
      <c r="K561" s="385" t="s">
        <v>773</v>
      </c>
      <c r="L561" s="101" t="s">
        <v>1019</v>
      </c>
      <c r="M561" s="371" t="s">
        <v>2711</v>
      </c>
      <c r="N561" s="322">
        <v>42884</v>
      </c>
      <c r="O561" s="322">
        <v>42856</v>
      </c>
      <c r="P561" s="322">
        <v>43829</v>
      </c>
      <c r="Q561" s="109">
        <v>320920</v>
      </c>
      <c r="R561" s="56">
        <v>0.5</v>
      </c>
      <c r="S561" s="55" t="s">
        <v>246</v>
      </c>
      <c r="T561" s="58">
        <v>160460</v>
      </c>
    </row>
    <row r="562" spans="2:20" ht="232.5" customHeight="1" x14ac:dyDescent="0.2">
      <c r="B562" s="409"/>
      <c r="C562" s="410"/>
      <c r="D562" s="437"/>
      <c r="E562" s="410"/>
      <c r="F562" s="371" t="s">
        <v>894</v>
      </c>
      <c r="G562" s="121" t="s">
        <v>650</v>
      </c>
      <c r="H562" s="101" t="s">
        <v>1007</v>
      </c>
      <c r="I562" s="393" t="s">
        <v>998</v>
      </c>
      <c r="J562" s="385" t="s">
        <v>677</v>
      </c>
      <c r="K562" s="385" t="s">
        <v>773</v>
      </c>
      <c r="L562" s="101" t="s">
        <v>1020</v>
      </c>
      <c r="M562" s="385" t="s">
        <v>21</v>
      </c>
      <c r="N562" s="322">
        <v>42884</v>
      </c>
      <c r="O562" s="322">
        <v>42736</v>
      </c>
      <c r="P562" s="322">
        <v>43190</v>
      </c>
      <c r="Q562" s="109">
        <v>64113.66</v>
      </c>
      <c r="R562" s="56">
        <v>0.6</v>
      </c>
      <c r="S562" s="55" t="s">
        <v>246</v>
      </c>
      <c r="T562" s="55">
        <v>38468.199999999997</v>
      </c>
    </row>
    <row r="563" spans="2:20" ht="232.5" customHeight="1" x14ac:dyDescent="0.2">
      <c r="B563" s="409"/>
      <c r="C563" s="410"/>
      <c r="D563" s="437"/>
      <c r="E563" s="410"/>
      <c r="F563" s="371" t="s">
        <v>894</v>
      </c>
      <c r="G563" s="121" t="s">
        <v>1107</v>
      </c>
      <c r="H563" s="101" t="s">
        <v>1008</v>
      </c>
      <c r="I563" s="393" t="s">
        <v>999</v>
      </c>
      <c r="J563" s="385" t="s">
        <v>677</v>
      </c>
      <c r="K563" s="385" t="s">
        <v>773</v>
      </c>
      <c r="L563" s="101" t="s">
        <v>1021</v>
      </c>
      <c r="M563" s="371" t="s">
        <v>34</v>
      </c>
      <c r="N563" s="322">
        <v>42884</v>
      </c>
      <c r="O563" s="322">
        <v>42736</v>
      </c>
      <c r="P563" s="322">
        <v>43465</v>
      </c>
      <c r="Q563" s="109">
        <v>117421.6</v>
      </c>
      <c r="R563" s="56">
        <v>0.6</v>
      </c>
      <c r="S563" s="55" t="s">
        <v>246</v>
      </c>
      <c r="T563" s="55">
        <v>70452.960000000006</v>
      </c>
    </row>
    <row r="564" spans="2:20" ht="232.5" customHeight="1" x14ac:dyDescent="0.2">
      <c r="B564" s="409"/>
      <c r="C564" s="410"/>
      <c r="D564" s="437"/>
      <c r="E564" s="410"/>
      <c r="F564" s="371" t="s">
        <v>775</v>
      </c>
      <c r="G564" s="121" t="s">
        <v>646</v>
      </c>
      <c r="H564" s="101" t="s">
        <v>1068</v>
      </c>
      <c r="I564" s="393" t="s">
        <v>1066</v>
      </c>
      <c r="J564" s="385" t="s">
        <v>677</v>
      </c>
      <c r="K564" s="385" t="s">
        <v>773</v>
      </c>
      <c r="L564" s="101" t="s">
        <v>1070</v>
      </c>
      <c r="M564" s="385" t="s">
        <v>25</v>
      </c>
      <c r="N564" s="322">
        <v>42912</v>
      </c>
      <c r="O564" s="322">
        <v>42656</v>
      </c>
      <c r="P564" s="322">
        <v>43830</v>
      </c>
      <c r="Q564" s="109">
        <v>1342900.67</v>
      </c>
      <c r="R564" s="56">
        <v>0.6</v>
      </c>
      <c r="S564" s="55" t="s">
        <v>246</v>
      </c>
      <c r="T564" s="55">
        <v>805740.4</v>
      </c>
    </row>
    <row r="565" spans="2:20" ht="232.5" customHeight="1" x14ac:dyDescent="0.2">
      <c r="B565" s="409"/>
      <c r="C565" s="410"/>
      <c r="D565" s="437"/>
      <c r="E565" s="410"/>
      <c r="F565" s="371" t="s">
        <v>775</v>
      </c>
      <c r="G565" s="121" t="s">
        <v>649</v>
      </c>
      <c r="H565" s="101" t="s">
        <v>1069</v>
      </c>
      <c r="I565" s="393" t="s">
        <v>1067</v>
      </c>
      <c r="J565" s="385" t="s">
        <v>677</v>
      </c>
      <c r="K565" s="385" t="s">
        <v>773</v>
      </c>
      <c r="L565" s="101" t="s">
        <v>1071</v>
      </c>
      <c r="M565" s="385" t="s">
        <v>10</v>
      </c>
      <c r="N565" s="322">
        <v>42912</v>
      </c>
      <c r="O565" s="322">
        <v>43402</v>
      </c>
      <c r="P565" s="322">
        <v>44500</v>
      </c>
      <c r="Q565" s="109">
        <v>4716979.84</v>
      </c>
      <c r="R565" s="56">
        <v>0.6</v>
      </c>
      <c r="S565" s="55" t="s">
        <v>246</v>
      </c>
      <c r="T565" s="55">
        <v>2830187.9</v>
      </c>
    </row>
    <row r="566" spans="2:20" ht="169.5" customHeight="1" x14ac:dyDescent="0.2">
      <c r="B566" s="409"/>
      <c r="C566" s="410"/>
      <c r="D566" s="437"/>
      <c r="E566" s="410"/>
      <c r="F566" s="371" t="s">
        <v>878</v>
      </c>
      <c r="G566" s="121" t="s">
        <v>1113</v>
      </c>
      <c r="H566" s="101" t="s">
        <v>1781</v>
      </c>
      <c r="I566" s="393" t="s">
        <v>1780</v>
      </c>
      <c r="J566" s="385" t="s">
        <v>677</v>
      </c>
      <c r="K566" s="385" t="s">
        <v>773</v>
      </c>
      <c r="L566" s="101" t="s">
        <v>1782</v>
      </c>
      <c r="M566" s="371" t="s">
        <v>1783</v>
      </c>
      <c r="N566" s="322">
        <v>43223</v>
      </c>
      <c r="O566" s="322">
        <v>43221</v>
      </c>
      <c r="P566" s="322">
        <v>44651</v>
      </c>
      <c r="Q566" s="109">
        <v>2579333.61</v>
      </c>
      <c r="R566" s="56">
        <v>0.7</v>
      </c>
      <c r="S566" s="55" t="s">
        <v>246</v>
      </c>
      <c r="T566" s="55">
        <v>1805533.53</v>
      </c>
    </row>
    <row r="567" spans="2:20" ht="232.5" customHeight="1" x14ac:dyDescent="0.2">
      <c r="B567" s="409"/>
      <c r="C567" s="410"/>
      <c r="D567" s="437"/>
      <c r="E567" s="410"/>
      <c r="F567" s="371" t="s">
        <v>878</v>
      </c>
      <c r="G567" s="121" t="s">
        <v>2388</v>
      </c>
      <c r="H567" s="101" t="s">
        <v>1373</v>
      </c>
      <c r="I567" s="393" t="s">
        <v>1376</v>
      </c>
      <c r="J567" s="385" t="s">
        <v>677</v>
      </c>
      <c r="K567" s="385" t="s">
        <v>773</v>
      </c>
      <c r="L567" s="101" t="s">
        <v>1379</v>
      </c>
      <c r="M567" s="371" t="s">
        <v>1018</v>
      </c>
      <c r="N567" s="322">
        <v>42969</v>
      </c>
      <c r="O567" s="322">
        <v>43073</v>
      </c>
      <c r="P567" s="322">
        <v>43524</v>
      </c>
      <c r="Q567" s="109">
        <v>75000</v>
      </c>
      <c r="R567" s="56">
        <v>0.7</v>
      </c>
      <c r="S567" s="55" t="s">
        <v>246</v>
      </c>
      <c r="T567" s="55">
        <v>52500</v>
      </c>
    </row>
    <row r="568" spans="2:20" ht="219" customHeight="1" x14ac:dyDescent="0.2">
      <c r="B568" s="409"/>
      <c r="C568" s="410"/>
      <c r="D568" s="437"/>
      <c r="E568" s="410"/>
      <c r="F568" s="371" t="s">
        <v>878</v>
      </c>
      <c r="G568" s="121" t="s">
        <v>1372</v>
      </c>
      <c r="H568" s="101" t="s">
        <v>1374</v>
      </c>
      <c r="I568" s="393" t="s">
        <v>1377</v>
      </c>
      <c r="J568" s="385" t="s">
        <v>677</v>
      </c>
      <c r="K568" s="385" t="s">
        <v>773</v>
      </c>
      <c r="L568" s="101" t="s">
        <v>1380</v>
      </c>
      <c r="M568" s="385" t="s">
        <v>25</v>
      </c>
      <c r="N568" s="322">
        <v>42969</v>
      </c>
      <c r="O568" s="322">
        <v>43129</v>
      </c>
      <c r="P568" s="322">
        <v>43952</v>
      </c>
      <c r="Q568" s="109">
        <v>206480</v>
      </c>
      <c r="R568" s="56">
        <v>0.7</v>
      </c>
      <c r="S568" s="55" t="s">
        <v>246</v>
      </c>
      <c r="T568" s="55">
        <v>144536</v>
      </c>
    </row>
    <row r="569" spans="2:20" ht="148.5" customHeight="1" x14ac:dyDescent="0.2">
      <c r="B569" s="409"/>
      <c r="C569" s="410"/>
      <c r="D569" s="437"/>
      <c r="E569" s="410"/>
      <c r="F569" s="371" t="s">
        <v>878</v>
      </c>
      <c r="G569" s="121" t="s">
        <v>650</v>
      </c>
      <c r="H569" s="101" t="s">
        <v>1375</v>
      </c>
      <c r="I569" s="393" t="s">
        <v>1378</v>
      </c>
      <c r="J569" s="385" t="s">
        <v>677</v>
      </c>
      <c r="K569" s="385" t="s">
        <v>773</v>
      </c>
      <c r="L569" s="101" t="s">
        <v>1381</v>
      </c>
      <c r="M569" s="385" t="s">
        <v>21</v>
      </c>
      <c r="N569" s="322">
        <v>42969</v>
      </c>
      <c r="O569" s="322">
        <v>42887</v>
      </c>
      <c r="P569" s="322">
        <v>44196</v>
      </c>
      <c r="Q569" s="109">
        <v>254610</v>
      </c>
      <c r="R569" s="56">
        <v>0.6</v>
      </c>
      <c r="S569" s="55" t="s">
        <v>246</v>
      </c>
      <c r="T569" s="55">
        <v>152766</v>
      </c>
    </row>
    <row r="570" spans="2:20" ht="166.5" customHeight="1" x14ac:dyDescent="0.2">
      <c r="B570" s="409"/>
      <c r="C570" s="410"/>
      <c r="D570" s="437"/>
      <c r="E570" s="410"/>
      <c r="F570" s="371" t="s">
        <v>775</v>
      </c>
      <c r="G570" s="121" t="s">
        <v>652</v>
      </c>
      <c r="H570" s="101" t="s">
        <v>1261</v>
      </c>
      <c r="I570" s="393" t="s">
        <v>1260</v>
      </c>
      <c r="J570" s="385" t="s">
        <v>677</v>
      </c>
      <c r="K570" s="385" t="s">
        <v>773</v>
      </c>
      <c r="L570" s="103" t="s">
        <v>1274</v>
      </c>
      <c r="M570" s="385" t="s">
        <v>33</v>
      </c>
      <c r="N570" s="322">
        <v>42928</v>
      </c>
      <c r="O570" s="322">
        <v>42663</v>
      </c>
      <c r="P570" s="322">
        <v>44104</v>
      </c>
      <c r="Q570" s="109">
        <v>102982.46</v>
      </c>
      <c r="R570" s="56">
        <v>0.6</v>
      </c>
      <c r="S570" s="55" t="s">
        <v>246</v>
      </c>
      <c r="T570" s="55">
        <v>61789.48</v>
      </c>
    </row>
    <row r="571" spans="2:20" s="90" customFormat="1" ht="157.5" customHeight="1" x14ac:dyDescent="0.2">
      <c r="B571" s="409"/>
      <c r="C571" s="410"/>
      <c r="D571" s="437"/>
      <c r="E571" s="452"/>
      <c r="F571" s="395" t="s">
        <v>775</v>
      </c>
      <c r="G571" s="122" t="s">
        <v>650</v>
      </c>
      <c r="H571" s="70" t="s">
        <v>2442</v>
      </c>
      <c r="I571" s="383" t="s">
        <v>2443</v>
      </c>
      <c r="J571" s="390" t="s">
        <v>677</v>
      </c>
      <c r="K571" s="390" t="s">
        <v>773</v>
      </c>
      <c r="L571" s="76" t="s">
        <v>2444</v>
      </c>
      <c r="M571" s="385" t="s">
        <v>21</v>
      </c>
      <c r="N571" s="322">
        <v>43433</v>
      </c>
      <c r="O571" s="322">
        <v>42917</v>
      </c>
      <c r="P571" s="322">
        <v>43799</v>
      </c>
      <c r="Q571" s="110">
        <v>3421845.49</v>
      </c>
      <c r="R571" s="68">
        <v>0.6</v>
      </c>
      <c r="S571" s="67" t="s">
        <v>246</v>
      </c>
      <c r="T571" s="67">
        <v>2053107.29</v>
      </c>
    </row>
    <row r="572" spans="2:20" ht="208.5" customHeight="1" thickBot="1" x14ac:dyDescent="0.25">
      <c r="B572" s="409"/>
      <c r="C572" s="410"/>
      <c r="D572" s="437"/>
      <c r="E572" s="452"/>
      <c r="F572" s="395" t="s">
        <v>878</v>
      </c>
      <c r="G572" s="122" t="s">
        <v>2778</v>
      </c>
      <c r="H572" s="70" t="s">
        <v>1382</v>
      </c>
      <c r="I572" s="383" t="s">
        <v>1383</v>
      </c>
      <c r="J572" s="390" t="s">
        <v>677</v>
      </c>
      <c r="K572" s="390" t="s">
        <v>773</v>
      </c>
      <c r="L572" s="76" t="s">
        <v>1384</v>
      </c>
      <c r="M572" s="391" t="s">
        <v>13</v>
      </c>
      <c r="N572" s="316">
        <v>42969</v>
      </c>
      <c r="O572" s="316">
        <v>43101</v>
      </c>
      <c r="P572" s="316">
        <v>43830</v>
      </c>
      <c r="Q572" s="110">
        <v>1383281</v>
      </c>
      <c r="R572" s="68">
        <v>0.6</v>
      </c>
      <c r="S572" s="67" t="s">
        <v>246</v>
      </c>
      <c r="T572" s="67">
        <v>829968.6</v>
      </c>
    </row>
    <row r="573" spans="2:20" ht="42.75" customHeight="1" thickBot="1" x14ac:dyDescent="0.25">
      <c r="B573" s="409"/>
      <c r="C573" s="410"/>
      <c r="D573" s="438"/>
      <c r="E573" s="491" t="s">
        <v>773</v>
      </c>
      <c r="F573" s="490"/>
      <c r="G573" s="490"/>
      <c r="H573" s="490"/>
      <c r="I573" s="490"/>
      <c r="J573" s="490"/>
      <c r="K573" s="374">
        <f>COUNTA(K534:K572)</f>
        <v>39</v>
      </c>
      <c r="L573" s="496"/>
      <c r="M573" s="497"/>
      <c r="N573" s="497"/>
      <c r="O573" s="497"/>
      <c r="P573" s="497"/>
      <c r="Q573" s="392">
        <f>SUM(Q534:Q572)</f>
        <v>28792855.060000002</v>
      </c>
      <c r="R573" s="457"/>
      <c r="S573" s="458"/>
      <c r="T573" s="399">
        <f>SUM(T534:T572)</f>
        <v>16889981.010000002</v>
      </c>
    </row>
    <row r="574" spans="2:20" ht="111" customHeight="1" thickBot="1" x14ac:dyDescent="0.25">
      <c r="B574" s="409"/>
      <c r="C574" s="410"/>
      <c r="D574" s="437"/>
      <c r="E574" s="87"/>
      <c r="F574" s="349" t="s">
        <v>531</v>
      </c>
      <c r="G574" s="230" t="s">
        <v>1116</v>
      </c>
      <c r="H574" s="243" t="s">
        <v>533</v>
      </c>
      <c r="I574" s="379" t="s">
        <v>532</v>
      </c>
      <c r="J574" s="349" t="s">
        <v>534</v>
      </c>
      <c r="K574" s="349" t="s">
        <v>535</v>
      </c>
      <c r="L574" s="243" t="s">
        <v>536</v>
      </c>
      <c r="M574" s="349" t="s">
        <v>336</v>
      </c>
      <c r="N574" s="144">
        <v>42543</v>
      </c>
      <c r="O574" s="144">
        <v>42208</v>
      </c>
      <c r="P574" s="145">
        <v>45291</v>
      </c>
      <c r="Q574" s="113">
        <v>17230500</v>
      </c>
      <c r="R574" s="89">
        <v>0.41</v>
      </c>
      <c r="S574" s="88" t="s">
        <v>246</v>
      </c>
      <c r="T574" s="88">
        <v>7000000</v>
      </c>
    </row>
    <row r="575" spans="2:20" ht="42.75" customHeight="1" thickBot="1" x14ac:dyDescent="0.25">
      <c r="B575" s="409"/>
      <c r="C575" s="410"/>
      <c r="D575" s="438"/>
      <c r="E575" s="414" t="s">
        <v>535</v>
      </c>
      <c r="F575" s="415"/>
      <c r="G575" s="415"/>
      <c r="H575" s="415"/>
      <c r="I575" s="415"/>
      <c r="J575" s="415"/>
      <c r="K575" s="374">
        <f>COUNTA(K574:K574)</f>
        <v>1</v>
      </c>
      <c r="L575" s="496"/>
      <c r="M575" s="497"/>
      <c r="N575" s="497"/>
      <c r="O575" s="497"/>
      <c r="P575" s="497"/>
      <c r="Q575" s="392">
        <f>SUM(Q574)</f>
        <v>17230500</v>
      </c>
      <c r="R575" s="457"/>
      <c r="S575" s="458"/>
      <c r="T575" s="399">
        <f>SUM(T574)</f>
        <v>7000000</v>
      </c>
    </row>
    <row r="576" spans="2:20" s="12" customFormat="1" ht="203.25" customHeight="1" x14ac:dyDescent="0.2">
      <c r="B576" s="409"/>
      <c r="C576" s="410"/>
      <c r="D576" s="437"/>
      <c r="E576" s="450" t="s">
        <v>747</v>
      </c>
      <c r="F576" s="214" t="s">
        <v>746</v>
      </c>
      <c r="G576" s="86" t="s">
        <v>1107</v>
      </c>
      <c r="H576" s="241" t="s">
        <v>1059</v>
      </c>
      <c r="I576" s="382" t="s">
        <v>1058</v>
      </c>
      <c r="J576" s="376" t="s">
        <v>677</v>
      </c>
      <c r="K576" s="376" t="s">
        <v>678</v>
      </c>
      <c r="L576" s="81" t="s">
        <v>1072</v>
      </c>
      <c r="M576" s="375" t="s">
        <v>34</v>
      </c>
      <c r="N576" s="321">
        <v>42912</v>
      </c>
      <c r="O576" s="321">
        <v>41913</v>
      </c>
      <c r="P576" s="321">
        <v>43281</v>
      </c>
      <c r="Q576" s="108">
        <v>46665.8</v>
      </c>
      <c r="R576" s="82">
        <v>0.65</v>
      </c>
      <c r="S576" s="80" t="s">
        <v>246</v>
      </c>
      <c r="T576" s="80">
        <v>30332.77</v>
      </c>
    </row>
    <row r="577" spans="2:20" ht="186.75" customHeight="1" x14ac:dyDescent="0.2">
      <c r="B577" s="409"/>
      <c r="C577" s="410"/>
      <c r="D577" s="437"/>
      <c r="E577" s="435"/>
      <c r="F577" s="393" t="s">
        <v>746</v>
      </c>
      <c r="G577" s="62" t="s">
        <v>754</v>
      </c>
      <c r="H577" s="103" t="s">
        <v>761</v>
      </c>
      <c r="I577" s="393" t="s">
        <v>748</v>
      </c>
      <c r="J577" s="377" t="s">
        <v>677</v>
      </c>
      <c r="K577" s="377" t="s">
        <v>678</v>
      </c>
      <c r="L577" s="103" t="s">
        <v>762</v>
      </c>
      <c r="M577" s="393" t="s">
        <v>10</v>
      </c>
      <c r="N577" s="322">
        <v>42725</v>
      </c>
      <c r="O577" s="322">
        <v>42430</v>
      </c>
      <c r="P577" s="322">
        <v>42735</v>
      </c>
      <c r="Q577" s="112">
        <v>229678.81</v>
      </c>
      <c r="R577" s="61">
        <v>0.65</v>
      </c>
      <c r="S577" s="58" t="s">
        <v>246</v>
      </c>
      <c r="T577" s="58">
        <v>149291.23000000001</v>
      </c>
    </row>
    <row r="578" spans="2:20" ht="105.75" customHeight="1" x14ac:dyDescent="0.2">
      <c r="B578" s="409"/>
      <c r="C578" s="410"/>
      <c r="D578" s="437"/>
      <c r="E578" s="435"/>
      <c r="F578" s="393" t="s">
        <v>746</v>
      </c>
      <c r="G578" s="62" t="s">
        <v>647</v>
      </c>
      <c r="H578" s="103" t="s">
        <v>760</v>
      </c>
      <c r="I578" s="393" t="s">
        <v>749</v>
      </c>
      <c r="J578" s="377" t="s">
        <v>677</v>
      </c>
      <c r="K578" s="377" t="s">
        <v>678</v>
      </c>
      <c r="L578" s="103" t="s">
        <v>763</v>
      </c>
      <c r="M578" s="393" t="s">
        <v>679</v>
      </c>
      <c r="N578" s="322">
        <v>42725</v>
      </c>
      <c r="O578" s="322">
        <v>42684</v>
      </c>
      <c r="P578" s="322">
        <v>43069</v>
      </c>
      <c r="Q578" s="112">
        <v>30181.23</v>
      </c>
      <c r="R578" s="61">
        <v>0.65</v>
      </c>
      <c r="S578" s="58" t="s">
        <v>246</v>
      </c>
      <c r="T578" s="58">
        <v>19617.8</v>
      </c>
    </row>
    <row r="579" spans="2:20" ht="167.25" customHeight="1" x14ac:dyDescent="0.2">
      <c r="B579" s="409"/>
      <c r="C579" s="410"/>
      <c r="D579" s="437"/>
      <c r="E579" s="435"/>
      <c r="F579" s="393" t="s">
        <v>746</v>
      </c>
      <c r="G579" s="62" t="s">
        <v>647</v>
      </c>
      <c r="H579" s="103" t="s">
        <v>759</v>
      </c>
      <c r="I579" s="393" t="s">
        <v>750</v>
      </c>
      <c r="J579" s="377" t="s">
        <v>677</v>
      </c>
      <c r="K579" s="377" t="s">
        <v>678</v>
      </c>
      <c r="L579" s="103" t="s">
        <v>764</v>
      </c>
      <c r="M579" s="393" t="s">
        <v>679</v>
      </c>
      <c r="N579" s="322">
        <v>42725</v>
      </c>
      <c r="O579" s="322">
        <v>42403</v>
      </c>
      <c r="P579" s="322">
        <v>43462</v>
      </c>
      <c r="Q579" s="112">
        <v>635007.73</v>
      </c>
      <c r="R579" s="61">
        <v>0.65</v>
      </c>
      <c r="S579" s="58" t="s">
        <v>246</v>
      </c>
      <c r="T579" s="58">
        <v>412755.03</v>
      </c>
    </row>
    <row r="580" spans="2:20" ht="102.75" customHeight="1" x14ac:dyDescent="0.2">
      <c r="B580" s="409"/>
      <c r="C580" s="410"/>
      <c r="D580" s="437"/>
      <c r="E580" s="435"/>
      <c r="F580" s="393" t="s">
        <v>746</v>
      </c>
      <c r="G580" s="62" t="s">
        <v>755</v>
      </c>
      <c r="H580" s="103" t="s">
        <v>758</v>
      </c>
      <c r="I580" s="393" t="s">
        <v>751</v>
      </c>
      <c r="J580" s="377" t="s">
        <v>677</v>
      </c>
      <c r="K580" s="377" t="s">
        <v>678</v>
      </c>
      <c r="L580" s="103" t="s">
        <v>765</v>
      </c>
      <c r="M580" s="393" t="s">
        <v>62</v>
      </c>
      <c r="N580" s="322">
        <v>42725</v>
      </c>
      <c r="O580" s="322">
        <v>42461</v>
      </c>
      <c r="P580" s="322">
        <v>43830</v>
      </c>
      <c r="Q580" s="112">
        <v>25056.67</v>
      </c>
      <c r="R580" s="61">
        <v>0.65</v>
      </c>
      <c r="S580" s="58" t="s">
        <v>246</v>
      </c>
      <c r="T580" s="58">
        <v>16286.84</v>
      </c>
    </row>
    <row r="581" spans="2:20" ht="185.25" customHeight="1" x14ac:dyDescent="0.2">
      <c r="B581" s="409"/>
      <c r="C581" s="410"/>
      <c r="D581" s="437"/>
      <c r="E581" s="435"/>
      <c r="F581" s="393" t="s">
        <v>746</v>
      </c>
      <c r="G581" s="62" t="s">
        <v>648</v>
      </c>
      <c r="H581" s="103" t="s">
        <v>757</v>
      </c>
      <c r="I581" s="393" t="s">
        <v>752</v>
      </c>
      <c r="J581" s="377" t="s">
        <v>677</v>
      </c>
      <c r="K581" s="377" t="s">
        <v>678</v>
      </c>
      <c r="L581" s="103" t="s">
        <v>767</v>
      </c>
      <c r="M581" s="393" t="s">
        <v>13</v>
      </c>
      <c r="N581" s="322">
        <v>42725</v>
      </c>
      <c r="O581" s="322">
        <v>42632</v>
      </c>
      <c r="P581" s="322">
        <v>43465</v>
      </c>
      <c r="Q581" s="112">
        <v>60875.39</v>
      </c>
      <c r="R581" s="61">
        <v>0.65</v>
      </c>
      <c r="S581" s="58" t="s">
        <v>246</v>
      </c>
      <c r="T581" s="58">
        <v>39569</v>
      </c>
    </row>
    <row r="582" spans="2:20" ht="125.25" customHeight="1" x14ac:dyDescent="0.2">
      <c r="B582" s="409"/>
      <c r="C582" s="410"/>
      <c r="D582" s="437"/>
      <c r="E582" s="435"/>
      <c r="F582" s="393" t="s">
        <v>746</v>
      </c>
      <c r="G582" s="62" t="s">
        <v>645</v>
      </c>
      <c r="H582" s="103" t="s">
        <v>756</v>
      </c>
      <c r="I582" s="393" t="s">
        <v>753</v>
      </c>
      <c r="J582" s="377" t="s">
        <v>677</v>
      </c>
      <c r="K582" s="377" t="s">
        <v>678</v>
      </c>
      <c r="L582" s="103" t="s">
        <v>766</v>
      </c>
      <c r="M582" s="393" t="s">
        <v>1</v>
      </c>
      <c r="N582" s="322">
        <v>42725</v>
      </c>
      <c r="O582" s="322">
        <v>42628</v>
      </c>
      <c r="P582" s="322">
        <v>43091</v>
      </c>
      <c r="Q582" s="112">
        <v>105653.15</v>
      </c>
      <c r="R582" s="61">
        <v>0.65</v>
      </c>
      <c r="S582" s="58" t="s">
        <v>246</v>
      </c>
      <c r="T582" s="58">
        <v>68674.55</v>
      </c>
    </row>
    <row r="583" spans="2:20" ht="153" customHeight="1" x14ac:dyDescent="0.2">
      <c r="B583" s="409"/>
      <c r="C583" s="410"/>
      <c r="D583" s="437"/>
      <c r="E583" s="435"/>
      <c r="F583" s="393" t="s">
        <v>746</v>
      </c>
      <c r="G583" s="62" t="s">
        <v>652</v>
      </c>
      <c r="H583" s="103" t="s">
        <v>901</v>
      </c>
      <c r="I583" s="393" t="s">
        <v>902</v>
      </c>
      <c r="J583" s="377" t="s">
        <v>677</v>
      </c>
      <c r="K583" s="377" t="s">
        <v>678</v>
      </c>
      <c r="L583" s="103" t="s">
        <v>918</v>
      </c>
      <c r="M583" s="393" t="s">
        <v>33</v>
      </c>
      <c r="N583" s="322">
        <v>42773</v>
      </c>
      <c r="O583" s="322">
        <v>42699</v>
      </c>
      <c r="P583" s="322">
        <v>44196</v>
      </c>
      <c r="Q583" s="112">
        <v>35000</v>
      </c>
      <c r="R583" s="61">
        <v>0.65</v>
      </c>
      <c r="S583" s="58" t="s">
        <v>246</v>
      </c>
      <c r="T583" s="58">
        <v>22750</v>
      </c>
    </row>
    <row r="584" spans="2:20" ht="177" customHeight="1" x14ac:dyDescent="0.2">
      <c r="B584" s="409"/>
      <c r="C584" s="410"/>
      <c r="D584" s="437"/>
      <c r="E584" s="435"/>
      <c r="F584" s="393" t="s">
        <v>746</v>
      </c>
      <c r="G584" s="62" t="s">
        <v>646</v>
      </c>
      <c r="H584" s="103" t="s">
        <v>904</v>
      </c>
      <c r="I584" s="393" t="s">
        <v>903</v>
      </c>
      <c r="J584" s="377" t="s">
        <v>677</v>
      </c>
      <c r="K584" s="377" t="s">
        <v>678</v>
      </c>
      <c r="L584" s="103" t="s">
        <v>919</v>
      </c>
      <c r="M584" s="393" t="s">
        <v>25</v>
      </c>
      <c r="N584" s="322">
        <v>42773</v>
      </c>
      <c r="O584" s="322">
        <v>42676</v>
      </c>
      <c r="P584" s="322">
        <v>43404</v>
      </c>
      <c r="Q584" s="112">
        <v>161440</v>
      </c>
      <c r="R584" s="61">
        <v>0.65</v>
      </c>
      <c r="S584" s="58" t="s">
        <v>246</v>
      </c>
      <c r="T584" s="58">
        <v>104936</v>
      </c>
    </row>
    <row r="585" spans="2:20" ht="87" customHeight="1" x14ac:dyDescent="0.2">
      <c r="B585" s="409"/>
      <c r="C585" s="410"/>
      <c r="D585" s="437"/>
      <c r="E585" s="435"/>
      <c r="F585" s="393" t="s">
        <v>746</v>
      </c>
      <c r="G585" s="62" t="s">
        <v>649</v>
      </c>
      <c r="H585" s="103" t="s">
        <v>1077</v>
      </c>
      <c r="I585" s="393" t="s">
        <v>1074</v>
      </c>
      <c r="J585" s="377" t="s">
        <v>677</v>
      </c>
      <c r="K585" s="377" t="s">
        <v>678</v>
      </c>
      <c r="L585" s="103" t="s">
        <v>1080</v>
      </c>
      <c r="M585" s="393" t="s">
        <v>10</v>
      </c>
      <c r="N585" s="322">
        <v>42912</v>
      </c>
      <c r="O585" s="322">
        <v>42795</v>
      </c>
      <c r="P585" s="322">
        <v>43131</v>
      </c>
      <c r="Q585" s="112">
        <v>102009.51</v>
      </c>
      <c r="R585" s="61">
        <v>0.65</v>
      </c>
      <c r="S585" s="58" t="s">
        <v>246</v>
      </c>
      <c r="T585" s="58">
        <v>66306.179999999993</v>
      </c>
    </row>
    <row r="586" spans="2:20" ht="192.75" customHeight="1" x14ac:dyDescent="0.2">
      <c r="B586" s="409"/>
      <c r="C586" s="410"/>
      <c r="D586" s="437"/>
      <c r="E586" s="435"/>
      <c r="F586" s="393" t="s">
        <v>746</v>
      </c>
      <c r="G586" s="62" t="s">
        <v>1107</v>
      </c>
      <c r="H586" s="103" t="s">
        <v>1707</v>
      </c>
      <c r="I586" s="393" t="s">
        <v>1708</v>
      </c>
      <c r="J586" s="377" t="s">
        <v>677</v>
      </c>
      <c r="K586" s="377" t="s">
        <v>678</v>
      </c>
      <c r="L586" s="103" t="s">
        <v>1709</v>
      </c>
      <c r="M586" s="393" t="s">
        <v>34</v>
      </c>
      <c r="N586" s="322">
        <v>43165</v>
      </c>
      <c r="O586" s="322">
        <v>42339</v>
      </c>
      <c r="P586" s="322">
        <v>43465</v>
      </c>
      <c r="Q586" s="112">
        <v>70555.62</v>
      </c>
      <c r="R586" s="61">
        <v>0.65</v>
      </c>
      <c r="S586" s="58" t="s">
        <v>246</v>
      </c>
      <c r="T586" s="58">
        <v>45861.15</v>
      </c>
    </row>
    <row r="587" spans="2:20" ht="192.75" customHeight="1" x14ac:dyDescent="0.2">
      <c r="B587" s="409"/>
      <c r="C587" s="410"/>
      <c r="D587" s="437"/>
      <c r="E587" s="435"/>
      <c r="F587" s="393" t="s">
        <v>746</v>
      </c>
      <c r="G587" s="62" t="s">
        <v>647</v>
      </c>
      <c r="H587" s="103" t="s">
        <v>1078</v>
      </c>
      <c r="I587" s="393" t="s">
        <v>1075</v>
      </c>
      <c r="J587" s="377" t="s">
        <v>677</v>
      </c>
      <c r="K587" s="377" t="s">
        <v>678</v>
      </c>
      <c r="L587" s="103" t="s">
        <v>1081</v>
      </c>
      <c r="M587" s="393" t="s">
        <v>18</v>
      </c>
      <c r="N587" s="322">
        <v>42912</v>
      </c>
      <c r="O587" s="322">
        <v>42667</v>
      </c>
      <c r="P587" s="322">
        <v>43371</v>
      </c>
      <c r="Q587" s="112">
        <v>148419.6</v>
      </c>
      <c r="R587" s="61">
        <v>0.65</v>
      </c>
      <c r="S587" s="58" t="s">
        <v>246</v>
      </c>
      <c r="T587" s="58">
        <v>96472.74</v>
      </c>
    </row>
    <row r="588" spans="2:20" ht="192.75" customHeight="1" x14ac:dyDescent="0.2">
      <c r="B588" s="409"/>
      <c r="C588" s="410"/>
      <c r="D588" s="437"/>
      <c r="E588" s="435"/>
      <c r="F588" s="393" t="s">
        <v>746</v>
      </c>
      <c r="G588" s="62" t="s">
        <v>652</v>
      </c>
      <c r="H588" s="103" t="s">
        <v>1079</v>
      </c>
      <c r="I588" s="393" t="s">
        <v>1076</v>
      </c>
      <c r="J588" s="377" t="s">
        <v>677</v>
      </c>
      <c r="K588" s="377" t="s">
        <v>678</v>
      </c>
      <c r="L588" s="103" t="s">
        <v>1082</v>
      </c>
      <c r="M588" s="393" t="s">
        <v>33</v>
      </c>
      <c r="N588" s="322">
        <v>42905</v>
      </c>
      <c r="O588" s="322">
        <v>42825</v>
      </c>
      <c r="P588" s="322">
        <v>43635</v>
      </c>
      <c r="Q588" s="112">
        <v>267948.38</v>
      </c>
      <c r="R588" s="61">
        <v>0.65</v>
      </c>
      <c r="S588" s="58" t="s">
        <v>246</v>
      </c>
      <c r="T588" s="58">
        <v>174166.45</v>
      </c>
    </row>
    <row r="589" spans="2:20" ht="192.75" customHeight="1" x14ac:dyDescent="0.2">
      <c r="B589" s="409"/>
      <c r="C589" s="410"/>
      <c r="D589" s="437"/>
      <c r="E589" s="435"/>
      <c r="F589" s="393" t="s">
        <v>746</v>
      </c>
      <c r="G589" s="62" t="s">
        <v>652</v>
      </c>
      <c r="H589" s="103" t="s">
        <v>1788</v>
      </c>
      <c r="I589" s="393" t="s">
        <v>1784</v>
      </c>
      <c r="J589" s="377" t="s">
        <v>677</v>
      </c>
      <c r="K589" s="377" t="s">
        <v>678</v>
      </c>
      <c r="L589" s="103" t="s">
        <v>1789</v>
      </c>
      <c r="M589" s="393" t="s">
        <v>33</v>
      </c>
      <c r="N589" s="322">
        <v>43237</v>
      </c>
      <c r="O589" s="322">
        <v>42669</v>
      </c>
      <c r="P589" s="322">
        <v>43553</v>
      </c>
      <c r="Q589" s="112">
        <v>122697.69</v>
      </c>
      <c r="R589" s="61">
        <v>0.65</v>
      </c>
      <c r="S589" s="58" t="s">
        <v>246</v>
      </c>
      <c r="T589" s="58">
        <v>79753.5</v>
      </c>
    </row>
    <row r="590" spans="2:20" ht="211.5" customHeight="1" x14ac:dyDescent="0.2">
      <c r="B590" s="409"/>
      <c r="C590" s="410"/>
      <c r="D590" s="437"/>
      <c r="E590" s="435"/>
      <c r="F590" s="393" t="s">
        <v>746</v>
      </c>
      <c r="G590" s="62" t="s">
        <v>653</v>
      </c>
      <c r="H590" s="103" t="s">
        <v>1484</v>
      </c>
      <c r="I590" s="393" t="s">
        <v>1483</v>
      </c>
      <c r="J590" s="377" t="s">
        <v>677</v>
      </c>
      <c r="K590" s="377" t="s">
        <v>678</v>
      </c>
      <c r="L590" s="103" t="s">
        <v>1485</v>
      </c>
      <c r="M590" s="393" t="s">
        <v>15</v>
      </c>
      <c r="N590" s="322">
        <v>43087</v>
      </c>
      <c r="O590" s="322">
        <v>43524</v>
      </c>
      <c r="P590" s="322">
        <v>44012</v>
      </c>
      <c r="Q590" s="112">
        <v>184000</v>
      </c>
      <c r="R590" s="61">
        <v>0.65</v>
      </c>
      <c r="S590" s="58" t="s">
        <v>246</v>
      </c>
      <c r="T590" s="58">
        <v>119600</v>
      </c>
    </row>
    <row r="591" spans="2:20" ht="162.75" customHeight="1" x14ac:dyDescent="0.2">
      <c r="B591" s="409"/>
      <c r="C591" s="410"/>
      <c r="D591" s="437"/>
      <c r="E591" s="435"/>
      <c r="F591" s="393" t="s">
        <v>746</v>
      </c>
      <c r="G591" s="62" t="s">
        <v>861</v>
      </c>
      <c r="H591" s="103" t="s">
        <v>1061</v>
      </c>
      <c r="I591" s="393" t="s">
        <v>1060</v>
      </c>
      <c r="J591" s="377" t="s">
        <v>677</v>
      </c>
      <c r="K591" s="377" t="s">
        <v>678</v>
      </c>
      <c r="L591" s="103" t="s">
        <v>1073</v>
      </c>
      <c r="M591" s="393" t="s">
        <v>30</v>
      </c>
      <c r="N591" s="322">
        <v>42912</v>
      </c>
      <c r="O591" s="322">
        <v>42685</v>
      </c>
      <c r="P591" s="322">
        <v>42978</v>
      </c>
      <c r="Q591" s="112">
        <v>599396.75</v>
      </c>
      <c r="R591" s="61">
        <v>0.65</v>
      </c>
      <c r="S591" s="58" t="s">
        <v>246</v>
      </c>
      <c r="T591" s="58">
        <v>389607.89</v>
      </c>
    </row>
    <row r="592" spans="2:20" ht="206.25" customHeight="1" x14ac:dyDescent="0.2">
      <c r="B592" s="409"/>
      <c r="C592" s="410"/>
      <c r="D592" s="437"/>
      <c r="E592" s="435"/>
      <c r="F592" s="393" t="s">
        <v>746</v>
      </c>
      <c r="G592" s="62" t="s">
        <v>653</v>
      </c>
      <c r="H592" s="103" t="s">
        <v>1433</v>
      </c>
      <c r="I592" s="393" t="s">
        <v>1434</v>
      </c>
      <c r="J592" s="377" t="s">
        <v>677</v>
      </c>
      <c r="K592" s="377" t="s">
        <v>678</v>
      </c>
      <c r="L592" s="103" t="s">
        <v>1437</v>
      </c>
      <c r="M592" s="393" t="s">
        <v>15</v>
      </c>
      <c r="N592" s="322">
        <v>43055</v>
      </c>
      <c r="O592" s="322">
        <v>42453</v>
      </c>
      <c r="P592" s="322">
        <v>44196</v>
      </c>
      <c r="Q592" s="112">
        <v>31183</v>
      </c>
      <c r="R592" s="61">
        <v>0.65</v>
      </c>
      <c r="S592" s="58" t="s">
        <v>246</v>
      </c>
      <c r="T592" s="58">
        <v>20268.95</v>
      </c>
    </row>
    <row r="593" spans="2:20" ht="206.25" customHeight="1" x14ac:dyDescent="0.2">
      <c r="B593" s="409"/>
      <c r="C593" s="410"/>
      <c r="D593" s="437"/>
      <c r="E593" s="435"/>
      <c r="F593" s="393" t="s">
        <v>746</v>
      </c>
      <c r="G593" s="62" t="s">
        <v>648</v>
      </c>
      <c r="H593" s="103" t="s">
        <v>1435</v>
      </c>
      <c r="I593" s="393" t="s">
        <v>1436</v>
      </c>
      <c r="J593" s="377" t="s">
        <v>677</v>
      </c>
      <c r="K593" s="377" t="s">
        <v>678</v>
      </c>
      <c r="L593" s="103" t="s">
        <v>1438</v>
      </c>
      <c r="M593" s="393" t="s">
        <v>13</v>
      </c>
      <c r="N593" s="322">
        <v>43059</v>
      </c>
      <c r="O593" s="322">
        <v>42424</v>
      </c>
      <c r="P593" s="322">
        <v>43520</v>
      </c>
      <c r="Q593" s="112">
        <v>99799.18</v>
      </c>
      <c r="R593" s="61">
        <v>0.65</v>
      </c>
      <c r="S593" s="58" t="s">
        <v>246</v>
      </c>
      <c r="T593" s="58">
        <v>64869.47</v>
      </c>
    </row>
    <row r="594" spans="2:20" ht="206.25" customHeight="1" x14ac:dyDescent="0.2">
      <c r="B594" s="409"/>
      <c r="C594" s="410"/>
      <c r="D594" s="437"/>
      <c r="E594" s="435"/>
      <c r="F594" s="393" t="s">
        <v>746</v>
      </c>
      <c r="G594" s="84" t="s">
        <v>651</v>
      </c>
      <c r="H594" s="76" t="s">
        <v>1790</v>
      </c>
      <c r="I594" s="393" t="s">
        <v>1785</v>
      </c>
      <c r="J594" s="205" t="s">
        <v>677</v>
      </c>
      <c r="K594" s="205" t="s">
        <v>678</v>
      </c>
      <c r="L594" s="76" t="s">
        <v>1792</v>
      </c>
      <c r="M594" s="393" t="s">
        <v>7</v>
      </c>
      <c r="N594" s="322">
        <v>43182</v>
      </c>
      <c r="O594" s="322">
        <v>42856</v>
      </c>
      <c r="P594" s="322">
        <v>44196</v>
      </c>
      <c r="Q594" s="114">
        <v>66875</v>
      </c>
      <c r="R594" s="77">
        <v>0.65</v>
      </c>
      <c r="S594" s="75" t="s">
        <v>246</v>
      </c>
      <c r="T594" s="75">
        <v>43468.75</v>
      </c>
    </row>
    <row r="595" spans="2:20" ht="206.25" customHeight="1" x14ac:dyDescent="0.2">
      <c r="B595" s="409"/>
      <c r="C595" s="410"/>
      <c r="D595" s="437"/>
      <c r="E595" s="435"/>
      <c r="F595" s="393" t="s">
        <v>746</v>
      </c>
      <c r="G595" s="84" t="s">
        <v>651</v>
      </c>
      <c r="H595" s="76" t="s">
        <v>1791</v>
      </c>
      <c r="I595" s="393" t="s">
        <v>1786</v>
      </c>
      <c r="J595" s="205" t="s">
        <v>677</v>
      </c>
      <c r="K595" s="205" t="s">
        <v>678</v>
      </c>
      <c r="L595" s="76" t="s">
        <v>1793</v>
      </c>
      <c r="M595" s="393" t="s">
        <v>7</v>
      </c>
      <c r="N595" s="322">
        <v>43182</v>
      </c>
      <c r="O595" s="322">
        <v>42608</v>
      </c>
      <c r="P595" s="322">
        <v>43951</v>
      </c>
      <c r="Q595" s="114">
        <v>858146.54</v>
      </c>
      <c r="R595" s="77">
        <v>0.65</v>
      </c>
      <c r="S595" s="75" t="s">
        <v>246</v>
      </c>
      <c r="T595" s="75">
        <v>557795.25</v>
      </c>
    </row>
    <row r="596" spans="2:20" ht="87" customHeight="1" x14ac:dyDescent="0.2">
      <c r="B596" s="409"/>
      <c r="C596" s="410"/>
      <c r="D596" s="437"/>
      <c r="E596" s="435"/>
      <c r="F596" s="393" t="s">
        <v>746</v>
      </c>
      <c r="G596" s="84" t="s">
        <v>646</v>
      </c>
      <c r="H596" s="76" t="s">
        <v>1710</v>
      </c>
      <c r="I596" s="383" t="s">
        <v>1711</v>
      </c>
      <c r="J596" s="205" t="s">
        <v>677</v>
      </c>
      <c r="K596" s="205" t="s">
        <v>678</v>
      </c>
      <c r="L596" s="76" t="s">
        <v>1712</v>
      </c>
      <c r="M596" s="393" t="s">
        <v>25</v>
      </c>
      <c r="N596" s="322">
        <v>43140</v>
      </c>
      <c r="O596" s="322">
        <v>42912</v>
      </c>
      <c r="P596" s="322">
        <v>43281</v>
      </c>
      <c r="Q596" s="114">
        <v>9225</v>
      </c>
      <c r="R596" s="77">
        <v>0.65</v>
      </c>
      <c r="S596" s="75" t="s">
        <v>246</v>
      </c>
      <c r="T596" s="75">
        <v>5996.26</v>
      </c>
    </row>
    <row r="597" spans="2:20" ht="87" customHeight="1" x14ac:dyDescent="0.2">
      <c r="B597" s="409"/>
      <c r="C597" s="410"/>
      <c r="D597" s="437"/>
      <c r="E597" s="435"/>
      <c r="F597" s="393" t="s">
        <v>746</v>
      </c>
      <c r="G597" s="84" t="s">
        <v>646</v>
      </c>
      <c r="H597" s="76" t="s">
        <v>1713</v>
      </c>
      <c r="I597" s="383" t="s">
        <v>1714</v>
      </c>
      <c r="J597" s="205" t="s">
        <v>677</v>
      </c>
      <c r="K597" s="205" t="s">
        <v>678</v>
      </c>
      <c r="L597" s="76" t="s">
        <v>1715</v>
      </c>
      <c r="M597" s="393" t="s">
        <v>25</v>
      </c>
      <c r="N597" s="322">
        <v>43143</v>
      </c>
      <c r="O597" s="322">
        <v>42912</v>
      </c>
      <c r="P597" s="322">
        <v>43281</v>
      </c>
      <c r="Q597" s="114">
        <v>9225</v>
      </c>
      <c r="R597" s="77">
        <v>0.65</v>
      </c>
      <c r="S597" s="75" t="s">
        <v>246</v>
      </c>
      <c r="T597" s="75">
        <v>5996.26</v>
      </c>
    </row>
    <row r="598" spans="2:20" ht="189" customHeight="1" x14ac:dyDescent="0.2">
      <c r="B598" s="409"/>
      <c r="C598" s="410"/>
      <c r="D598" s="437"/>
      <c r="E598" s="435"/>
      <c r="F598" s="393" t="s">
        <v>746</v>
      </c>
      <c r="G598" s="84" t="s">
        <v>645</v>
      </c>
      <c r="H598" s="76" t="s">
        <v>1829</v>
      </c>
      <c r="I598" s="383" t="s">
        <v>1830</v>
      </c>
      <c r="J598" s="205" t="s">
        <v>677</v>
      </c>
      <c r="K598" s="205" t="s">
        <v>678</v>
      </c>
      <c r="L598" s="76" t="s">
        <v>1831</v>
      </c>
      <c r="M598" s="393" t="s">
        <v>336</v>
      </c>
      <c r="N598" s="322">
        <v>43237</v>
      </c>
      <c r="O598" s="322">
        <v>42650</v>
      </c>
      <c r="P598" s="322">
        <v>44561</v>
      </c>
      <c r="Q598" s="114">
        <v>850000</v>
      </c>
      <c r="R598" s="77">
        <v>0.65</v>
      </c>
      <c r="S598" s="75" t="s">
        <v>246</v>
      </c>
      <c r="T598" s="75">
        <v>552500</v>
      </c>
    </row>
    <row r="599" spans="2:20" ht="189" customHeight="1" x14ac:dyDescent="0.2">
      <c r="B599" s="409"/>
      <c r="C599" s="410"/>
      <c r="D599" s="437"/>
      <c r="E599" s="435"/>
      <c r="F599" s="393" t="s">
        <v>746</v>
      </c>
      <c r="G599" s="84" t="s">
        <v>645</v>
      </c>
      <c r="H599" s="76" t="s">
        <v>1832</v>
      </c>
      <c r="I599" s="383" t="s">
        <v>1833</v>
      </c>
      <c r="J599" s="205" t="s">
        <v>677</v>
      </c>
      <c r="K599" s="205" t="s">
        <v>678</v>
      </c>
      <c r="L599" s="76" t="s">
        <v>1834</v>
      </c>
      <c r="M599" s="393" t="s">
        <v>336</v>
      </c>
      <c r="N599" s="322">
        <v>43237</v>
      </c>
      <c r="O599" s="322">
        <v>43039</v>
      </c>
      <c r="P599" s="322">
        <v>44286</v>
      </c>
      <c r="Q599" s="114">
        <v>100000</v>
      </c>
      <c r="R599" s="77">
        <v>0.65</v>
      </c>
      <c r="S599" s="75" t="s">
        <v>246</v>
      </c>
      <c r="T599" s="75">
        <v>65000</v>
      </c>
    </row>
    <row r="600" spans="2:20" ht="189" customHeight="1" x14ac:dyDescent="0.2">
      <c r="B600" s="409"/>
      <c r="C600" s="410"/>
      <c r="D600" s="437"/>
      <c r="E600" s="435"/>
      <c r="F600" s="393" t="s">
        <v>746</v>
      </c>
      <c r="G600" s="84" t="s">
        <v>645</v>
      </c>
      <c r="H600" s="76" t="s">
        <v>1835</v>
      </c>
      <c r="I600" s="383" t="s">
        <v>1836</v>
      </c>
      <c r="J600" s="205" t="s">
        <v>677</v>
      </c>
      <c r="K600" s="205" t="s">
        <v>678</v>
      </c>
      <c r="L600" s="76" t="s">
        <v>1837</v>
      </c>
      <c r="M600" s="393" t="s">
        <v>336</v>
      </c>
      <c r="N600" s="322">
        <v>43237</v>
      </c>
      <c r="O600" s="322">
        <v>42800</v>
      </c>
      <c r="P600" s="322">
        <v>44469</v>
      </c>
      <c r="Q600" s="114">
        <v>484346.85</v>
      </c>
      <c r="R600" s="77">
        <v>0.65</v>
      </c>
      <c r="S600" s="75" t="s">
        <v>246</v>
      </c>
      <c r="T600" s="75">
        <v>314825.45</v>
      </c>
    </row>
    <row r="601" spans="2:20" ht="189" customHeight="1" x14ac:dyDescent="0.2">
      <c r="B601" s="409"/>
      <c r="C601" s="410"/>
      <c r="D601" s="437"/>
      <c r="E601" s="435"/>
      <c r="F601" s="393" t="s">
        <v>746</v>
      </c>
      <c r="G601" s="84" t="s">
        <v>649</v>
      </c>
      <c r="H601" s="76" t="s">
        <v>1794</v>
      </c>
      <c r="I601" s="383" t="s">
        <v>1787</v>
      </c>
      <c r="J601" s="205" t="s">
        <v>677</v>
      </c>
      <c r="K601" s="205" t="s">
        <v>678</v>
      </c>
      <c r="L601" s="76" t="s">
        <v>1795</v>
      </c>
      <c r="M601" s="393" t="s">
        <v>10</v>
      </c>
      <c r="N601" s="322">
        <v>43230</v>
      </c>
      <c r="O601" s="322">
        <v>42296</v>
      </c>
      <c r="P601" s="322">
        <v>44012</v>
      </c>
      <c r="Q601" s="114">
        <v>110705.42</v>
      </c>
      <c r="R601" s="77">
        <v>0.65</v>
      </c>
      <c r="S601" s="75" t="s">
        <v>246</v>
      </c>
      <c r="T601" s="75">
        <v>71958.52</v>
      </c>
    </row>
    <row r="602" spans="2:20" ht="189" customHeight="1" x14ac:dyDescent="0.2">
      <c r="B602" s="409"/>
      <c r="C602" s="410"/>
      <c r="D602" s="437"/>
      <c r="E602" s="435"/>
      <c r="F602" s="393" t="s">
        <v>746</v>
      </c>
      <c r="G602" s="84" t="s">
        <v>649</v>
      </c>
      <c r="H602" s="76" t="s">
        <v>1716</v>
      </c>
      <c r="I602" s="383" t="s">
        <v>1717</v>
      </c>
      <c r="J602" s="205" t="s">
        <v>677</v>
      </c>
      <c r="K602" s="205" t="s">
        <v>678</v>
      </c>
      <c r="L602" s="76" t="s">
        <v>1718</v>
      </c>
      <c r="M602" s="393" t="s">
        <v>10</v>
      </c>
      <c r="N602" s="322">
        <v>43172</v>
      </c>
      <c r="O602" s="322">
        <v>42501</v>
      </c>
      <c r="P602" s="322">
        <v>44196</v>
      </c>
      <c r="Q602" s="114">
        <v>92000</v>
      </c>
      <c r="R602" s="77">
        <v>0.65</v>
      </c>
      <c r="S602" s="75" t="s">
        <v>246</v>
      </c>
      <c r="T602" s="75">
        <v>59800</v>
      </c>
    </row>
    <row r="603" spans="2:20" ht="189" customHeight="1" x14ac:dyDescent="0.2">
      <c r="B603" s="409"/>
      <c r="C603" s="410"/>
      <c r="D603" s="437"/>
      <c r="E603" s="435"/>
      <c r="F603" s="393" t="s">
        <v>746</v>
      </c>
      <c r="G603" s="84" t="s">
        <v>861</v>
      </c>
      <c r="H603" s="76" t="s">
        <v>2445</v>
      </c>
      <c r="I603" s="383" t="s">
        <v>2446</v>
      </c>
      <c r="J603" s="205" t="s">
        <v>677</v>
      </c>
      <c r="K603" s="205" t="s">
        <v>678</v>
      </c>
      <c r="L603" s="76" t="s">
        <v>2447</v>
      </c>
      <c r="M603" s="393" t="s">
        <v>30</v>
      </c>
      <c r="N603" s="322">
        <v>43448</v>
      </c>
      <c r="O603" s="322">
        <v>43146</v>
      </c>
      <c r="P603" s="322">
        <v>43753</v>
      </c>
      <c r="Q603" s="114">
        <v>111707.82</v>
      </c>
      <c r="R603" s="77">
        <v>0.65</v>
      </c>
      <c r="S603" s="75" t="s">
        <v>246</v>
      </c>
      <c r="T603" s="75">
        <v>72610.080000000002</v>
      </c>
    </row>
    <row r="604" spans="2:20" ht="120.75" customHeight="1" x14ac:dyDescent="0.2">
      <c r="B604" s="409"/>
      <c r="C604" s="410"/>
      <c r="D604" s="437"/>
      <c r="E604" s="435"/>
      <c r="F604" s="393" t="s">
        <v>746</v>
      </c>
      <c r="G604" s="84" t="s">
        <v>652</v>
      </c>
      <c r="H604" s="76" t="s">
        <v>1838</v>
      </c>
      <c r="I604" s="383" t="s">
        <v>1839</v>
      </c>
      <c r="J604" s="205" t="s">
        <v>677</v>
      </c>
      <c r="K604" s="205" t="s">
        <v>678</v>
      </c>
      <c r="L604" s="76" t="s">
        <v>1840</v>
      </c>
      <c r="M604" s="393" t="s">
        <v>33</v>
      </c>
      <c r="N604" s="322">
        <v>43237</v>
      </c>
      <c r="O604" s="322">
        <v>43241</v>
      </c>
      <c r="P604" s="322">
        <v>43455</v>
      </c>
      <c r="Q604" s="114">
        <v>535293.21</v>
      </c>
      <c r="R604" s="77">
        <v>0.65</v>
      </c>
      <c r="S604" s="75" t="s">
        <v>246</v>
      </c>
      <c r="T604" s="75">
        <v>347940.59</v>
      </c>
    </row>
    <row r="605" spans="2:20" s="90" customFormat="1" ht="213.75" customHeight="1" x14ac:dyDescent="0.2">
      <c r="B605" s="409"/>
      <c r="C605" s="410"/>
      <c r="D605" s="437"/>
      <c r="E605" s="435"/>
      <c r="F605" s="358" t="s">
        <v>2448</v>
      </c>
      <c r="G605" s="84" t="s">
        <v>647</v>
      </c>
      <c r="H605" s="76" t="s">
        <v>2449</v>
      </c>
      <c r="I605" s="383" t="s">
        <v>2450</v>
      </c>
      <c r="J605" s="205" t="s">
        <v>677</v>
      </c>
      <c r="K605" s="205" t="s">
        <v>678</v>
      </c>
      <c r="L605" s="76" t="s">
        <v>2451</v>
      </c>
      <c r="M605" s="383" t="s">
        <v>18</v>
      </c>
      <c r="N605" s="324">
        <v>43447</v>
      </c>
      <c r="O605" s="324">
        <v>42552</v>
      </c>
      <c r="P605" s="324">
        <v>44134</v>
      </c>
      <c r="Q605" s="114">
        <v>70300</v>
      </c>
      <c r="R605" s="77">
        <v>0.65</v>
      </c>
      <c r="S605" s="75" t="s">
        <v>246</v>
      </c>
      <c r="T605" s="75">
        <v>45695</v>
      </c>
    </row>
    <row r="606" spans="2:20" s="90" customFormat="1" ht="213.75" customHeight="1" x14ac:dyDescent="0.2">
      <c r="B606" s="409"/>
      <c r="C606" s="410"/>
      <c r="D606" s="437"/>
      <c r="E606" s="435"/>
      <c r="F606" s="377" t="s">
        <v>2448</v>
      </c>
      <c r="G606" s="62" t="s">
        <v>3050</v>
      </c>
      <c r="H606" s="103" t="s">
        <v>3051</v>
      </c>
      <c r="I606" s="393" t="s">
        <v>3052</v>
      </c>
      <c r="J606" s="377" t="s">
        <v>677</v>
      </c>
      <c r="K606" s="377" t="s">
        <v>678</v>
      </c>
      <c r="L606" s="103" t="s">
        <v>3057</v>
      </c>
      <c r="M606" s="393" t="s">
        <v>336</v>
      </c>
      <c r="N606" s="322">
        <v>43760</v>
      </c>
      <c r="O606" s="322">
        <v>42856</v>
      </c>
      <c r="P606" s="322">
        <v>43708</v>
      </c>
      <c r="Q606" s="58">
        <v>204816.99</v>
      </c>
      <c r="R606" s="61">
        <v>0.65</v>
      </c>
      <c r="S606" s="58" t="s">
        <v>246</v>
      </c>
      <c r="T606" s="58">
        <v>133131.04</v>
      </c>
    </row>
    <row r="607" spans="2:20" s="90" customFormat="1" ht="213.75" customHeight="1" x14ac:dyDescent="0.2">
      <c r="B607" s="409"/>
      <c r="C607" s="410"/>
      <c r="D607" s="437"/>
      <c r="E607" s="435"/>
      <c r="F607" s="377" t="s">
        <v>2448</v>
      </c>
      <c r="G607" s="62" t="s">
        <v>648</v>
      </c>
      <c r="H607" s="103" t="s">
        <v>3053</v>
      </c>
      <c r="I607" s="393" t="s">
        <v>3054</v>
      </c>
      <c r="J607" s="377" t="s">
        <v>677</v>
      </c>
      <c r="K607" s="377" t="s">
        <v>678</v>
      </c>
      <c r="L607" s="103" t="s">
        <v>3058</v>
      </c>
      <c r="M607" s="393" t="s">
        <v>336</v>
      </c>
      <c r="N607" s="322">
        <v>43760</v>
      </c>
      <c r="O607" s="322">
        <v>43192</v>
      </c>
      <c r="P607" s="322">
        <v>43585</v>
      </c>
      <c r="Q607" s="58">
        <v>54756.55</v>
      </c>
      <c r="R607" s="61">
        <v>0.65</v>
      </c>
      <c r="S607" s="58" t="s">
        <v>246</v>
      </c>
      <c r="T607" s="58">
        <v>35591.760000000002</v>
      </c>
    </row>
    <row r="608" spans="2:20" s="90" customFormat="1" ht="158.25" customHeight="1" x14ac:dyDescent="0.2">
      <c r="B608" s="409"/>
      <c r="C608" s="410"/>
      <c r="D608" s="437"/>
      <c r="E608" s="435"/>
      <c r="F608" s="377" t="s">
        <v>2448</v>
      </c>
      <c r="G608" s="62" t="s">
        <v>647</v>
      </c>
      <c r="H608" s="103" t="s">
        <v>3160</v>
      </c>
      <c r="I608" s="393" t="s">
        <v>3161</v>
      </c>
      <c r="J608" s="377" t="s">
        <v>677</v>
      </c>
      <c r="K608" s="377" t="s">
        <v>678</v>
      </c>
      <c r="L608" s="103" t="s">
        <v>3162</v>
      </c>
      <c r="M608" s="393" t="s">
        <v>336</v>
      </c>
      <c r="N608" s="322" t="s">
        <v>3163</v>
      </c>
      <c r="O608" s="322">
        <v>43376</v>
      </c>
      <c r="P608" s="322">
        <v>44377</v>
      </c>
      <c r="Q608" s="58">
        <v>133769.54999999999</v>
      </c>
      <c r="R608" s="61">
        <v>0.65</v>
      </c>
      <c r="S608" s="58" t="s">
        <v>246</v>
      </c>
      <c r="T608" s="58">
        <v>86950.21</v>
      </c>
    </row>
    <row r="609" spans="2:20" s="90" customFormat="1" ht="213.75" customHeight="1" x14ac:dyDescent="0.2">
      <c r="B609" s="409"/>
      <c r="C609" s="410"/>
      <c r="D609" s="437"/>
      <c r="E609" s="435"/>
      <c r="F609" s="377" t="s">
        <v>2448</v>
      </c>
      <c r="G609" s="62" t="s">
        <v>647</v>
      </c>
      <c r="H609" s="103" t="s">
        <v>3055</v>
      </c>
      <c r="I609" s="393" t="s">
        <v>3056</v>
      </c>
      <c r="J609" s="377" t="s">
        <v>677</v>
      </c>
      <c r="K609" s="377" t="s">
        <v>678</v>
      </c>
      <c r="L609" s="103" t="s">
        <v>3059</v>
      </c>
      <c r="M609" s="393" t="s">
        <v>336</v>
      </c>
      <c r="N609" s="322">
        <v>43769</v>
      </c>
      <c r="O609" s="322">
        <v>43445</v>
      </c>
      <c r="P609" s="322">
        <v>43738</v>
      </c>
      <c r="Q609" s="58">
        <v>255080.11</v>
      </c>
      <c r="R609" s="61">
        <v>0.65</v>
      </c>
      <c r="S609" s="58" t="s">
        <v>246</v>
      </c>
      <c r="T609" s="58">
        <v>165802.07</v>
      </c>
    </row>
    <row r="610" spans="2:20" s="90" customFormat="1" ht="213.75" customHeight="1" x14ac:dyDescent="0.2">
      <c r="B610" s="409"/>
      <c r="C610" s="410"/>
      <c r="D610" s="437"/>
      <c r="E610" s="435"/>
      <c r="F610" s="205" t="s">
        <v>2448</v>
      </c>
      <c r="G610" s="84" t="s">
        <v>3256</v>
      </c>
      <c r="H610" s="76" t="s">
        <v>3257</v>
      </c>
      <c r="I610" s="383" t="s">
        <v>3230</v>
      </c>
      <c r="J610" s="205" t="s">
        <v>677</v>
      </c>
      <c r="K610" s="205" t="s">
        <v>678</v>
      </c>
      <c r="L610" s="76" t="s">
        <v>3260</v>
      </c>
      <c r="M610" s="383" t="s">
        <v>10</v>
      </c>
      <c r="N610" s="324">
        <v>43916</v>
      </c>
      <c r="O610" s="324">
        <v>43739</v>
      </c>
      <c r="P610" s="324">
        <v>44196</v>
      </c>
      <c r="Q610" s="114">
        <v>402500</v>
      </c>
      <c r="R610" s="77">
        <v>0.65</v>
      </c>
      <c r="S610" s="75" t="s">
        <v>246</v>
      </c>
      <c r="T610" s="75">
        <v>261625</v>
      </c>
    </row>
    <row r="611" spans="2:20" s="90" customFormat="1" ht="141.75" customHeight="1" x14ac:dyDescent="0.2">
      <c r="B611" s="409"/>
      <c r="C611" s="410"/>
      <c r="D611" s="437"/>
      <c r="E611" s="435"/>
      <c r="F611" s="205" t="s">
        <v>2448</v>
      </c>
      <c r="G611" s="84" t="s">
        <v>3258</v>
      </c>
      <c r="H611" s="76" t="s">
        <v>3259</v>
      </c>
      <c r="I611" s="383" t="s">
        <v>3231</v>
      </c>
      <c r="J611" s="205" t="s">
        <v>677</v>
      </c>
      <c r="K611" s="205" t="s">
        <v>678</v>
      </c>
      <c r="L611" s="76" t="s">
        <v>3261</v>
      </c>
      <c r="M611" s="383" t="s">
        <v>21</v>
      </c>
      <c r="N611" s="324">
        <v>43916</v>
      </c>
      <c r="O611" s="324">
        <v>42461</v>
      </c>
      <c r="P611" s="324">
        <v>44196</v>
      </c>
      <c r="Q611" s="114">
        <v>137796</v>
      </c>
      <c r="R611" s="77">
        <v>0.65</v>
      </c>
      <c r="S611" s="75" t="s">
        <v>246</v>
      </c>
      <c r="T611" s="75">
        <v>89567.4</v>
      </c>
    </row>
    <row r="612" spans="2:20" s="90" customFormat="1" ht="125.25" customHeight="1" x14ac:dyDescent="0.2">
      <c r="B612" s="409"/>
      <c r="C612" s="410"/>
      <c r="D612" s="437"/>
      <c r="E612" s="435"/>
      <c r="F612" s="205" t="s">
        <v>2448</v>
      </c>
      <c r="G612" s="84" t="s">
        <v>3424</v>
      </c>
      <c r="H612" s="76" t="s">
        <v>3425</v>
      </c>
      <c r="I612" s="383" t="s">
        <v>3421</v>
      </c>
      <c r="J612" s="205" t="s">
        <v>677</v>
      </c>
      <c r="K612" s="205" t="s">
        <v>678</v>
      </c>
      <c r="L612" s="76" t="s">
        <v>3428</v>
      </c>
      <c r="M612" s="383" t="s">
        <v>18</v>
      </c>
      <c r="N612" s="324">
        <v>43924</v>
      </c>
      <c r="O612" s="324">
        <v>42877</v>
      </c>
      <c r="P612" s="324">
        <v>44407</v>
      </c>
      <c r="Q612" s="114">
        <v>34745.769999999997</v>
      </c>
      <c r="R612" s="77">
        <v>0.65</v>
      </c>
      <c r="S612" s="75" t="s">
        <v>246</v>
      </c>
      <c r="T612" s="75">
        <v>22584.75</v>
      </c>
    </row>
    <row r="613" spans="2:20" s="90" customFormat="1" ht="171.75" customHeight="1" x14ac:dyDescent="0.2">
      <c r="B613" s="409"/>
      <c r="C613" s="410"/>
      <c r="D613" s="437"/>
      <c r="E613" s="435"/>
      <c r="F613" s="205" t="s">
        <v>2448</v>
      </c>
      <c r="G613" s="84" t="s">
        <v>3264</v>
      </c>
      <c r="H613" s="76" t="s">
        <v>3426</v>
      </c>
      <c r="I613" s="383" t="s">
        <v>3422</v>
      </c>
      <c r="J613" s="205" t="s">
        <v>677</v>
      </c>
      <c r="K613" s="205" t="s">
        <v>678</v>
      </c>
      <c r="L613" s="76" t="s">
        <v>3429</v>
      </c>
      <c r="M613" s="383" t="s">
        <v>34</v>
      </c>
      <c r="N613" s="324">
        <v>43923</v>
      </c>
      <c r="O613" s="324">
        <v>43269</v>
      </c>
      <c r="P613" s="324">
        <v>44012</v>
      </c>
      <c r="Q613" s="114">
        <v>147503.24</v>
      </c>
      <c r="R613" s="77">
        <v>0.65</v>
      </c>
      <c r="S613" s="75" t="s">
        <v>246</v>
      </c>
      <c r="T613" s="75">
        <v>95877.11</v>
      </c>
    </row>
    <row r="614" spans="2:20" s="90" customFormat="1" ht="198" customHeight="1" x14ac:dyDescent="0.2">
      <c r="B614" s="409"/>
      <c r="C614" s="410"/>
      <c r="D614" s="437"/>
      <c r="E614" s="451"/>
      <c r="F614" s="205" t="s">
        <v>2448</v>
      </c>
      <c r="G614" s="84" t="s">
        <v>3264</v>
      </c>
      <c r="H614" s="76" t="s">
        <v>3427</v>
      </c>
      <c r="I614" s="383" t="s">
        <v>3423</v>
      </c>
      <c r="J614" s="205" t="s">
        <v>677</v>
      </c>
      <c r="K614" s="205" t="s">
        <v>678</v>
      </c>
      <c r="L614" s="76" t="s">
        <v>3430</v>
      </c>
      <c r="M614" s="383" t="s">
        <v>34</v>
      </c>
      <c r="N614" s="324">
        <v>43945</v>
      </c>
      <c r="O614" s="324">
        <v>43831</v>
      </c>
      <c r="P614" s="324">
        <v>44561</v>
      </c>
      <c r="Q614" s="114">
        <v>621148.11</v>
      </c>
      <c r="R614" s="77">
        <v>0.65</v>
      </c>
      <c r="S614" s="75" t="s">
        <v>246</v>
      </c>
      <c r="T614" s="75">
        <v>403746.27</v>
      </c>
    </row>
    <row r="615" spans="2:20" ht="160.5" customHeight="1" thickBot="1" x14ac:dyDescent="0.25">
      <c r="B615" s="409"/>
      <c r="C615" s="410"/>
      <c r="D615" s="437"/>
      <c r="E615" s="383" t="s">
        <v>1083</v>
      </c>
      <c r="F615" s="205" t="s">
        <v>1084</v>
      </c>
      <c r="G615" s="122" t="s">
        <v>311</v>
      </c>
      <c r="H615" s="76" t="s">
        <v>1086</v>
      </c>
      <c r="I615" s="383" t="s">
        <v>1088</v>
      </c>
      <c r="J615" s="205" t="s">
        <v>677</v>
      </c>
      <c r="K615" s="205" t="s">
        <v>678</v>
      </c>
      <c r="L615" s="76" t="s">
        <v>1085</v>
      </c>
      <c r="M615" s="394" t="s">
        <v>1087</v>
      </c>
      <c r="N615" s="316">
        <v>42895</v>
      </c>
      <c r="O615" s="316">
        <v>42887</v>
      </c>
      <c r="P615" s="316">
        <v>44196</v>
      </c>
      <c r="Q615" s="114">
        <v>127797</v>
      </c>
      <c r="R615" s="77">
        <v>0.8</v>
      </c>
      <c r="S615" s="75" t="s">
        <v>246</v>
      </c>
      <c r="T615" s="75">
        <v>102237.6</v>
      </c>
    </row>
    <row r="616" spans="2:20" ht="42.75" customHeight="1" thickBot="1" x14ac:dyDescent="0.25">
      <c r="B616" s="409"/>
      <c r="C616" s="410"/>
      <c r="D616" s="439"/>
      <c r="E616" s="491" t="s">
        <v>678</v>
      </c>
      <c r="F616" s="490"/>
      <c r="G616" s="490"/>
      <c r="H616" s="490"/>
      <c r="I616" s="490"/>
      <c r="J616" s="490"/>
      <c r="K616" s="401">
        <f>COUNTA(K576:K615)</f>
        <v>40</v>
      </c>
      <c r="L616" s="504"/>
      <c r="M616" s="505"/>
      <c r="N616" s="505"/>
      <c r="O616" s="505"/>
      <c r="P616" s="505"/>
      <c r="Q616" s="388">
        <f>SUM(Q576:Q615)</f>
        <v>8373306.6700000009</v>
      </c>
      <c r="R616" s="502"/>
      <c r="S616" s="503"/>
      <c r="T616" s="85">
        <f>SUM(T576:T615)</f>
        <v>5461818.9199999999</v>
      </c>
    </row>
    <row r="617" spans="2:20" ht="42.75" customHeight="1" thickBot="1" x14ac:dyDescent="0.25">
      <c r="B617" s="409"/>
      <c r="C617" s="411"/>
      <c r="D617" s="426" t="s">
        <v>1696</v>
      </c>
      <c r="E617" s="427"/>
      <c r="F617" s="427"/>
      <c r="G617" s="427"/>
      <c r="H617" s="427"/>
      <c r="I617" s="427"/>
      <c r="J617" s="427"/>
      <c r="K617" s="378">
        <f>K616+K575+K573</f>
        <v>80</v>
      </c>
      <c r="L617" s="465"/>
      <c r="M617" s="466"/>
      <c r="N617" s="466"/>
      <c r="O617" s="466"/>
      <c r="P617" s="466"/>
      <c r="Q617" s="387">
        <f>Q616+Q575+Q573</f>
        <v>54396661.730000004</v>
      </c>
      <c r="R617" s="455"/>
      <c r="S617" s="456"/>
      <c r="T617" s="74">
        <f>T616+T575+T573</f>
        <v>29351799.93</v>
      </c>
    </row>
    <row r="618" spans="2:20" ht="196.5" customHeight="1" x14ac:dyDescent="0.2">
      <c r="B618" s="409"/>
      <c r="C618" s="410"/>
      <c r="D618" s="443" t="s">
        <v>1697</v>
      </c>
      <c r="E618" s="498" t="s">
        <v>360</v>
      </c>
      <c r="F618" s="375" t="s">
        <v>361</v>
      </c>
      <c r="G618" s="221" t="s">
        <v>1141</v>
      </c>
      <c r="H618" s="106" t="s">
        <v>366</v>
      </c>
      <c r="I618" s="291" t="s">
        <v>358</v>
      </c>
      <c r="J618" s="375" t="s">
        <v>362</v>
      </c>
      <c r="K618" s="375" t="s">
        <v>364</v>
      </c>
      <c r="L618" s="106" t="s">
        <v>367</v>
      </c>
      <c r="M618" s="375" t="s">
        <v>336</v>
      </c>
      <c r="N618" s="321">
        <v>42471</v>
      </c>
      <c r="O618" s="321">
        <v>41640</v>
      </c>
      <c r="P618" s="321">
        <v>42369</v>
      </c>
      <c r="Q618" s="115">
        <v>2893253.98</v>
      </c>
      <c r="R618" s="54">
        <v>0.8</v>
      </c>
      <c r="S618" s="92" t="s">
        <v>332</v>
      </c>
      <c r="T618" s="92">
        <v>2314603.1800000002</v>
      </c>
    </row>
    <row r="619" spans="2:20" ht="231" customHeight="1" x14ac:dyDescent="0.2">
      <c r="B619" s="409"/>
      <c r="C619" s="410"/>
      <c r="D619" s="437"/>
      <c r="E619" s="499"/>
      <c r="F619" s="377" t="s">
        <v>545</v>
      </c>
      <c r="G619" s="62" t="s">
        <v>1141</v>
      </c>
      <c r="H619" s="103" t="s">
        <v>369</v>
      </c>
      <c r="I619" s="292" t="s">
        <v>359</v>
      </c>
      <c r="J619" s="377" t="s">
        <v>362</v>
      </c>
      <c r="K619" s="377" t="s">
        <v>364</v>
      </c>
      <c r="L619" s="103" t="s">
        <v>368</v>
      </c>
      <c r="M619" s="377" t="s">
        <v>336</v>
      </c>
      <c r="N619" s="322">
        <v>42471</v>
      </c>
      <c r="O619" s="322">
        <v>41689</v>
      </c>
      <c r="P619" s="322">
        <v>42735</v>
      </c>
      <c r="Q619" s="112">
        <v>3106817.73</v>
      </c>
      <c r="R619" s="56">
        <v>0.8</v>
      </c>
      <c r="S619" s="58" t="s">
        <v>332</v>
      </c>
      <c r="T619" s="58">
        <v>2485454.19</v>
      </c>
    </row>
    <row r="620" spans="2:20" ht="231" customHeight="1" x14ac:dyDescent="0.2">
      <c r="B620" s="409"/>
      <c r="C620" s="410"/>
      <c r="D620" s="437"/>
      <c r="E620" s="500"/>
      <c r="F620" s="205" t="s">
        <v>2630</v>
      </c>
      <c r="G620" s="84" t="s">
        <v>1141</v>
      </c>
      <c r="H620" s="76" t="s">
        <v>2631</v>
      </c>
      <c r="I620" s="293" t="s">
        <v>2632</v>
      </c>
      <c r="J620" s="205" t="s">
        <v>362</v>
      </c>
      <c r="K620" s="205" t="s">
        <v>364</v>
      </c>
      <c r="L620" s="76" t="s">
        <v>2633</v>
      </c>
      <c r="M620" s="377" t="s">
        <v>336</v>
      </c>
      <c r="N620" s="322">
        <v>43560</v>
      </c>
      <c r="O620" s="322">
        <v>42370</v>
      </c>
      <c r="P620" s="322">
        <v>43830</v>
      </c>
      <c r="Q620" s="114">
        <v>3512694.6</v>
      </c>
      <c r="R620" s="68">
        <v>0.8</v>
      </c>
      <c r="S620" s="75" t="s">
        <v>332</v>
      </c>
      <c r="T620" s="75">
        <v>2810155.68</v>
      </c>
    </row>
    <row r="621" spans="2:20" ht="146.25" customHeight="1" x14ac:dyDescent="0.2">
      <c r="B621" s="409"/>
      <c r="C621" s="410"/>
      <c r="D621" s="437"/>
      <c r="E621" s="500"/>
      <c r="F621" s="205" t="s">
        <v>3213</v>
      </c>
      <c r="G621" s="84" t="s">
        <v>861</v>
      </c>
      <c r="H621" s="76" t="s">
        <v>3214</v>
      </c>
      <c r="I621" s="293" t="s">
        <v>3216</v>
      </c>
      <c r="J621" s="205" t="s">
        <v>362</v>
      </c>
      <c r="K621" s="205" t="s">
        <v>364</v>
      </c>
      <c r="L621" s="76" t="s">
        <v>3221</v>
      </c>
      <c r="M621" s="205" t="s">
        <v>336</v>
      </c>
      <c r="N621" s="324">
        <v>43879</v>
      </c>
      <c r="O621" s="324">
        <v>43891</v>
      </c>
      <c r="P621" s="324">
        <v>44255</v>
      </c>
      <c r="Q621" s="114">
        <v>59918.400000000001</v>
      </c>
      <c r="R621" s="68">
        <v>0.8</v>
      </c>
      <c r="S621" s="75" t="s">
        <v>332</v>
      </c>
      <c r="T621" s="75">
        <v>47934.720000000001</v>
      </c>
    </row>
    <row r="622" spans="2:20" ht="209.25" customHeight="1" x14ac:dyDescent="0.2">
      <c r="B622" s="409"/>
      <c r="C622" s="410"/>
      <c r="D622" s="437"/>
      <c r="E622" s="500"/>
      <c r="F622" s="205" t="s">
        <v>3213</v>
      </c>
      <c r="G622" s="84" t="s">
        <v>651</v>
      </c>
      <c r="H622" s="76" t="s">
        <v>3214</v>
      </c>
      <c r="I622" s="293" t="s">
        <v>3217</v>
      </c>
      <c r="J622" s="205" t="s">
        <v>362</v>
      </c>
      <c r="K622" s="205" t="s">
        <v>364</v>
      </c>
      <c r="L622" s="76" t="s">
        <v>3222</v>
      </c>
      <c r="M622" s="205" t="s">
        <v>336</v>
      </c>
      <c r="N622" s="324">
        <v>43879</v>
      </c>
      <c r="O622" s="324">
        <v>43892</v>
      </c>
      <c r="P622" s="324">
        <v>44225</v>
      </c>
      <c r="Q622" s="114">
        <v>39945.599999999999</v>
      </c>
      <c r="R622" s="68">
        <v>0.8</v>
      </c>
      <c r="S622" s="75" t="s">
        <v>332</v>
      </c>
      <c r="T622" s="75">
        <v>31956.48</v>
      </c>
    </row>
    <row r="623" spans="2:20" ht="129" customHeight="1" x14ac:dyDescent="0.2">
      <c r="B623" s="409"/>
      <c r="C623" s="410"/>
      <c r="D623" s="437"/>
      <c r="E623" s="500"/>
      <c r="F623" s="205" t="s">
        <v>3213</v>
      </c>
      <c r="G623" s="84" t="s">
        <v>650</v>
      </c>
      <c r="H623" s="76" t="s">
        <v>3214</v>
      </c>
      <c r="I623" s="293" t="s">
        <v>3218</v>
      </c>
      <c r="J623" s="205" t="s">
        <v>362</v>
      </c>
      <c r="K623" s="205" t="s">
        <v>364</v>
      </c>
      <c r="L623" s="76" t="s">
        <v>3223</v>
      </c>
      <c r="M623" s="205" t="s">
        <v>336</v>
      </c>
      <c r="N623" s="324">
        <v>43879</v>
      </c>
      <c r="O623" s="324">
        <v>43864</v>
      </c>
      <c r="P623" s="324">
        <v>44286</v>
      </c>
      <c r="Q623" s="114">
        <v>44441.64</v>
      </c>
      <c r="R623" s="68">
        <v>0.8</v>
      </c>
      <c r="S623" s="75" t="s">
        <v>332</v>
      </c>
      <c r="T623" s="75">
        <v>35553.31</v>
      </c>
    </row>
    <row r="624" spans="2:20" ht="205.5" customHeight="1" x14ac:dyDescent="0.2">
      <c r="B624" s="409"/>
      <c r="C624" s="410"/>
      <c r="D624" s="437"/>
      <c r="E624" s="500"/>
      <c r="F624" s="205" t="s">
        <v>3213</v>
      </c>
      <c r="G624" s="84" t="s">
        <v>3262</v>
      </c>
      <c r="H624" s="76" t="s">
        <v>3214</v>
      </c>
      <c r="I624" s="293" t="s">
        <v>3232</v>
      </c>
      <c r="J624" s="205" t="s">
        <v>362</v>
      </c>
      <c r="K624" s="205" t="s">
        <v>364</v>
      </c>
      <c r="L624" s="76" t="s">
        <v>3266</v>
      </c>
      <c r="M624" s="205" t="s">
        <v>336</v>
      </c>
      <c r="N624" s="324">
        <v>43908</v>
      </c>
      <c r="O624" s="324">
        <v>43862</v>
      </c>
      <c r="P624" s="324">
        <v>44561</v>
      </c>
      <c r="Q624" s="114">
        <v>178447.92</v>
      </c>
      <c r="R624" s="68">
        <v>0.8</v>
      </c>
      <c r="S624" s="75" t="s">
        <v>332</v>
      </c>
      <c r="T624" s="75">
        <v>142758.34</v>
      </c>
    </row>
    <row r="625" spans="2:20" ht="208.5" customHeight="1" x14ac:dyDescent="0.2">
      <c r="B625" s="409"/>
      <c r="C625" s="410"/>
      <c r="D625" s="437"/>
      <c r="E625" s="500"/>
      <c r="F625" s="205" t="s">
        <v>3213</v>
      </c>
      <c r="G625" s="84" t="s">
        <v>3263</v>
      </c>
      <c r="H625" s="76" t="s">
        <v>3214</v>
      </c>
      <c r="I625" s="293" t="s">
        <v>3233</v>
      </c>
      <c r="J625" s="205" t="s">
        <v>362</v>
      </c>
      <c r="K625" s="205" t="s">
        <v>364</v>
      </c>
      <c r="L625" s="76" t="s">
        <v>3267</v>
      </c>
      <c r="M625" s="205" t="s">
        <v>336</v>
      </c>
      <c r="N625" s="324">
        <v>43907</v>
      </c>
      <c r="O625" s="324">
        <v>43752</v>
      </c>
      <c r="P625" s="324">
        <v>44316</v>
      </c>
      <c r="Q625" s="114">
        <v>197897.88</v>
      </c>
      <c r="R625" s="68">
        <v>0.8</v>
      </c>
      <c r="S625" s="75" t="s">
        <v>332</v>
      </c>
      <c r="T625" s="75">
        <v>158318.29999999999</v>
      </c>
    </row>
    <row r="626" spans="2:20" ht="206.25" customHeight="1" x14ac:dyDescent="0.2">
      <c r="B626" s="409"/>
      <c r="C626" s="410"/>
      <c r="D626" s="437"/>
      <c r="E626" s="500"/>
      <c r="F626" s="205" t="s">
        <v>3213</v>
      </c>
      <c r="G626" s="84" t="s">
        <v>3264</v>
      </c>
      <c r="H626" s="76" t="s">
        <v>3214</v>
      </c>
      <c r="I626" s="293" t="s">
        <v>3234</v>
      </c>
      <c r="J626" s="205" t="s">
        <v>362</v>
      </c>
      <c r="K626" s="205" t="s">
        <v>364</v>
      </c>
      <c r="L626" s="76" t="s">
        <v>3268</v>
      </c>
      <c r="M626" s="205" t="s">
        <v>336</v>
      </c>
      <c r="N626" s="324">
        <v>43907</v>
      </c>
      <c r="O626" s="324">
        <v>43862</v>
      </c>
      <c r="P626" s="324">
        <v>44834</v>
      </c>
      <c r="Q626" s="114">
        <v>89877.6</v>
      </c>
      <c r="R626" s="68">
        <v>0.8</v>
      </c>
      <c r="S626" s="75" t="s">
        <v>332</v>
      </c>
      <c r="T626" s="75">
        <v>71902.080000000002</v>
      </c>
    </row>
    <row r="627" spans="2:20" ht="103.5" customHeight="1" x14ac:dyDescent="0.2">
      <c r="B627" s="409"/>
      <c r="C627" s="410"/>
      <c r="D627" s="437"/>
      <c r="E627" s="500"/>
      <c r="F627" s="205" t="s">
        <v>3213</v>
      </c>
      <c r="G627" s="84" t="s">
        <v>3265</v>
      </c>
      <c r="H627" s="76" t="s">
        <v>3214</v>
      </c>
      <c r="I627" s="293" t="s">
        <v>3235</v>
      </c>
      <c r="J627" s="205" t="s">
        <v>362</v>
      </c>
      <c r="K627" s="205" t="s">
        <v>364</v>
      </c>
      <c r="L627" s="76" t="s">
        <v>3269</v>
      </c>
      <c r="M627" s="205" t="s">
        <v>336</v>
      </c>
      <c r="N627" s="324">
        <v>43903</v>
      </c>
      <c r="O627" s="324">
        <v>43864</v>
      </c>
      <c r="P627" s="324">
        <v>44561</v>
      </c>
      <c r="Q627" s="114">
        <v>79891.199999999997</v>
      </c>
      <c r="R627" s="68">
        <v>0.8</v>
      </c>
      <c r="S627" s="75" t="s">
        <v>332</v>
      </c>
      <c r="T627" s="75">
        <v>63912.959999999999</v>
      </c>
    </row>
    <row r="628" spans="2:20" ht="231" customHeight="1" x14ac:dyDescent="0.2">
      <c r="B628" s="409"/>
      <c r="C628" s="410"/>
      <c r="D628" s="437"/>
      <c r="E628" s="500"/>
      <c r="F628" s="205" t="s">
        <v>3213</v>
      </c>
      <c r="G628" s="84" t="s">
        <v>653</v>
      </c>
      <c r="H628" s="76" t="s">
        <v>3214</v>
      </c>
      <c r="I628" s="293" t="s">
        <v>3219</v>
      </c>
      <c r="J628" s="205" t="s">
        <v>362</v>
      </c>
      <c r="K628" s="205" t="s">
        <v>364</v>
      </c>
      <c r="L628" s="76" t="s">
        <v>3224</v>
      </c>
      <c r="M628" s="205" t="s">
        <v>336</v>
      </c>
      <c r="N628" s="324">
        <v>43879</v>
      </c>
      <c r="O628" s="324">
        <v>43832</v>
      </c>
      <c r="P628" s="324">
        <v>44196</v>
      </c>
      <c r="Q628" s="114">
        <v>69904.800000000003</v>
      </c>
      <c r="R628" s="68">
        <v>0.8</v>
      </c>
      <c r="S628" s="75" t="s">
        <v>332</v>
      </c>
      <c r="T628" s="75">
        <v>55923.839999999997</v>
      </c>
    </row>
    <row r="629" spans="2:20" ht="231" customHeight="1" x14ac:dyDescent="0.2">
      <c r="B629" s="409"/>
      <c r="C629" s="410"/>
      <c r="D629" s="437"/>
      <c r="E629" s="500"/>
      <c r="F629" s="205" t="s">
        <v>3213</v>
      </c>
      <c r="G629" s="84" t="s">
        <v>3270</v>
      </c>
      <c r="H629" s="76" t="s">
        <v>3214</v>
      </c>
      <c r="I629" s="293" t="s">
        <v>3236</v>
      </c>
      <c r="J629" s="205" t="s">
        <v>362</v>
      </c>
      <c r="K629" s="205" t="s">
        <v>364</v>
      </c>
      <c r="L629" s="76" t="s">
        <v>3271</v>
      </c>
      <c r="M629" s="205" t="s">
        <v>336</v>
      </c>
      <c r="N629" s="324">
        <v>43907</v>
      </c>
      <c r="O629" s="324">
        <v>43864</v>
      </c>
      <c r="P629" s="324">
        <v>44286</v>
      </c>
      <c r="Q629" s="114">
        <v>144357</v>
      </c>
      <c r="R629" s="68">
        <v>0.8</v>
      </c>
      <c r="S629" s="75" t="s">
        <v>332</v>
      </c>
      <c r="T629" s="75">
        <v>115485.6</v>
      </c>
    </row>
    <row r="630" spans="2:20" ht="174.75" customHeight="1" x14ac:dyDescent="0.2">
      <c r="B630" s="409"/>
      <c r="C630" s="410"/>
      <c r="D630" s="437"/>
      <c r="E630" s="500"/>
      <c r="F630" s="205" t="s">
        <v>3213</v>
      </c>
      <c r="G630" s="84" t="s">
        <v>3215</v>
      </c>
      <c r="H630" s="76" t="s">
        <v>3214</v>
      </c>
      <c r="I630" s="293" t="s">
        <v>3220</v>
      </c>
      <c r="J630" s="205" t="s">
        <v>362</v>
      </c>
      <c r="K630" s="205" t="s">
        <v>364</v>
      </c>
      <c r="L630" s="76" t="s">
        <v>3225</v>
      </c>
      <c r="M630" s="205" t="s">
        <v>336</v>
      </c>
      <c r="N630" s="324">
        <v>43879</v>
      </c>
      <c r="O630" s="324">
        <v>43749</v>
      </c>
      <c r="P630" s="324">
        <v>44255</v>
      </c>
      <c r="Q630" s="114">
        <v>39945.599999999999</v>
      </c>
      <c r="R630" s="68">
        <v>0.8</v>
      </c>
      <c r="S630" s="75" t="s">
        <v>332</v>
      </c>
      <c r="T630" s="75">
        <v>31956.48</v>
      </c>
    </row>
    <row r="631" spans="2:20" ht="231" customHeight="1" x14ac:dyDescent="0.2">
      <c r="B631" s="409"/>
      <c r="C631" s="410"/>
      <c r="D631" s="437"/>
      <c r="E631" s="500"/>
      <c r="F631" s="205" t="s">
        <v>3164</v>
      </c>
      <c r="G631" s="84" t="s">
        <v>1141</v>
      </c>
      <c r="H631" s="76" t="s">
        <v>3165</v>
      </c>
      <c r="I631" s="293" t="s">
        <v>3166</v>
      </c>
      <c r="J631" s="205" t="s">
        <v>362</v>
      </c>
      <c r="K631" s="205" t="s">
        <v>364</v>
      </c>
      <c r="L631" s="76" t="s">
        <v>3167</v>
      </c>
      <c r="M631" s="205" t="s">
        <v>336</v>
      </c>
      <c r="N631" s="324">
        <v>43803</v>
      </c>
      <c r="O631" s="324">
        <v>43132</v>
      </c>
      <c r="P631" s="324">
        <v>44196</v>
      </c>
      <c r="Q631" s="114">
        <v>7840524.2400000002</v>
      </c>
      <c r="R631" s="68">
        <v>0.8</v>
      </c>
      <c r="S631" s="75" t="s">
        <v>332</v>
      </c>
      <c r="T631" s="75">
        <v>6272419.3899999997</v>
      </c>
    </row>
    <row r="632" spans="2:20" ht="231" customHeight="1" thickBot="1" x14ac:dyDescent="0.25">
      <c r="B632" s="409"/>
      <c r="C632" s="410"/>
      <c r="D632" s="437"/>
      <c r="E632" s="501"/>
      <c r="F632" s="94" t="s">
        <v>1941</v>
      </c>
      <c r="G632" s="226" t="s">
        <v>1141</v>
      </c>
      <c r="H632" s="105" t="s">
        <v>1942</v>
      </c>
      <c r="I632" s="294" t="s">
        <v>1943</v>
      </c>
      <c r="J632" s="94" t="s">
        <v>362</v>
      </c>
      <c r="K632" s="94" t="s">
        <v>364</v>
      </c>
      <c r="L632" s="105" t="s">
        <v>1944</v>
      </c>
      <c r="M632" s="94" t="s">
        <v>336</v>
      </c>
      <c r="N632" s="316">
        <v>43332</v>
      </c>
      <c r="O632" s="316">
        <v>42370</v>
      </c>
      <c r="P632" s="316">
        <v>43465</v>
      </c>
      <c r="Q632" s="363">
        <v>7888803.1299999999</v>
      </c>
      <c r="R632" s="98">
        <v>0.8</v>
      </c>
      <c r="S632" s="95" t="s">
        <v>332</v>
      </c>
      <c r="T632" s="95">
        <v>6311042.5</v>
      </c>
    </row>
    <row r="633" spans="2:20" ht="42.75" customHeight="1" thickBot="1" x14ac:dyDescent="0.25">
      <c r="B633" s="409"/>
      <c r="C633" s="410"/>
      <c r="D633" s="437"/>
      <c r="E633" s="429" t="s">
        <v>364</v>
      </c>
      <c r="F633" s="430"/>
      <c r="G633" s="430"/>
      <c r="H633" s="430"/>
      <c r="I633" s="430"/>
      <c r="J633" s="430"/>
      <c r="K633" s="374">
        <f>COUNTA(K618:K632)</f>
        <v>15</v>
      </c>
      <c r="L633" s="459"/>
      <c r="M633" s="460"/>
      <c r="N633" s="460"/>
      <c r="O633" s="460"/>
      <c r="P633" s="460"/>
      <c r="Q633" s="392">
        <f>SUM(Q618:Q632)</f>
        <v>26186721.32</v>
      </c>
      <c r="R633" s="457"/>
      <c r="S633" s="458"/>
      <c r="T633" s="399">
        <f>SUM(T618:T632)</f>
        <v>20949377.050000001</v>
      </c>
    </row>
    <row r="634" spans="2:20" s="12" customFormat="1" ht="64.5" customHeight="1" x14ac:dyDescent="0.2">
      <c r="B634" s="409"/>
      <c r="C634" s="410"/>
      <c r="D634" s="437"/>
      <c r="E634" s="440" t="s">
        <v>1388</v>
      </c>
      <c r="F634" s="91" t="s">
        <v>1389</v>
      </c>
      <c r="G634" s="264" t="s">
        <v>2245</v>
      </c>
      <c r="H634" s="244" t="s">
        <v>1390</v>
      </c>
      <c r="I634" s="291" t="s">
        <v>1391</v>
      </c>
      <c r="J634" s="91" t="s">
        <v>362</v>
      </c>
      <c r="K634" s="375" t="s">
        <v>1392</v>
      </c>
      <c r="L634" s="106" t="s">
        <v>1390</v>
      </c>
      <c r="M634" s="375" t="s">
        <v>336</v>
      </c>
      <c r="N634" s="321">
        <v>43033</v>
      </c>
      <c r="O634" s="321">
        <v>42984</v>
      </c>
      <c r="P634" s="321">
        <v>43312</v>
      </c>
      <c r="Q634" s="115">
        <v>11375.64</v>
      </c>
      <c r="R634" s="93">
        <v>0.8</v>
      </c>
      <c r="S634" s="92" t="s">
        <v>332</v>
      </c>
      <c r="T634" s="92">
        <v>9100.51</v>
      </c>
    </row>
    <row r="635" spans="2:20" s="12" customFormat="1" ht="136.5" customHeight="1" x14ac:dyDescent="0.2">
      <c r="B635" s="409"/>
      <c r="C635" s="410"/>
      <c r="D635" s="437"/>
      <c r="E635" s="441"/>
      <c r="F635" s="123" t="s">
        <v>1389</v>
      </c>
      <c r="G635" s="265" t="s">
        <v>1195</v>
      </c>
      <c r="H635" s="245" t="s">
        <v>1390</v>
      </c>
      <c r="I635" s="292" t="s">
        <v>1719</v>
      </c>
      <c r="J635" s="123" t="s">
        <v>362</v>
      </c>
      <c r="K635" s="377" t="s">
        <v>1392</v>
      </c>
      <c r="L635" s="103" t="s">
        <v>1720</v>
      </c>
      <c r="M635" s="377" t="s">
        <v>336</v>
      </c>
      <c r="N635" s="322">
        <v>43166</v>
      </c>
      <c r="O635" s="322">
        <v>43132</v>
      </c>
      <c r="P635" s="322">
        <v>43480</v>
      </c>
      <c r="Q635" s="112">
        <v>11796.96</v>
      </c>
      <c r="R635" s="61">
        <v>0.8</v>
      </c>
      <c r="S635" s="58" t="s">
        <v>332</v>
      </c>
      <c r="T635" s="58">
        <v>9437.57</v>
      </c>
    </row>
    <row r="636" spans="2:20" s="12" customFormat="1" ht="207.75" customHeight="1" x14ac:dyDescent="0.2">
      <c r="B636" s="409"/>
      <c r="C636" s="410"/>
      <c r="D636" s="437"/>
      <c r="E636" s="441"/>
      <c r="F636" s="123" t="s">
        <v>1389</v>
      </c>
      <c r="G636" s="265" t="s">
        <v>2247</v>
      </c>
      <c r="H636" s="245" t="s">
        <v>1390</v>
      </c>
      <c r="I636" s="292" t="s">
        <v>1842</v>
      </c>
      <c r="J636" s="123" t="s">
        <v>362</v>
      </c>
      <c r="K636" s="377" t="s">
        <v>1392</v>
      </c>
      <c r="L636" s="103" t="s">
        <v>1843</v>
      </c>
      <c r="M636" s="377" t="s">
        <v>336</v>
      </c>
      <c r="N636" s="322">
        <v>43591</v>
      </c>
      <c r="O636" s="322">
        <v>43101</v>
      </c>
      <c r="P636" s="322">
        <v>43533</v>
      </c>
      <c r="Q636" s="112">
        <v>10952.66</v>
      </c>
      <c r="R636" s="61">
        <v>0.8</v>
      </c>
      <c r="S636" s="58" t="s">
        <v>332</v>
      </c>
      <c r="T636" s="58">
        <v>8762.1299999999992</v>
      </c>
    </row>
    <row r="637" spans="2:20" s="12" customFormat="1" ht="181.5" customHeight="1" x14ac:dyDescent="0.2">
      <c r="B637" s="409"/>
      <c r="C637" s="410"/>
      <c r="D637" s="437"/>
      <c r="E637" s="441"/>
      <c r="F637" s="123" t="s">
        <v>1389</v>
      </c>
      <c r="G637" s="265" t="s">
        <v>2248</v>
      </c>
      <c r="H637" s="245" t="s">
        <v>1390</v>
      </c>
      <c r="I637" s="292" t="s">
        <v>1844</v>
      </c>
      <c r="J637" s="123" t="s">
        <v>362</v>
      </c>
      <c r="K637" s="377" t="s">
        <v>1392</v>
      </c>
      <c r="L637" s="103" t="s">
        <v>1845</v>
      </c>
      <c r="M637" s="377" t="s">
        <v>336</v>
      </c>
      <c r="N637" s="322">
        <v>43256</v>
      </c>
      <c r="O637" s="322">
        <v>43397</v>
      </c>
      <c r="P637" s="322">
        <v>43746</v>
      </c>
      <c r="Q637" s="112">
        <v>10743.66</v>
      </c>
      <c r="R637" s="61">
        <v>0.8</v>
      </c>
      <c r="S637" s="58" t="s">
        <v>332</v>
      </c>
      <c r="T637" s="58">
        <v>8594.93</v>
      </c>
    </row>
    <row r="638" spans="2:20" s="12" customFormat="1" ht="210" customHeight="1" x14ac:dyDescent="0.2">
      <c r="B638" s="409"/>
      <c r="C638" s="410"/>
      <c r="D638" s="437"/>
      <c r="E638" s="441"/>
      <c r="F638" s="123" t="s">
        <v>1389</v>
      </c>
      <c r="G638" s="265" t="s">
        <v>2249</v>
      </c>
      <c r="H638" s="245" t="s">
        <v>1390</v>
      </c>
      <c r="I638" s="292" t="s">
        <v>1846</v>
      </c>
      <c r="J638" s="123" t="s">
        <v>362</v>
      </c>
      <c r="K638" s="377" t="s">
        <v>1392</v>
      </c>
      <c r="L638" s="103" t="s">
        <v>1847</v>
      </c>
      <c r="M638" s="377" t="s">
        <v>336</v>
      </c>
      <c r="N638" s="322">
        <v>43256</v>
      </c>
      <c r="O638" s="322">
        <v>43255</v>
      </c>
      <c r="P638" s="322">
        <v>43769</v>
      </c>
      <c r="Q638" s="112">
        <v>16642.14</v>
      </c>
      <c r="R638" s="61">
        <v>0.8</v>
      </c>
      <c r="S638" s="58" t="s">
        <v>332</v>
      </c>
      <c r="T638" s="58">
        <v>13313.71</v>
      </c>
    </row>
    <row r="639" spans="2:20" s="12" customFormat="1" ht="158.25" customHeight="1" x14ac:dyDescent="0.2">
      <c r="B639" s="409"/>
      <c r="C639" s="410"/>
      <c r="D639" s="437"/>
      <c r="E639" s="441"/>
      <c r="F639" s="123" t="s">
        <v>1389</v>
      </c>
      <c r="G639" s="265" t="s">
        <v>2250</v>
      </c>
      <c r="H639" s="245" t="s">
        <v>1390</v>
      </c>
      <c r="I639" s="292" t="s">
        <v>1849</v>
      </c>
      <c r="J639" s="123" t="s">
        <v>362</v>
      </c>
      <c r="K639" s="377" t="s">
        <v>1392</v>
      </c>
      <c r="L639" s="103" t="s">
        <v>1850</v>
      </c>
      <c r="M639" s="377" t="s">
        <v>336</v>
      </c>
      <c r="N639" s="322">
        <v>43256</v>
      </c>
      <c r="O639" s="322">
        <v>43475</v>
      </c>
      <c r="P639" s="322">
        <v>44012</v>
      </c>
      <c r="Q639" s="112">
        <v>8497.32</v>
      </c>
      <c r="R639" s="61">
        <v>0.8</v>
      </c>
      <c r="S639" s="58" t="s">
        <v>332</v>
      </c>
      <c r="T639" s="58">
        <v>6797.86</v>
      </c>
    </row>
    <row r="640" spans="2:20" s="12" customFormat="1" ht="208.5" customHeight="1" x14ac:dyDescent="0.2">
      <c r="B640" s="409"/>
      <c r="C640" s="410"/>
      <c r="D640" s="437"/>
      <c r="E640" s="441"/>
      <c r="F640" s="123" t="s">
        <v>1389</v>
      </c>
      <c r="G640" s="265" t="s">
        <v>2251</v>
      </c>
      <c r="H640" s="245" t="s">
        <v>1390</v>
      </c>
      <c r="I640" s="292" t="s">
        <v>1851</v>
      </c>
      <c r="J640" s="123" t="s">
        <v>362</v>
      </c>
      <c r="K640" s="377" t="s">
        <v>1392</v>
      </c>
      <c r="L640" s="103" t="s">
        <v>1852</v>
      </c>
      <c r="M640" s="377" t="s">
        <v>336</v>
      </c>
      <c r="N640" s="322">
        <v>43256</v>
      </c>
      <c r="O640" s="322">
        <v>43493</v>
      </c>
      <c r="P640" s="322">
        <v>43738</v>
      </c>
      <c r="Q640" s="112">
        <v>24135.9</v>
      </c>
      <c r="R640" s="61">
        <v>0.8</v>
      </c>
      <c r="S640" s="58" t="s">
        <v>332</v>
      </c>
      <c r="T640" s="58">
        <v>19308.72</v>
      </c>
    </row>
    <row r="641" spans="2:20" s="12" customFormat="1" ht="194.25" customHeight="1" x14ac:dyDescent="0.2">
      <c r="B641" s="409"/>
      <c r="C641" s="410"/>
      <c r="D641" s="437"/>
      <c r="E641" s="441"/>
      <c r="F641" s="123" t="s">
        <v>1389</v>
      </c>
      <c r="G641" s="266" t="s">
        <v>2257</v>
      </c>
      <c r="H641" s="246" t="s">
        <v>1390</v>
      </c>
      <c r="I641" s="293" t="s">
        <v>1853</v>
      </c>
      <c r="J641" s="397" t="s">
        <v>362</v>
      </c>
      <c r="K641" s="205" t="s">
        <v>1392</v>
      </c>
      <c r="L641" s="76" t="s">
        <v>1854</v>
      </c>
      <c r="M641" s="377" t="s">
        <v>336</v>
      </c>
      <c r="N641" s="322">
        <v>43679</v>
      </c>
      <c r="O641" s="322">
        <v>43592</v>
      </c>
      <c r="P641" s="322">
        <v>43942</v>
      </c>
      <c r="Q641" s="114">
        <v>5011.24</v>
      </c>
      <c r="R641" s="77">
        <v>0.8</v>
      </c>
      <c r="S641" s="75" t="s">
        <v>332</v>
      </c>
      <c r="T641" s="75">
        <v>4008.99</v>
      </c>
    </row>
    <row r="642" spans="2:20" s="12" customFormat="1" ht="198" customHeight="1" x14ac:dyDescent="0.2">
      <c r="B642" s="409"/>
      <c r="C642" s="410"/>
      <c r="D642" s="437"/>
      <c r="E642" s="441"/>
      <c r="F642" s="123" t="s">
        <v>2634</v>
      </c>
      <c r="G642" s="265" t="s">
        <v>2635</v>
      </c>
      <c r="H642" s="245" t="s">
        <v>1390</v>
      </c>
      <c r="I642" s="292" t="s">
        <v>2640</v>
      </c>
      <c r="J642" s="123" t="s">
        <v>362</v>
      </c>
      <c r="K642" s="377" t="s">
        <v>1392</v>
      </c>
      <c r="L642" s="103" t="s">
        <v>2641</v>
      </c>
      <c r="M642" s="377" t="s">
        <v>336</v>
      </c>
      <c r="N642" s="322">
        <v>43563</v>
      </c>
      <c r="O642" s="322">
        <v>43467</v>
      </c>
      <c r="P642" s="322">
        <v>43890</v>
      </c>
      <c r="Q642" s="58">
        <v>19300.5</v>
      </c>
      <c r="R642" s="61">
        <v>0.8</v>
      </c>
      <c r="S642" s="58" t="s">
        <v>332</v>
      </c>
      <c r="T642" s="58">
        <v>15440.4</v>
      </c>
    </row>
    <row r="643" spans="2:20" s="12" customFormat="1" ht="214.5" customHeight="1" x14ac:dyDescent="0.2">
      <c r="B643" s="409"/>
      <c r="C643" s="410"/>
      <c r="D643" s="437"/>
      <c r="E643" s="441"/>
      <c r="F643" s="123" t="s">
        <v>2634</v>
      </c>
      <c r="G643" s="265" t="s">
        <v>2748</v>
      </c>
      <c r="H643" s="245" t="s">
        <v>1390</v>
      </c>
      <c r="I643" s="292" t="s">
        <v>2750</v>
      </c>
      <c r="J643" s="123" t="s">
        <v>362</v>
      </c>
      <c r="K643" s="377" t="s">
        <v>1392</v>
      </c>
      <c r="L643" s="103" t="s">
        <v>2753</v>
      </c>
      <c r="M643" s="377" t="s">
        <v>336</v>
      </c>
      <c r="N643" s="322">
        <v>43599</v>
      </c>
      <c r="O643" s="322">
        <v>43388</v>
      </c>
      <c r="P643" s="322">
        <v>43826</v>
      </c>
      <c r="Q643" s="58">
        <v>15440.4</v>
      </c>
      <c r="R643" s="61">
        <v>0.8</v>
      </c>
      <c r="S643" s="58" t="s">
        <v>332</v>
      </c>
      <c r="T643" s="58">
        <v>12352.32</v>
      </c>
    </row>
    <row r="644" spans="2:20" s="12" customFormat="1" ht="214.5" customHeight="1" x14ac:dyDescent="0.2">
      <c r="B644" s="409"/>
      <c r="C644" s="410"/>
      <c r="D644" s="437"/>
      <c r="E644" s="441"/>
      <c r="F644" s="123" t="s">
        <v>2634</v>
      </c>
      <c r="G644" s="265" t="s">
        <v>2777</v>
      </c>
      <c r="H644" s="245" t="s">
        <v>1390</v>
      </c>
      <c r="I644" s="292" t="s">
        <v>2751</v>
      </c>
      <c r="J644" s="123" t="s">
        <v>362</v>
      </c>
      <c r="K644" s="377" t="s">
        <v>1392</v>
      </c>
      <c r="L644" s="103" t="s">
        <v>2754</v>
      </c>
      <c r="M644" s="377" t="s">
        <v>336</v>
      </c>
      <c r="N644" s="322">
        <v>43591</v>
      </c>
      <c r="O644" s="322">
        <v>43445</v>
      </c>
      <c r="P644" s="322">
        <v>43945</v>
      </c>
      <c r="Q644" s="58">
        <v>24661.75</v>
      </c>
      <c r="R644" s="61">
        <v>0.8</v>
      </c>
      <c r="S644" s="58" t="s">
        <v>332</v>
      </c>
      <c r="T644" s="58">
        <v>19729.400000000001</v>
      </c>
    </row>
    <row r="645" spans="2:20" s="12" customFormat="1" ht="214.5" customHeight="1" x14ac:dyDescent="0.2">
      <c r="B645" s="409"/>
      <c r="C645" s="410"/>
      <c r="D645" s="437"/>
      <c r="E645" s="441"/>
      <c r="F645" s="123" t="s">
        <v>2634</v>
      </c>
      <c r="G645" s="265" t="s">
        <v>2511</v>
      </c>
      <c r="H645" s="245" t="s">
        <v>1390</v>
      </c>
      <c r="I645" s="292" t="s">
        <v>2752</v>
      </c>
      <c r="J645" s="123" t="s">
        <v>362</v>
      </c>
      <c r="K645" s="377" t="s">
        <v>1392</v>
      </c>
      <c r="L645" s="103" t="s">
        <v>2755</v>
      </c>
      <c r="M645" s="377" t="s">
        <v>336</v>
      </c>
      <c r="N645" s="322">
        <v>43599</v>
      </c>
      <c r="O645" s="322">
        <v>43497</v>
      </c>
      <c r="P645" s="322">
        <v>44162</v>
      </c>
      <c r="Q645" s="58">
        <v>11329.76</v>
      </c>
      <c r="R645" s="61">
        <v>0.8</v>
      </c>
      <c r="S645" s="58" t="s">
        <v>332</v>
      </c>
      <c r="T645" s="58">
        <v>9063.81</v>
      </c>
    </row>
    <row r="646" spans="2:20" s="12" customFormat="1" ht="214.5" customHeight="1" x14ac:dyDescent="0.2">
      <c r="B646" s="409"/>
      <c r="C646" s="410"/>
      <c r="D646" s="437"/>
      <c r="E646" s="441"/>
      <c r="F646" s="123" t="s">
        <v>2634</v>
      </c>
      <c r="G646" s="265" t="s">
        <v>2636</v>
      </c>
      <c r="H646" s="245" t="s">
        <v>1390</v>
      </c>
      <c r="I646" s="292" t="s">
        <v>2642</v>
      </c>
      <c r="J646" s="123" t="s">
        <v>362</v>
      </c>
      <c r="K646" s="377" t="s">
        <v>1392</v>
      </c>
      <c r="L646" s="103" t="s">
        <v>2643</v>
      </c>
      <c r="M646" s="377" t="s">
        <v>336</v>
      </c>
      <c r="N646" s="322">
        <v>43565</v>
      </c>
      <c r="O646" s="322">
        <v>43405</v>
      </c>
      <c r="P646" s="322">
        <v>43951</v>
      </c>
      <c r="Q646" s="58">
        <v>3797.1</v>
      </c>
      <c r="R646" s="61">
        <v>0.8</v>
      </c>
      <c r="S646" s="58" t="s">
        <v>332</v>
      </c>
      <c r="T646" s="58">
        <v>3037.68</v>
      </c>
    </row>
    <row r="647" spans="2:20" s="12" customFormat="1" ht="214.5" customHeight="1" x14ac:dyDescent="0.2">
      <c r="B647" s="409"/>
      <c r="C647" s="410"/>
      <c r="D647" s="437"/>
      <c r="E647" s="441"/>
      <c r="F647" s="123" t="s">
        <v>2634</v>
      </c>
      <c r="G647" s="265" t="s">
        <v>2637</v>
      </c>
      <c r="H647" s="245" t="s">
        <v>1390</v>
      </c>
      <c r="I647" s="292" t="s">
        <v>2644</v>
      </c>
      <c r="J647" s="123" t="s">
        <v>362</v>
      </c>
      <c r="K647" s="377" t="s">
        <v>1392</v>
      </c>
      <c r="L647" s="103" t="s">
        <v>2645</v>
      </c>
      <c r="M647" s="377" t="s">
        <v>336</v>
      </c>
      <c r="N647" s="322">
        <v>43563</v>
      </c>
      <c r="O647" s="322">
        <v>43647</v>
      </c>
      <c r="P647" s="322">
        <v>44197</v>
      </c>
      <c r="Q647" s="58">
        <v>9690.36</v>
      </c>
      <c r="R647" s="61">
        <v>0.8</v>
      </c>
      <c r="S647" s="58" t="s">
        <v>332</v>
      </c>
      <c r="T647" s="58">
        <v>7752.29</v>
      </c>
    </row>
    <row r="648" spans="2:20" s="12" customFormat="1" ht="214.5" customHeight="1" x14ac:dyDescent="0.2">
      <c r="B648" s="409"/>
      <c r="C648" s="410"/>
      <c r="D648" s="437"/>
      <c r="E648" s="441"/>
      <c r="F648" s="123" t="s">
        <v>2634</v>
      </c>
      <c r="G648" s="265" t="s">
        <v>2638</v>
      </c>
      <c r="H648" s="245" t="s">
        <v>1390</v>
      </c>
      <c r="I648" s="292" t="s">
        <v>2646</v>
      </c>
      <c r="J648" s="123" t="s">
        <v>362</v>
      </c>
      <c r="K648" s="377" t="s">
        <v>1392</v>
      </c>
      <c r="L648" s="103" t="s">
        <v>2647</v>
      </c>
      <c r="M648" s="377" t="s">
        <v>336</v>
      </c>
      <c r="N648" s="322">
        <v>43558</v>
      </c>
      <c r="O648" s="322">
        <v>43586</v>
      </c>
      <c r="P648" s="322">
        <v>43982</v>
      </c>
      <c r="Q648" s="58">
        <v>4932.3500000000004</v>
      </c>
      <c r="R648" s="61">
        <v>0.8</v>
      </c>
      <c r="S648" s="58" t="s">
        <v>332</v>
      </c>
      <c r="T648" s="58">
        <v>3945.88</v>
      </c>
    </row>
    <row r="649" spans="2:20" s="12" customFormat="1" ht="214.5" customHeight="1" thickBot="1" x14ac:dyDescent="0.25">
      <c r="B649" s="409"/>
      <c r="C649" s="410"/>
      <c r="D649" s="437"/>
      <c r="E649" s="442"/>
      <c r="F649" s="102" t="s">
        <v>2634</v>
      </c>
      <c r="G649" s="267" t="s">
        <v>2639</v>
      </c>
      <c r="H649" s="247" t="s">
        <v>1390</v>
      </c>
      <c r="I649" s="294" t="s">
        <v>2648</v>
      </c>
      <c r="J649" s="102" t="s">
        <v>362</v>
      </c>
      <c r="K649" s="94" t="s">
        <v>1392</v>
      </c>
      <c r="L649" s="105" t="s">
        <v>2649</v>
      </c>
      <c r="M649" s="94" t="s">
        <v>336</v>
      </c>
      <c r="N649" s="316">
        <v>43559</v>
      </c>
      <c r="O649" s="316">
        <v>43724</v>
      </c>
      <c r="P649" s="316">
        <v>44013</v>
      </c>
      <c r="Q649" s="95">
        <v>8792.4500000000007</v>
      </c>
      <c r="R649" s="96">
        <v>0.8</v>
      </c>
      <c r="S649" s="95" t="s">
        <v>332</v>
      </c>
      <c r="T649" s="95">
        <v>7033.96</v>
      </c>
    </row>
    <row r="650" spans="2:20" ht="48" customHeight="1" thickBot="1" x14ac:dyDescent="0.25">
      <c r="B650" s="409"/>
      <c r="C650" s="410"/>
      <c r="D650" s="437"/>
      <c r="E650" s="429" t="s">
        <v>1392</v>
      </c>
      <c r="F650" s="430"/>
      <c r="G650" s="430"/>
      <c r="H650" s="430"/>
      <c r="I650" s="430"/>
      <c r="J650" s="430"/>
      <c r="K650" s="374">
        <f>COUNTA(K634:K649)</f>
        <v>16</v>
      </c>
      <c r="L650" s="417"/>
      <c r="M650" s="417"/>
      <c r="N650" s="417"/>
      <c r="O650" s="417"/>
      <c r="P650" s="459"/>
      <c r="Q650" s="392">
        <f>SUM(Q634:Q649)</f>
        <v>197100.19000000003</v>
      </c>
      <c r="R650" s="485"/>
      <c r="S650" s="485"/>
      <c r="T650" s="399">
        <f>SUM(T634:T649)</f>
        <v>157680.15999999997</v>
      </c>
    </row>
    <row r="651" spans="2:20" ht="153.75" customHeight="1" x14ac:dyDescent="0.2">
      <c r="B651" s="409"/>
      <c r="C651" s="410"/>
      <c r="D651" s="437"/>
      <c r="E651" s="450" t="s">
        <v>365</v>
      </c>
      <c r="F651" s="376" t="s">
        <v>337</v>
      </c>
      <c r="G651" s="225" t="s">
        <v>1141</v>
      </c>
      <c r="H651" s="81" t="s">
        <v>333</v>
      </c>
      <c r="I651" s="382" t="s">
        <v>334</v>
      </c>
      <c r="J651" s="376" t="s">
        <v>362</v>
      </c>
      <c r="K651" s="376" t="s">
        <v>363</v>
      </c>
      <c r="L651" s="81" t="s">
        <v>335</v>
      </c>
      <c r="M651" s="375" t="s">
        <v>336</v>
      </c>
      <c r="N651" s="321">
        <v>42452</v>
      </c>
      <c r="O651" s="321">
        <v>42009</v>
      </c>
      <c r="P651" s="321">
        <v>42724</v>
      </c>
      <c r="Q651" s="116">
        <v>2061592.03</v>
      </c>
      <c r="R651" s="73">
        <v>0.8</v>
      </c>
      <c r="S651" s="80" t="s">
        <v>332</v>
      </c>
      <c r="T651" s="80">
        <v>1649273.62</v>
      </c>
    </row>
    <row r="652" spans="2:20" ht="228" customHeight="1" x14ac:dyDescent="0.2">
      <c r="B652" s="409"/>
      <c r="C652" s="410"/>
      <c r="D652" s="437"/>
      <c r="E652" s="435"/>
      <c r="F652" s="377" t="s">
        <v>1045</v>
      </c>
      <c r="G652" s="62" t="s">
        <v>2389</v>
      </c>
      <c r="H652" s="103" t="s">
        <v>1052</v>
      </c>
      <c r="I652" s="393" t="s">
        <v>1046</v>
      </c>
      <c r="J652" s="377" t="s">
        <v>362</v>
      </c>
      <c r="K652" s="377" t="s">
        <v>363</v>
      </c>
      <c r="L652" s="103" t="s">
        <v>1089</v>
      </c>
      <c r="M652" s="377" t="s">
        <v>336</v>
      </c>
      <c r="N652" s="322">
        <v>42881</v>
      </c>
      <c r="O652" s="322">
        <v>42933</v>
      </c>
      <c r="P652" s="322">
        <v>43300</v>
      </c>
      <c r="Q652" s="112">
        <v>52474.97</v>
      </c>
      <c r="R652" s="56">
        <v>0.8</v>
      </c>
      <c r="S652" s="58" t="s">
        <v>332</v>
      </c>
      <c r="T652" s="58">
        <v>41979.98</v>
      </c>
    </row>
    <row r="653" spans="2:20" ht="221.25" customHeight="1" x14ac:dyDescent="0.2">
      <c r="B653" s="409"/>
      <c r="C653" s="410"/>
      <c r="D653" s="437"/>
      <c r="E653" s="435"/>
      <c r="F653" s="377" t="s">
        <v>1045</v>
      </c>
      <c r="G653" s="62" t="s">
        <v>2252</v>
      </c>
      <c r="H653" s="103" t="s">
        <v>1052</v>
      </c>
      <c r="I653" s="393" t="s">
        <v>1256</v>
      </c>
      <c r="J653" s="377" t="s">
        <v>362</v>
      </c>
      <c r="K653" s="377" t="s">
        <v>363</v>
      </c>
      <c r="L653" s="103" t="s">
        <v>1279</v>
      </c>
      <c r="M653" s="377" t="s">
        <v>336</v>
      </c>
      <c r="N653" s="322">
        <v>42921</v>
      </c>
      <c r="O653" s="322">
        <v>43003</v>
      </c>
      <c r="P653" s="322">
        <v>43270</v>
      </c>
      <c r="Q653" s="112">
        <v>91763.199999999997</v>
      </c>
      <c r="R653" s="56">
        <v>0.8</v>
      </c>
      <c r="S653" s="58" t="s">
        <v>332</v>
      </c>
      <c r="T653" s="58">
        <v>73410.559999999998</v>
      </c>
    </row>
    <row r="654" spans="2:20" s="46" customFormat="1" ht="228.75" customHeight="1" x14ac:dyDescent="0.2">
      <c r="B654" s="409"/>
      <c r="C654" s="410"/>
      <c r="D654" s="437"/>
      <c r="E654" s="435"/>
      <c r="F654" s="377" t="s">
        <v>1045</v>
      </c>
      <c r="G654" s="62" t="s">
        <v>2253</v>
      </c>
      <c r="H654" s="103" t="s">
        <v>1052</v>
      </c>
      <c r="I654" s="393" t="s">
        <v>1385</v>
      </c>
      <c r="J654" s="377" t="s">
        <v>362</v>
      </c>
      <c r="K654" s="377" t="s">
        <v>363</v>
      </c>
      <c r="L654" s="103" t="s">
        <v>1386</v>
      </c>
      <c r="M654" s="377" t="s">
        <v>336</v>
      </c>
      <c r="N654" s="322">
        <v>43007</v>
      </c>
      <c r="O654" s="322">
        <v>43052</v>
      </c>
      <c r="P654" s="322">
        <v>43371</v>
      </c>
      <c r="Q654" s="112">
        <v>84388.34</v>
      </c>
      <c r="R654" s="61">
        <v>0.8</v>
      </c>
      <c r="S654" s="58" t="s">
        <v>332</v>
      </c>
      <c r="T654" s="58">
        <v>67510.67</v>
      </c>
    </row>
    <row r="655" spans="2:20" ht="214.5" customHeight="1" x14ac:dyDescent="0.2">
      <c r="B655" s="409"/>
      <c r="C655" s="410"/>
      <c r="D655" s="437"/>
      <c r="E655" s="435"/>
      <c r="F655" s="377" t="s">
        <v>1045</v>
      </c>
      <c r="G655" s="62" t="s">
        <v>1122</v>
      </c>
      <c r="H655" s="103" t="s">
        <v>1052</v>
      </c>
      <c r="I655" s="393" t="s">
        <v>1097</v>
      </c>
      <c r="J655" s="377" t="s">
        <v>362</v>
      </c>
      <c r="K655" s="377" t="s">
        <v>363</v>
      </c>
      <c r="L655" s="103" t="s">
        <v>1280</v>
      </c>
      <c r="M655" s="377" t="s">
        <v>336</v>
      </c>
      <c r="N655" s="322">
        <v>42900</v>
      </c>
      <c r="O655" s="322">
        <v>43005</v>
      </c>
      <c r="P655" s="322">
        <v>43370</v>
      </c>
      <c r="Q655" s="112">
        <v>56625.02</v>
      </c>
      <c r="R655" s="56">
        <v>0.80000007622681824</v>
      </c>
      <c r="S655" s="58" t="s">
        <v>332</v>
      </c>
      <c r="T655" s="58">
        <v>45300.02</v>
      </c>
    </row>
    <row r="656" spans="2:20" ht="213" customHeight="1" x14ac:dyDescent="0.2">
      <c r="B656" s="409"/>
      <c r="C656" s="410"/>
      <c r="D656" s="437"/>
      <c r="E656" s="435"/>
      <c r="F656" s="377" t="s">
        <v>1045</v>
      </c>
      <c r="G656" s="62" t="s">
        <v>1117</v>
      </c>
      <c r="H656" s="103" t="s">
        <v>1052</v>
      </c>
      <c r="I656" s="393" t="s">
        <v>1047</v>
      </c>
      <c r="J656" s="377" t="s">
        <v>362</v>
      </c>
      <c r="K656" s="377" t="s">
        <v>363</v>
      </c>
      <c r="L656" s="103" t="s">
        <v>1090</v>
      </c>
      <c r="M656" s="377" t="s">
        <v>336</v>
      </c>
      <c r="N656" s="322">
        <v>42933</v>
      </c>
      <c r="O656" s="322">
        <v>43024</v>
      </c>
      <c r="P656" s="322">
        <v>43274</v>
      </c>
      <c r="Q656" s="112">
        <v>15840</v>
      </c>
      <c r="R656" s="56">
        <v>0.8</v>
      </c>
      <c r="S656" s="58" t="s">
        <v>332</v>
      </c>
      <c r="T656" s="58">
        <v>12672</v>
      </c>
    </row>
    <row r="657" spans="2:20" ht="201" customHeight="1" x14ac:dyDescent="0.2">
      <c r="B657" s="409"/>
      <c r="C657" s="410"/>
      <c r="D657" s="437"/>
      <c r="E657" s="435"/>
      <c r="F657" s="377" t="s">
        <v>1045</v>
      </c>
      <c r="G657" s="62" t="s">
        <v>2390</v>
      </c>
      <c r="H657" s="103" t="s">
        <v>1052</v>
      </c>
      <c r="I657" s="393" t="s">
        <v>1104</v>
      </c>
      <c r="J657" s="377" t="s">
        <v>362</v>
      </c>
      <c r="K657" s="377" t="s">
        <v>363</v>
      </c>
      <c r="L657" s="103" t="s">
        <v>1105</v>
      </c>
      <c r="M657" s="377" t="s">
        <v>336</v>
      </c>
      <c r="N657" s="322">
        <v>42898</v>
      </c>
      <c r="O657" s="322">
        <v>42996</v>
      </c>
      <c r="P657" s="322">
        <v>43371</v>
      </c>
      <c r="Q657" s="112">
        <v>86718.97</v>
      </c>
      <c r="R657" s="56">
        <v>0.8</v>
      </c>
      <c r="S657" s="58" t="s">
        <v>332</v>
      </c>
      <c r="T657" s="58">
        <v>69375.17</v>
      </c>
    </row>
    <row r="658" spans="2:20" ht="217.5" customHeight="1" x14ac:dyDescent="0.2">
      <c r="B658" s="409"/>
      <c r="C658" s="410"/>
      <c r="D658" s="437"/>
      <c r="E658" s="435"/>
      <c r="F658" s="377" t="s">
        <v>1045</v>
      </c>
      <c r="G658" s="62" t="s">
        <v>2391</v>
      </c>
      <c r="H658" s="103" t="s">
        <v>1052</v>
      </c>
      <c r="I658" s="393" t="s">
        <v>1102</v>
      </c>
      <c r="J658" s="377" t="s">
        <v>362</v>
      </c>
      <c r="K658" s="377" t="s">
        <v>363</v>
      </c>
      <c r="L658" s="103" t="s">
        <v>1103</v>
      </c>
      <c r="M658" s="377" t="s">
        <v>336</v>
      </c>
      <c r="N658" s="322">
        <v>43433</v>
      </c>
      <c r="O658" s="322">
        <v>43019</v>
      </c>
      <c r="P658" s="322">
        <v>43372</v>
      </c>
      <c r="Q658" s="112">
        <v>43348.46</v>
      </c>
      <c r="R658" s="56">
        <v>0.8</v>
      </c>
      <c r="S658" s="58" t="s">
        <v>332</v>
      </c>
      <c r="T658" s="58">
        <v>34678.76</v>
      </c>
    </row>
    <row r="659" spans="2:20" ht="224.25" customHeight="1" x14ac:dyDescent="0.2">
      <c r="B659" s="409"/>
      <c r="C659" s="410"/>
      <c r="D659" s="437"/>
      <c r="E659" s="435"/>
      <c r="F659" s="377" t="s">
        <v>1045</v>
      </c>
      <c r="G659" s="62" t="s">
        <v>1118</v>
      </c>
      <c r="H659" s="103" t="s">
        <v>1052</v>
      </c>
      <c r="I659" s="393" t="s">
        <v>1048</v>
      </c>
      <c r="J659" s="377" t="s">
        <v>362</v>
      </c>
      <c r="K659" s="377" t="s">
        <v>363</v>
      </c>
      <c r="L659" s="103" t="s">
        <v>1091</v>
      </c>
      <c r="M659" s="377" t="s">
        <v>336</v>
      </c>
      <c r="N659" s="322">
        <v>42881</v>
      </c>
      <c r="O659" s="322">
        <v>43075</v>
      </c>
      <c r="P659" s="322">
        <v>43371</v>
      </c>
      <c r="Q659" s="112">
        <v>12902.29</v>
      </c>
      <c r="R659" s="56">
        <v>0.8</v>
      </c>
      <c r="S659" s="58" t="s">
        <v>332</v>
      </c>
      <c r="T659" s="58">
        <v>10321.83</v>
      </c>
    </row>
    <row r="660" spans="2:20" ht="213" customHeight="1" x14ac:dyDescent="0.2">
      <c r="B660" s="409"/>
      <c r="C660" s="410"/>
      <c r="D660" s="437"/>
      <c r="E660" s="435"/>
      <c r="F660" s="377" t="s">
        <v>1045</v>
      </c>
      <c r="G660" s="62" t="s">
        <v>1123</v>
      </c>
      <c r="H660" s="103" t="s">
        <v>1052</v>
      </c>
      <c r="I660" s="393" t="s">
        <v>1098</v>
      </c>
      <c r="J660" s="377" t="s">
        <v>362</v>
      </c>
      <c r="K660" s="377" t="s">
        <v>363</v>
      </c>
      <c r="L660" s="103" t="s">
        <v>1099</v>
      </c>
      <c r="M660" s="377" t="s">
        <v>33</v>
      </c>
      <c r="N660" s="322">
        <v>42906</v>
      </c>
      <c r="O660" s="322">
        <v>42990</v>
      </c>
      <c r="P660" s="322">
        <v>43370</v>
      </c>
      <c r="Q660" s="112">
        <v>120780</v>
      </c>
      <c r="R660" s="56">
        <v>0.80000007622681824</v>
      </c>
      <c r="S660" s="58" t="s">
        <v>332</v>
      </c>
      <c r="T660" s="58">
        <v>96624</v>
      </c>
    </row>
    <row r="661" spans="2:20" ht="203.25" customHeight="1" x14ac:dyDescent="0.2">
      <c r="B661" s="409"/>
      <c r="C661" s="410"/>
      <c r="D661" s="437"/>
      <c r="E661" s="435"/>
      <c r="F661" s="377" t="s">
        <v>1045</v>
      </c>
      <c r="G661" s="62" t="s">
        <v>1119</v>
      </c>
      <c r="H661" s="103" t="s">
        <v>1052</v>
      </c>
      <c r="I661" s="393" t="s">
        <v>1049</v>
      </c>
      <c r="J661" s="377" t="s">
        <v>362</v>
      </c>
      <c r="K661" s="377" t="s">
        <v>363</v>
      </c>
      <c r="L661" s="103" t="s">
        <v>1092</v>
      </c>
      <c r="M661" s="377" t="s">
        <v>25</v>
      </c>
      <c r="N661" s="322">
        <v>43549</v>
      </c>
      <c r="O661" s="322">
        <v>43011</v>
      </c>
      <c r="P661" s="322">
        <v>43372</v>
      </c>
      <c r="Q661" s="112">
        <v>9900.01</v>
      </c>
      <c r="R661" s="56">
        <v>0.8</v>
      </c>
      <c r="S661" s="58" t="s">
        <v>332</v>
      </c>
      <c r="T661" s="58">
        <v>7920.01</v>
      </c>
    </row>
    <row r="662" spans="2:20" ht="162" customHeight="1" x14ac:dyDescent="0.2">
      <c r="B662" s="409"/>
      <c r="C662" s="410"/>
      <c r="D662" s="437"/>
      <c r="E662" s="435"/>
      <c r="F662" s="377" t="s">
        <v>1045</v>
      </c>
      <c r="G662" s="62" t="s">
        <v>1120</v>
      </c>
      <c r="H662" s="103" t="s">
        <v>1052</v>
      </c>
      <c r="I662" s="393" t="s">
        <v>1050</v>
      </c>
      <c r="J662" s="377" t="s">
        <v>362</v>
      </c>
      <c r="K662" s="377" t="s">
        <v>363</v>
      </c>
      <c r="L662" s="103" t="s">
        <v>1093</v>
      </c>
      <c r="M662" s="377" t="s">
        <v>336</v>
      </c>
      <c r="N662" s="322">
        <v>43549</v>
      </c>
      <c r="O662" s="322">
        <v>43014</v>
      </c>
      <c r="P662" s="322">
        <v>43209</v>
      </c>
      <c r="Q662" s="112">
        <v>3740</v>
      </c>
      <c r="R662" s="56">
        <v>0.8</v>
      </c>
      <c r="S662" s="58" t="s">
        <v>332</v>
      </c>
      <c r="T662" s="58">
        <v>2992</v>
      </c>
    </row>
    <row r="663" spans="2:20" ht="226.5" customHeight="1" x14ac:dyDescent="0.2">
      <c r="B663" s="409"/>
      <c r="C663" s="410"/>
      <c r="D663" s="437"/>
      <c r="E663" s="435"/>
      <c r="F663" s="377" t="s">
        <v>1045</v>
      </c>
      <c r="G663" s="62" t="s">
        <v>2254</v>
      </c>
      <c r="H663" s="103" t="s">
        <v>1052</v>
      </c>
      <c r="I663" s="393" t="s">
        <v>1257</v>
      </c>
      <c r="J663" s="377" t="s">
        <v>362</v>
      </c>
      <c r="K663" s="377" t="s">
        <v>363</v>
      </c>
      <c r="L663" s="103" t="s">
        <v>1281</v>
      </c>
      <c r="M663" s="377" t="s">
        <v>336</v>
      </c>
      <c r="N663" s="322">
        <v>42928</v>
      </c>
      <c r="O663" s="322">
        <v>43046</v>
      </c>
      <c r="P663" s="322">
        <v>43371</v>
      </c>
      <c r="Q663" s="112">
        <v>115060</v>
      </c>
      <c r="R663" s="56">
        <v>0.8</v>
      </c>
      <c r="S663" s="58" t="s">
        <v>332</v>
      </c>
      <c r="T663" s="58">
        <v>92048</v>
      </c>
    </row>
    <row r="664" spans="2:20" ht="217.5" customHeight="1" x14ac:dyDescent="0.2">
      <c r="B664" s="409"/>
      <c r="C664" s="410"/>
      <c r="D664" s="437"/>
      <c r="E664" s="435"/>
      <c r="F664" s="377" t="s">
        <v>1045</v>
      </c>
      <c r="G664" s="62" t="s">
        <v>1125</v>
      </c>
      <c r="H664" s="103" t="s">
        <v>1052</v>
      </c>
      <c r="I664" s="393" t="s">
        <v>1258</v>
      </c>
      <c r="J664" s="377" t="s">
        <v>362</v>
      </c>
      <c r="K664" s="377" t="s">
        <v>363</v>
      </c>
      <c r="L664" s="103" t="s">
        <v>1282</v>
      </c>
      <c r="M664" s="377" t="s">
        <v>336</v>
      </c>
      <c r="N664" s="322">
        <v>43293</v>
      </c>
      <c r="O664" s="322">
        <v>43024</v>
      </c>
      <c r="P664" s="322">
        <v>43371</v>
      </c>
      <c r="Q664" s="112">
        <v>52463.96</v>
      </c>
      <c r="R664" s="56">
        <v>0.8</v>
      </c>
      <c r="S664" s="58" t="s">
        <v>332</v>
      </c>
      <c r="T664" s="58">
        <v>41971.17</v>
      </c>
    </row>
    <row r="665" spans="2:20" ht="210.75" customHeight="1" x14ac:dyDescent="0.2">
      <c r="B665" s="409"/>
      <c r="C665" s="410"/>
      <c r="D665" s="437"/>
      <c r="E665" s="435"/>
      <c r="F665" s="377" t="s">
        <v>1045</v>
      </c>
      <c r="G665" s="62" t="s">
        <v>2392</v>
      </c>
      <c r="H665" s="103" t="s">
        <v>1052</v>
      </c>
      <c r="I665" s="393" t="s">
        <v>1259</v>
      </c>
      <c r="J665" s="377" t="s">
        <v>362</v>
      </c>
      <c r="K665" s="377" t="s">
        <v>363</v>
      </c>
      <c r="L665" s="103" t="s">
        <v>1283</v>
      </c>
      <c r="M665" s="377" t="s">
        <v>336</v>
      </c>
      <c r="N665" s="322">
        <v>42928</v>
      </c>
      <c r="O665" s="322">
        <v>43048</v>
      </c>
      <c r="P665" s="322">
        <v>43373</v>
      </c>
      <c r="Q665" s="112">
        <v>109009.99</v>
      </c>
      <c r="R665" s="56">
        <v>0.8</v>
      </c>
      <c r="S665" s="58" t="s">
        <v>332</v>
      </c>
      <c r="T665" s="58">
        <v>87207.99</v>
      </c>
    </row>
    <row r="666" spans="2:20" ht="80.25" customHeight="1" x14ac:dyDescent="0.2">
      <c r="B666" s="409"/>
      <c r="C666" s="410"/>
      <c r="D666" s="437"/>
      <c r="E666" s="435"/>
      <c r="F666" s="377" t="s">
        <v>1045</v>
      </c>
      <c r="G666" s="231" t="s">
        <v>2255</v>
      </c>
      <c r="H666" s="249" t="s">
        <v>1052</v>
      </c>
      <c r="I666" s="393" t="s">
        <v>1322</v>
      </c>
      <c r="J666" s="377" t="s">
        <v>362</v>
      </c>
      <c r="K666" s="377" t="s">
        <v>363</v>
      </c>
      <c r="L666" s="249" t="s">
        <v>1323</v>
      </c>
      <c r="M666" s="64" t="s">
        <v>336</v>
      </c>
      <c r="N666" s="322">
        <v>43361</v>
      </c>
      <c r="O666" s="322">
        <v>43012</v>
      </c>
      <c r="P666" s="322">
        <v>43372</v>
      </c>
      <c r="Q666" s="112">
        <v>85542.88</v>
      </c>
      <c r="R666" s="56">
        <v>0.8</v>
      </c>
      <c r="S666" s="64" t="s">
        <v>332</v>
      </c>
      <c r="T666" s="58">
        <v>68434.3</v>
      </c>
    </row>
    <row r="667" spans="2:20" ht="249.75" customHeight="1" x14ac:dyDescent="0.2">
      <c r="B667" s="409"/>
      <c r="C667" s="410"/>
      <c r="D667" s="437"/>
      <c r="E667" s="435"/>
      <c r="F667" s="377" t="s">
        <v>1045</v>
      </c>
      <c r="G667" s="62" t="s">
        <v>2393</v>
      </c>
      <c r="H667" s="103" t="s">
        <v>1052</v>
      </c>
      <c r="I667" s="393" t="s">
        <v>1051</v>
      </c>
      <c r="J667" s="377" t="s">
        <v>362</v>
      </c>
      <c r="K667" s="377" t="s">
        <v>363</v>
      </c>
      <c r="L667" s="103" t="s">
        <v>1094</v>
      </c>
      <c r="M667" s="377" t="s">
        <v>336</v>
      </c>
      <c r="N667" s="322">
        <v>43445</v>
      </c>
      <c r="O667" s="322">
        <v>43018</v>
      </c>
      <c r="P667" s="322">
        <v>43372</v>
      </c>
      <c r="Q667" s="112">
        <v>46684.62</v>
      </c>
      <c r="R667" s="56">
        <v>0.8</v>
      </c>
      <c r="S667" s="58" t="s">
        <v>332</v>
      </c>
      <c r="T667" s="58">
        <v>37347.699999999997</v>
      </c>
    </row>
    <row r="668" spans="2:20" ht="165.75" x14ac:dyDescent="0.2">
      <c r="B668" s="409"/>
      <c r="C668" s="410"/>
      <c r="D668" s="437"/>
      <c r="E668" s="435"/>
      <c r="F668" s="377" t="s">
        <v>1045</v>
      </c>
      <c r="G668" s="62" t="s">
        <v>1121</v>
      </c>
      <c r="H668" s="103" t="s">
        <v>1052</v>
      </c>
      <c r="I668" s="393" t="s">
        <v>1095</v>
      </c>
      <c r="J668" s="377" t="s">
        <v>362</v>
      </c>
      <c r="K668" s="377" t="s">
        <v>363</v>
      </c>
      <c r="L668" s="103" t="s">
        <v>1096</v>
      </c>
      <c r="M668" s="377" t="s">
        <v>336</v>
      </c>
      <c r="N668" s="322">
        <v>42892</v>
      </c>
      <c r="O668" s="322">
        <v>42826</v>
      </c>
      <c r="P668" s="322">
        <v>43373</v>
      </c>
      <c r="Q668" s="112">
        <v>21973.5</v>
      </c>
      <c r="R668" s="56">
        <v>0.80000007622681824</v>
      </c>
      <c r="S668" s="58" t="s">
        <v>332</v>
      </c>
      <c r="T668" s="58">
        <v>17578.8</v>
      </c>
    </row>
    <row r="669" spans="2:20" ht="216" customHeight="1" x14ac:dyDescent="0.2">
      <c r="B669" s="409"/>
      <c r="C669" s="410"/>
      <c r="D669" s="437"/>
      <c r="E669" s="435"/>
      <c r="F669" s="377" t="s">
        <v>1045</v>
      </c>
      <c r="G669" s="62" t="s">
        <v>1124</v>
      </c>
      <c r="H669" s="103" t="s">
        <v>1052</v>
      </c>
      <c r="I669" s="393" t="s">
        <v>1100</v>
      </c>
      <c r="J669" s="377" t="s">
        <v>362</v>
      </c>
      <c r="K669" s="377" t="s">
        <v>363</v>
      </c>
      <c r="L669" s="103" t="s">
        <v>1101</v>
      </c>
      <c r="M669" s="377" t="s">
        <v>336</v>
      </c>
      <c r="N669" s="322">
        <v>43460</v>
      </c>
      <c r="O669" s="322">
        <v>42955</v>
      </c>
      <c r="P669" s="322">
        <v>43372</v>
      </c>
      <c r="Q669" s="112">
        <v>90601.919999999998</v>
      </c>
      <c r="R669" s="56">
        <v>0.80000007622681824</v>
      </c>
      <c r="S669" s="58" t="s">
        <v>332</v>
      </c>
      <c r="T669" s="58">
        <v>72481.539999999994</v>
      </c>
    </row>
    <row r="670" spans="2:20" ht="208.5" customHeight="1" x14ac:dyDescent="0.2">
      <c r="B670" s="409"/>
      <c r="C670" s="410"/>
      <c r="D670" s="437"/>
      <c r="E670" s="435"/>
      <c r="F670" s="377" t="s">
        <v>1610</v>
      </c>
      <c r="G670" s="121" t="s">
        <v>2394</v>
      </c>
      <c r="H670" s="103" t="s">
        <v>1611</v>
      </c>
      <c r="I670" s="393" t="s">
        <v>1612</v>
      </c>
      <c r="J670" s="377" t="s">
        <v>362</v>
      </c>
      <c r="K670" s="377" t="s">
        <v>363</v>
      </c>
      <c r="L670" s="103" t="s">
        <v>1613</v>
      </c>
      <c r="M670" s="377" t="s">
        <v>336</v>
      </c>
      <c r="N670" s="322">
        <v>43157</v>
      </c>
      <c r="O670" s="322">
        <v>43139</v>
      </c>
      <c r="P670" s="322">
        <v>44183</v>
      </c>
      <c r="Q670" s="112">
        <v>156600</v>
      </c>
      <c r="R670" s="56">
        <v>0.8</v>
      </c>
      <c r="S670" s="58" t="s">
        <v>332</v>
      </c>
      <c r="T670" s="58">
        <v>125280</v>
      </c>
    </row>
    <row r="671" spans="2:20" ht="216.75" customHeight="1" x14ac:dyDescent="0.2">
      <c r="B671" s="409"/>
      <c r="C671" s="410"/>
      <c r="D671" s="437"/>
      <c r="E671" s="435"/>
      <c r="F671" s="377" t="s">
        <v>1610</v>
      </c>
      <c r="G671" s="121" t="s">
        <v>2256</v>
      </c>
      <c r="H671" s="103" t="s">
        <v>1611</v>
      </c>
      <c r="I671" s="393" t="s">
        <v>1721</v>
      </c>
      <c r="J671" s="377" t="s">
        <v>362</v>
      </c>
      <c r="K671" s="377" t="s">
        <v>363</v>
      </c>
      <c r="L671" s="103" t="s">
        <v>1613</v>
      </c>
      <c r="M671" s="377" t="s">
        <v>336</v>
      </c>
      <c r="N671" s="322">
        <v>43160</v>
      </c>
      <c r="O671" s="322">
        <v>42744</v>
      </c>
      <c r="P671" s="322">
        <v>43810</v>
      </c>
      <c r="Q671" s="112">
        <v>38280</v>
      </c>
      <c r="R671" s="56">
        <v>0.8</v>
      </c>
      <c r="S671" s="58" t="s">
        <v>332</v>
      </c>
      <c r="T671" s="58">
        <v>30624</v>
      </c>
    </row>
    <row r="672" spans="2:20" ht="215.25" customHeight="1" x14ac:dyDescent="0.2">
      <c r="B672" s="409"/>
      <c r="C672" s="410"/>
      <c r="D672" s="437"/>
      <c r="E672" s="435"/>
      <c r="F672" s="377" t="s">
        <v>1610</v>
      </c>
      <c r="G672" s="121" t="s">
        <v>1141</v>
      </c>
      <c r="H672" s="103" t="s">
        <v>1611</v>
      </c>
      <c r="I672" s="393" t="s">
        <v>1722</v>
      </c>
      <c r="J672" s="377" t="s">
        <v>362</v>
      </c>
      <c r="K672" s="377" t="s">
        <v>363</v>
      </c>
      <c r="L672" s="103" t="s">
        <v>1613</v>
      </c>
      <c r="M672" s="377" t="s">
        <v>336</v>
      </c>
      <c r="N672" s="322">
        <v>43164</v>
      </c>
      <c r="O672" s="322">
        <v>42758</v>
      </c>
      <c r="P672" s="322">
        <v>43455</v>
      </c>
      <c r="Q672" s="112">
        <v>1595000</v>
      </c>
      <c r="R672" s="56">
        <v>0.8</v>
      </c>
      <c r="S672" s="58" t="s">
        <v>332</v>
      </c>
      <c r="T672" s="58">
        <v>1276000</v>
      </c>
    </row>
    <row r="673" spans="2:20" ht="225" customHeight="1" x14ac:dyDescent="0.2">
      <c r="B673" s="409"/>
      <c r="C673" s="410"/>
      <c r="D673" s="437"/>
      <c r="E673" s="451"/>
      <c r="F673" s="377" t="s">
        <v>3170</v>
      </c>
      <c r="G673" s="121" t="s">
        <v>1141</v>
      </c>
      <c r="H673" s="103" t="s">
        <v>3171</v>
      </c>
      <c r="I673" s="393" t="s">
        <v>3168</v>
      </c>
      <c r="J673" s="377" t="s">
        <v>362</v>
      </c>
      <c r="K673" s="377" t="s">
        <v>363</v>
      </c>
      <c r="L673" s="103" t="s">
        <v>3172</v>
      </c>
      <c r="M673" s="377" t="s">
        <v>336</v>
      </c>
      <c r="N673" s="322">
        <v>43811</v>
      </c>
      <c r="O673" s="322">
        <v>43479</v>
      </c>
      <c r="P673" s="322">
        <v>44561</v>
      </c>
      <c r="Q673" s="112">
        <v>2464000</v>
      </c>
      <c r="R673" s="56">
        <v>0.8</v>
      </c>
      <c r="S673" s="58" t="s">
        <v>332</v>
      </c>
      <c r="T673" s="58">
        <v>1971200</v>
      </c>
    </row>
    <row r="674" spans="2:20" ht="108.75" customHeight="1" x14ac:dyDescent="0.2">
      <c r="B674" s="409"/>
      <c r="C674" s="410"/>
      <c r="D674" s="437"/>
      <c r="E674" s="452" t="s">
        <v>3005</v>
      </c>
      <c r="F674" s="385" t="s">
        <v>434</v>
      </c>
      <c r="G674" s="121" t="s">
        <v>2350</v>
      </c>
      <c r="H674" s="101" t="s">
        <v>2989</v>
      </c>
      <c r="I674" s="393" t="s">
        <v>436</v>
      </c>
      <c r="J674" s="385" t="s">
        <v>362</v>
      </c>
      <c r="K674" s="385" t="s">
        <v>363</v>
      </c>
      <c r="L674" s="101" t="s">
        <v>435</v>
      </c>
      <c r="M674" s="385" t="s">
        <v>13</v>
      </c>
      <c r="N674" s="322">
        <v>43476</v>
      </c>
      <c r="O674" s="322">
        <v>42675</v>
      </c>
      <c r="P674" s="322">
        <v>43404</v>
      </c>
      <c r="Q674" s="109">
        <v>64102.5</v>
      </c>
      <c r="R674" s="56">
        <v>0.5</v>
      </c>
      <c r="S674" s="55" t="s">
        <v>332</v>
      </c>
      <c r="T674" s="55">
        <v>32051.25</v>
      </c>
    </row>
    <row r="675" spans="2:20" ht="84.75" customHeight="1" x14ac:dyDescent="0.2">
      <c r="B675" s="409"/>
      <c r="C675" s="410"/>
      <c r="D675" s="437"/>
      <c r="E675" s="432"/>
      <c r="F675" s="385" t="s">
        <v>434</v>
      </c>
      <c r="G675" s="121" t="s">
        <v>2253</v>
      </c>
      <c r="H675" s="101" t="s">
        <v>2989</v>
      </c>
      <c r="I675" s="393" t="s">
        <v>437</v>
      </c>
      <c r="J675" s="385" t="s">
        <v>362</v>
      </c>
      <c r="K675" s="385" t="s">
        <v>363</v>
      </c>
      <c r="L675" s="101" t="s">
        <v>435</v>
      </c>
      <c r="M675" s="385" t="s">
        <v>1</v>
      </c>
      <c r="N675" s="322">
        <v>43304</v>
      </c>
      <c r="O675" s="322">
        <v>42723</v>
      </c>
      <c r="P675" s="322">
        <v>43452</v>
      </c>
      <c r="Q675" s="109">
        <v>40210.720000000001</v>
      </c>
      <c r="R675" s="56">
        <v>0.5</v>
      </c>
      <c r="S675" s="55" t="s">
        <v>332</v>
      </c>
      <c r="T675" s="55">
        <v>20105.36</v>
      </c>
    </row>
    <row r="676" spans="2:20" ht="169.5" customHeight="1" x14ac:dyDescent="0.2">
      <c r="B676" s="409"/>
      <c r="C676" s="410"/>
      <c r="D676" s="437"/>
      <c r="E676" s="432"/>
      <c r="F676" s="385" t="s">
        <v>3121</v>
      </c>
      <c r="G676" s="121" t="s">
        <v>3122</v>
      </c>
      <c r="H676" s="101" t="s">
        <v>3006</v>
      </c>
      <c r="I676" s="393" t="s">
        <v>3120</v>
      </c>
      <c r="J676" s="385" t="s">
        <v>362</v>
      </c>
      <c r="K676" s="385" t="s">
        <v>363</v>
      </c>
      <c r="L676" s="101" t="s">
        <v>3123</v>
      </c>
      <c r="M676" s="385" t="s">
        <v>336</v>
      </c>
      <c r="N676" s="322">
        <v>43749</v>
      </c>
      <c r="O676" s="322">
        <v>43628</v>
      </c>
      <c r="P676" s="322">
        <v>44712</v>
      </c>
      <c r="Q676" s="109">
        <v>76417.009999999995</v>
      </c>
      <c r="R676" s="56">
        <v>0.5</v>
      </c>
      <c r="S676" s="55" t="s">
        <v>332</v>
      </c>
      <c r="T676" s="55">
        <v>38208.5</v>
      </c>
    </row>
    <row r="677" spans="2:20" ht="179.25" customHeight="1" x14ac:dyDescent="0.2">
      <c r="B677" s="409"/>
      <c r="C677" s="410"/>
      <c r="D677" s="437"/>
      <c r="E677" s="432"/>
      <c r="F677" s="385" t="s">
        <v>3004</v>
      </c>
      <c r="G677" s="121" t="s">
        <v>3007</v>
      </c>
      <c r="H677" s="101" t="s">
        <v>3006</v>
      </c>
      <c r="I677" s="393" t="s">
        <v>3003</v>
      </c>
      <c r="J677" s="385" t="s">
        <v>362</v>
      </c>
      <c r="K677" s="385" t="s">
        <v>363</v>
      </c>
      <c r="L677" s="101" t="s">
        <v>3008</v>
      </c>
      <c r="M677" s="385" t="s">
        <v>336</v>
      </c>
      <c r="N677" s="322">
        <v>43679</v>
      </c>
      <c r="O677" s="322">
        <v>43777</v>
      </c>
      <c r="P677" s="322">
        <v>44804</v>
      </c>
      <c r="Q677" s="109">
        <v>1072516.94</v>
      </c>
      <c r="R677" s="56">
        <v>0.8</v>
      </c>
      <c r="S677" s="55" t="s">
        <v>332</v>
      </c>
      <c r="T677" s="55">
        <v>858013.55</v>
      </c>
    </row>
    <row r="678" spans="2:20" ht="215.25" customHeight="1" x14ac:dyDescent="0.2">
      <c r="B678" s="409"/>
      <c r="C678" s="410"/>
      <c r="D678" s="437"/>
      <c r="E678" s="432"/>
      <c r="F678" s="385" t="s">
        <v>3121</v>
      </c>
      <c r="G678" s="121" t="s">
        <v>3173</v>
      </c>
      <c r="H678" s="101" t="s">
        <v>3006</v>
      </c>
      <c r="I678" s="348" t="s">
        <v>3169</v>
      </c>
      <c r="J678" s="385" t="s">
        <v>362</v>
      </c>
      <c r="K678" s="385" t="s">
        <v>363</v>
      </c>
      <c r="L678" s="101" t="s">
        <v>3174</v>
      </c>
      <c r="M678" s="385" t="s">
        <v>336</v>
      </c>
      <c r="N678" s="322">
        <v>43790</v>
      </c>
      <c r="O678" s="322">
        <v>43739</v>
      </c>
      <c r="P678" s="322">
        <v>44834</v>
      </c>
      <c r="Q678" s="109">
        <v>72476.97</v>
      </c>
      <c r="R678" s="56">
        <v>0.5</v>
      </c>
      <c r="S678" s="55" t="s">
        <v>332</v>
      </c>
      <c r="T678" s="55">
        <v>36238.480000000003</v>
      </c>
    </row>
    <row r="679" spans="2:20" ht="147" customHeight="1" x14ac:dyDescent="0.2">
      <c r="B679" s="409"/>
      <c r="C679" s="410"/>
      <c r="D679" s="437"/>
      <c r="E679" s="432"/>
      <c r="F679" s="385" t="s">
        <v>3121</v>
      </c>
      <c r="G679" s="121" t="s">
        <v>3435</v>
      </c>
      <c r="H679" s="101" t="s">
        <v>3006</v>
      </c>
      <c r="I679" s="348" t="s">
        <v>3431</v>
      </c>
      <c r="J679" s="385" t="s">
        <v>362</v>
      </c>
      <c r="K679" s="385" t="s">
        <v>363</v>
      </c>
      <c r="L679" s="101" t="s">
        <v>3433</v>
      </c>
      <c r="M679" s="385" t="s">
        <v>13</v>
      </c>
      <c r="N679" s="322">
        <v>43935</v>
      </c>
      <c r="O679" s="322">
        <v>43808</v>
      </c>
      <c r="P679" s="322">
        <v>44903</v>
      </c>
      <c r="Q679" s="109">
        <v>84790.94</v>
      </c>
      <c r="R679" s="56">
        <v>0.5</v>
      </c>
      <c r="S679" s="55"/>
      <c r="T679" s="55">
        <v>42395.47</v>
      </c>
    </row>
    <row r="680" spans="2:20" ht="147" customHeight="1" x14ac:dyDescent="0.2">
      <c r="B680" s="409"/>
      <c r="C680" s="410"/>
      <c r="D680" s="437"/>
      <c r="E680" s="453"/>
      <c r="F680" s="385" t="s">
        <v>3121</v>
      </c>
      <c r="G680" s="121" t="s">
        <v>3436</v>
      </c>
      <c r="H680" s="101" t="s">
        <v>3006</v>
      </c>
      <c r="I680" s="348" t="s">
        <v>3432</v>
      </c>
      <c r="J680" s="385" t="s">
        <v>362</v>
      </c>
      <c r="K680" s="385" t="s">
        <v>363</v>
      </c>
      <c r="L680" s="101" t="s">
        <v>3434</v>
      </c>
      <c r="M680" s="385" t="s">
        <v>3437</v>
      </c>
      <c r="N680" s="322">
        <v>43951</v>
      </c>
      <c r="O680" s="322">
        <v>44013</v>
      </c>
      <c r="P680" s="322">
        <v>44742</v>
      </c>
      <c r="Q680" s="109">
        <v>101100</v>
      </c>
      <c r="R680" s="56">
        <v>0.5</v>
      </c>
      <c r="S680" s="55"/>
      <c r="T680" s="55">
        <v>50550</v>
      </c>
    </row>
    <row r="681" spans="2:20" ht="198.75" customHeight="1" x14ac:dyDescent="0.2">
      <c r="B681" s="409"/>
      <c r="C681" s="410"/>
      <c r="D681" s="437"/>
      <c r="E681" s="452" t="s">
        <v>2580</v>
      </c>
      <c r="F681" s="385" t="s">
        <v>2579</v>
      </c>
      <c r="G681" s="121" t="s">
        <v>1125</v>
      </c>
      <c r="H681" s="101" t="s">
        <v>2581</v>
      </c>
      <c r="I681" s="329" t="s">
        <v>2570</v>
      </c>
      <c r="J681" s="385" t="s">
        <v>362</v>
      </c>
      <c r="K681" s="385" t="s">
        <v>363</v>
      </c>
      <c r="L681" s="101" t="s">
        <v>2582</v>
      </c>
      <c r="M681" s="385" t="s">
        <v>336</v>
      </c>
      <c r="N681" s="322">
        <v>43544</v>
      </c>
      <c r="O681" s="322">
        <v>43732</v>
      </c>
      <c r="P681" s="322">
        <v>44050</v>
      </c>
      <c r="Q681" s="112">
        <v>949148.57</v>
      </c>
      <c r="R681" s="61">
        <v>0.8</v>
      </c>
      <c r="S681" s="55" t="s">
        <v>332</v>
      </c>
      <c r="T681" s="58">
        <v>639263.53</v>
      </c>
    </row>
    <row r="682" spans="2:20" ht="46.5" customHeight="1" x14ac:dyDescent="0.2">
      <c r="B682" s="409"/>
      <c r="C682" s="410"/>
      <c r="D682" s="437"/>
      <c r="E682" s="432"/>
      <c r="F682" s="377" t="s">
        <v>1687</v>
      </c>
      <c r="G682" s="62" t="s">
        <v>1126</v>
      </c>
      <c r="H682" s="103" t="s">
        <v>560</v>
      </c>
      <c r="I682" s="393" t="s">
        <v>681</v>
      </c>
      <c r="J682" s="377" t="s">
        <v>362</v>
      </c>
      <c r="K682" s="377" t="s">
        <v>363</v>
      </c>
      <c r="L682" s="103" t="s">
        <v>560</v>
      </c>
      <c r="M682" s="377" t="s">
        <v>109</v>
      </c>
      <c r="N682" s="322">
        <v>42598</v>
      </c>
      <c r="O682" s="322">
        <v>42676</v>
      </c>
      <c r="P682" s="322">
        <v>43405</v>
      </c>
      <c r="Q682" s="112">
        <v>2261.75</v>
      </c>
      <c r="R682" s="61">
        <v>0.7</v>
      </c>
      <c r="S682" s="58" t="s">
        <v>332</v>
      </c>
      <c r="T682" s="58">
        <v>1583.23</v>
      </c>
    </row>
    <row r="683" spans="2:20" ht="47.25" customHeight="1" x14ac:dyDescent="0.2">
      <c r="B683" s="409"/>
      <c r="C683" s="410"/>
      <c r="D683" s="437"/>
      <c r="E683" s="432"/>
      <c r="F683" s="377" t="s">
        <v>1687</v>
      </c>
      <c r="G683" s="62" t="s">
        <v>1127</v>
      </c>
      <c r="H683" s="103" t="s">
        <v>562</v>
      </c>
      <c r="I683" s="393" t="s">
        <v>682</v>
      </c>
      <c r="J683" s="377" t="s">
        <v>362</v>
      </c>
      <c r="K683" s="377" t="s">
        <v>363</v>
      </c>
      <c r="L683" s="103" t="s">
        <v>562</v>
      </c>
      <c r="M683" s="377" t="s">
        <v>25</v>
      </c>
      <c r="N683" s="322">
        <v>42598</v>
      </c>
      <c r="O683" s="322">
        <v>42464</v>
      </c>
      <c r="P683" s="322">
        <v>43190</v>
      </c>
      <c r="Q683" s="112">
        <v>53979.01</v>
      </c>
      <c r="R683" s="61">
        <v>0.6</v>
      </c>
      <c r="S683" s="58" t="s">
        <v>332</v>
      </c>
      <c r="T683" s="58">
        <v>32387.41</v>
      </c>
    </row>
    <row r="684" spans="2:20" ht="47.25" customHeight="1" x14ac:dyDescent="0.2">
      <c r="B684" s="409"/>
      <c r="C684" s="410"/>
      <c r="D684" s="437"/>
      <c r="E684" s="432"/>
      <c r="F684" s="377" t="s">
        <v>1672</v>
      </c>
      <c r="G684" s="62" t="s">
        <v>1128</v>
      </c>
      <c r="H684" s="103" t="s">
        <v>2771</v>
      </c>
      <c r="I684" s="393" t="s">
        <v>953</v>
      </c>
      <c r="J684" s="377" t="s">
        <v>362</v>
      </c>
      <c r="K684" s="377" t="s">
        <v>363</v>
      </c>
      <c r="L684" s="103" t="s">
        <v>948</v>
      </c>
      <c r="M684" s="377" t="s">
        <v>950</v>
      </c>
      <c r="N684" s="322">
        <v>42811</v>
      </c>
      <c r="O684" s="322">
        <v>42522</v>
      </c>
      <c r="P684" s="322">
        <v>43251</v>
      </c>
      <c r="Q684" s="112">
        <v>4164.32</v>
      </c>
      <c r="R684" s="61">
        <v>0.7</v>
      </c>
      <c r="S684" s="58" t="s">
        <v>332</v>
      </c>
      <c r="T684" s="58">
        <v>2915.02</v>
      </c>
    </row>
    <row r="685" spans="2:20" ht="47.25" customHeight="1" x14ac:dyDescent="0.2">
      <c r="B685" s="409"/>
      <c r="C685" s="410"/>
      <c r="D685" s="437"/>
      <c r="E685" s="432"/>
      <c r="F685" s="377" t="s">
        <v>1672</v>
      </c>
      <c r="G685" s="62" t="s">
        <v>1129</v>
      </c>
      <c r="H685" s="103" t="s">
        <v>603</v>
      </c>
      <c r="I685" s="393" t="s">
        <v>684</v>
      </c>
      <c r="J685" s="377" t="s">
        <v>362</v>
      </c>
      <c r="K685" s="377" t="s">
        <v>363</v>
      </c>
      <c r="L685" s="103" t="s">
        <v>603</v>
      </c>
      <c r="M685" s="377" t="s">
        <v>191</v>
      </c>
      <c r="N685" s="322">
        <v>42642</v>
      </c>
      <c r="O685" s="322">
        <v>42614</v>
      </c>
      <c r="P685" s="322">
        <v>43343</v>
      </c>
      <c r="Q685" s="112">
        <v>30000</v>
      </c>
      <c r="R685" s="61">
        <v>0.7</v>
      </c>
      <c r="S685" s="58" t="s">
        <v>332</v>
      </c>
      <c r="T685" s="58">
        <v>21000</v>
      </c>
    </row>
    <row r="686" spans="2:20" ht="36.75" customHeight="1" x14ac:dyDescent="0.2">
      <c r="B686" s="409"/>
      <c r="C686" s="410"/>
      <c r="D686" s="437"/>
      <c r="E686" s="432"/>
      <c r="F686" s="377" t="s">
        <v>1672</v>
      </c>
      <c r="G686" s="62" t="s">
        <v>1126</v>
      </c>
      <c r="H686" s="103" t="s">
        <v>560</v>
      </c>
      <c r="I686" s="393" t="s">
        <v>683</v>
      </c>
      <c r="J686" s="377" t="s">
        <v>362</v>
      </c>
      <c r="K686" s="377" t="s">
        <v>363</v>
      </c>
      <c r="L686" s="103" t="s">
        <v>560</v>
      </c>
      <c r="M686" s="377" t="s">
        <v>109</v>
      </c>
      <c r="N686" s="322">
        <v>42642</v>
      </c>
      <c r="O686" s="322">
        <v>43070</v>
      </c>
      <c r="P686" s="322">
        <v>43097</v>
      </c>
      <c r="Q686" s="112">
        <v>2189.75</v>
      </c>
      <c r="R686" s="61">
        <v>0.7</v>
      </c>
      <c r="S686" s="58" t="s">
        <v>332</v>
      </c>
      <c r="T686" s="58">
        <v>1532.83</v>
      </c>
    </row>
    <row r="687" spans="2:20" ht="51" x14ac:dyDescent="0.2">
      <c r="B687" s="409"/>
      <c r="C687" s="410"/>
      <c r="D687" s="437"/>
      <c r="E687" s="432"/>
      <c r="F687" s="377" t="s">
        <v>1672</v>
      </c>
      <c r="G687" s="62" t="s">
        <v>2395</v>
      </c>
      <c r="H687" s="103" t="s">
        <v>594</v>
      </c>
      <c r="I687" s="393" t="s">
        <v>685</v>
      </c>
      <c r="J687" s="377" t="s">
        <v>362</v>
      </c>
      <c r="K687" s="377" t="s">
        <v>363</v>
      </c>
      <c r="L687" s="103" t="s">
        <v>594</v>
      </c>
      <c r="M687" s="393" t="s">
        <v>62</v>
      </c>
      <c r="N687" s="322">
        <v>42642</v>
      </c>
      <c r="O687" s="322">
        <v>42723</v>
      </c>
      <c r="P687" s="322">
        <v>43465</v>
      </c>
      <c r="Q687" s="112">
        <v>51042.75</v>
      </c>
      <c r="R687" s="61">
        <v>0.6</v>
      </c>
      <c r="S687" s="58" t="s">
        <v>332</v>
      </c>
      <c r="T687" s="58">
        <v>30625.65</v>
      </c>
    </row>
    <row r="688" spans="2:20" ht="151.5" customHeight="1" x14ac:dyDescent="0.2">
      <c r="B688" s="409"/>
      <c r="C688" s="410"/>
      <c r="D688" s="437"/>
      <c r="E688" s="432"/>
      <c r="F688" s="385" t="s">
        <v>1673</v>
      </c>
      <c r="G688" s="121" t="s">
        <v>2172</v>
      </c>
      <c r="H688" s="101" t="s">
        <v>1304</v>
      </c>
      <c r="I688" s="393" t="s">
        <v>1321</v>
      </c>
      <c r="J688" s="377" t="s">
        <v>362</v>
      </c>
      <c r="K688" s="385" t="s">
        <v>363</v>
      </c>
      <c r="L688" s="101" t="s">
        <v>1362</v>
      </c>
      <c r="M688" s="371" t="s">
        <v>25</v>
      </c>
      <c r="N688" s="322">
        <v>42949</v>
      </c>
      <c r="O688" s="322">
        <v>42698</v>
      </c>
      <c r="P688" s="322">
        <v>43427</v>
      </c>
      <c r="Q688" s="112">
        <v>6187.5</v>
      </c>
      <c r="R688" s="61">
        <v>0.7</v>
      </c>
      <c r="S688" s="58" t="s">
        <v>332</v>
      </c>
      <c r="T688" s="58">
        <v>4331.25</v>
      </c>
    </row>
    <row r="689" spans="2:20" ht="151.5" customHeight="1" thickBot="1" x14ac:dyDescent="0.25">
      <c r="B689" s="409"/>
      <c r="C689" s="410"/>
      <c r="D689" s="437"/>
      <c r="E689" s="432"/>
      <c r="F689" s="377" t="s">
        <v>1673</v>
      </c>
      <c r="G689" s="62" t="s">
        <v>2341</v>
      </c>
      <c r="H689" s="103" t="s">
        <v>962</v>
      </c>
      <c r="I689" s="393" t="s">
        <v>985</v>
      </c>
      <c r="J689" s="377" t="s">
        <v>362</v>
      </c>
      <c r="K689" s="377" t="s">
        <v>363</v>
      </c>
      <c r="L689" s="103" t="s">
        <v>968</v>
      </c>
      <c r="M689" s="393" t="s">
        <v>30</v>
      </c>
      <c r="N689" s="322">
        <v>42831</v>
      </c>
      <c r="O689" s="322">
        <v>42767</v>
      </c>
      <c r="P689" s="322">
        <v>43496</v>
      </c>
      <c r="Q689" s="112">
        <v>23285.71</v>
      </c>
      <c r="R689" s="61">
        <v>0.7</v>
      </c>
      <c r="S689" s="58" t="s">
        <v>332</v>
      </c>
      <c r="T689" s="58">
        <v>16300</v>
      </c>
    </row>
    <row r="690" spans="2:20" ht="42.75" customHeight="1" thickBot="1" x14ac:dyDescent="0.25">
      <c r="B690" s="409"/>
      <c r="C690" s="410"/>
      <c r="D690" s="437"/>
      <c r="E690" s="421" t="s">
        <v>363</v>
      </c>
      <c r="F690" s="417"/>
      <c r="G690" s="417"/>
      <c r="H690" s="417"/>
      <c r="I690" s="417"/>
      <c r="J690" s="417"/>
      <c r="K690" s="374">
        <f>COUNTA(K651:K689)</f>
        <v>39</v>
      </c>
      <c r="L690" s="459"/>
      <c r="M690" s="460"/>
      <c r="N690" s="460"/>
      <c r="O690" s="460"/>
      <c r="P690" s="460"/>
      <c r="Q690" s="392">
        <f>SUM(Q651:Q689)</f>
        <v>10049164.600000001</v>
      </c>
      <c r="R690" s="457"/>
      <c r="S690" s="458"/>
      <c r="T690" s="399">
        <f>SUM(T651:T689)</f>
        <v>7759733.6500000013</v>
      </c>
    </row>
    <row r="691" spans="2:20" s="12" customFormat="1" ht="80.25" customHeight="1" x14ac:dyDescent="0.2">
      <c r="B691" s="409"/>
      <c r="C691" s="410"/>
      <c r="D691" s="437"/>
      <c r="E691" s="341" t="s">
        <v>1614</v>
      </c>
      <c r="F691" s="382" t="s">
        <v>1389</v>
      </c>
      <c r="G691" s="225" t="s">
        <v>2245</v>
      </c>
      <c r="H691" s="81" t="s">
        <v>1421</v>
      </c>
      <c r="I691" s="382" t="s">
        <v>1422</v>
      </c>
      <c r="J691" s="382" t="s">
        <v>362</v>
      </c>
      <c r="K691" s="376" t="s">
        <v>1420</v>
      </c>
      <c r="L691" s="81" t="s">
        <v>1421</v>
      </c>
      <c r="M691" s="375" t="s">
        <v>1</v>
      </c>
      <c r="N691" s="321">
        <v>43033</v>
      </c>
      <c r="O691" s="321">
        <v>42984</v>
      </c>
      <c r="P691" s="321">
        <v>43714</v>
      </c>
      <c r="Q691" s="116">
        <v>85123.57</v>
      </c>
      <c r="R691" s="82">
        <v>0.4</v>
      </c>
      <c r="S691" s="80" t="s">
        <v>246</v>
      </c>
      <c r="T691" s="80">
        <v>34049.43</v>
      </c>
    </row>
    <row r="692" spans="2:20" s="12" customFormat="1" ht="175.5" customHeight="1" x14ac:dyDescent="0.2">
      <c r="B692" s="409"/>
      <c r="C692" s="410"/>
      <c r="D692" s="437"/>
      <c r="E692" s="129" t="s">
        <v>1614</v>
      </c>
      <c r="F692" s="393" t="s">
        <v>1389</v>
      </c>
      <c r="G692" s="62" t="s">
        <v>1195</v>
      </c>
      <c r="H692" s="103" t="s">
        <v>2990</v>
      </c>
      <c r="I692" s="393" t="s">
        <v>1723</v>
      </c>
      <c r="J692" s="393" t="s">
        <v>362</v>
      </c>
      <c r="K692" s="377" t="s">
        <v>1420</v>
      </c>
      <c r="L692" s="103" t="s">
        <v>1720</v>
      </c>
      <c r="M692" s="377" t="s">
        <v>13</v>
      </c>
      <c r="N692" s="322">
        <v>43166</v>
      </c>
      <c r="O692" s="322">
        <v>42948</v>
      </c>
      <c r="P692" s="322">
        <v>43496</v>
      </c>
      <c r="Q692" s="112">
        <v>15497.45</v>
      </c>
      <c r="R692" s="61">
        <v>0.4</v>
      </c>
      <c r="S692" s="58" t="s">
        <v>246</v>
      </c>
      <c r="T692" s="97">
        <v>6198.98</v>
      </c>
    </row>
    <row r="693" spans="2:20" s="12" customFormat="1" ht="207.75" customHeight="1" x14ac:dyDescent="0.2">
      <c r="B693" s="409"/>
      <c r="C693" s="410"/>
      <c r="D693" s="437"/>
      <c r="E693" s="130" t="s">
        <v>1614</v>
      </c>
      <c r="F693" s="383" t="s">
        <v>1389</v>
      </c>
      <c r="G693" s="84" t="s">
        <v>1206</v>
      </c>
      <c r="H693" s="76" t="s">
        <v>1724</v>
      </c>
      <c r="I693" s="383" t="s">
        <v>1725</v>
      </c>
      <c r="J693" s="383" t="s">
        <v>362</v>
      </c>
      <c r="K693" s="205" t="s">
        <v>1420</v>
      </c>
      <c r="L693" s="76" t="s">
        <v>1726</v>
      </c>
      <c r="M693" s="377" t="s">
        <v>25</v>
      </c>
      <c r="N693" s="322">
        <v>43187</v>
      </c>
      <c r="O693" s="322">
        <v>42993</v>
      </c>
      <c r="P693" s="322">
        <v>43723</v>
      </c>
      <c r="Q693" s="114">
        <v>79640</v>
      </c>
      <c r="R693" s="77">
        <v>0.5</v>
      </c>
      <c r="S693" s="75" t="s">
        <v>246</v>
      </c>
      <c r="T693" s="75">
        <v>39820</v>
      </c>
    </row>
    <row r="694" spans="2:20" s="12" customFormat="1" ht="207.75" customHeight="1" x14ac:dyDescent="0.2">
      <c r="B694" s="409"/>
      <c r="C694" s="410"/>
      <c r="D694" s="437"/>
      <c r="E694" s="130" t="s">
        <v>1614</v>
      </c>
      <c r="F694" s="383" t="s">
        <v>1389</v>
      </c>
      <c r="G694" s="84" t="s">
        <v>2246</v>
      </c>
      <c r="H694" s="76" t="s">
        <v>2991</v>
      </c>
      <c r="I694" s="383" t="s">
        <v>1945</v>
      </c>
      <c r="J694" s="383" t="s">
        <v>362</v>
      </c>
      <c r="K694" s="205" t="s">
        <v>1420</v>
      </c>
      <c r="L694" s="76" t="s">
        <v>1841</v>
      </c>
      <c r="M694" s="377" t="s">
        <v>25</v>
      </c>
      <c r="N694" s="322">
        <v>43256</v>
      </c>
      <c r="O694" s="322">
        <v>43070</v>
      </c>
      <c r="P694" s="322">
        <v>43616</v>
      </c>
      <c r="Q694" s="114">
        <v>94605.06</v>
      </c>
      <c r="R694" s="77">
        <v>0.4</v>
      </c>
      <c r="S694" s="75" t="s">
        <v>246</v>
      </c>
      <c r="T694" s="75">
        <v>37842.019999999997</v>
      </c>
    </row>
    <row r="695" spans="2:20" s="12" customFormat="1" ht="207.75" customHeight="1" x14ac:dyDescent="0.2">
      <c r="B695" s="409"/>
      <c r="C695" s="410"/>
      <c r="D695" s="437"/>
      <c r="E695" s="130" t="s">
        <v>1614</v>
      </c>
      <c r="F695" s="383" t="s">
        <v>1389</v>
      </c>
      <c r="G695" s="84" t="s">
        <v>2247</v>
      </c>
      <c r="H695" s="76" t="s">
        <v>1946</v>
      </c>
      <c r="I695" s="383" t="s">
        <v>1947</v>
      </c>
      <c r="J695" s="383" t="s">
        <v>362</v>
      </c>
      <c r="K695" s="205" t="s">
        <v>1420</v>
      </c>
      <c r="L695" s="76" t="s">
        <v>1843</v>
      </c>
      <c r="M695" s="377" t="s">
        <v>25</v>
      </c>
      <c r="N695" s="322">
        <v>43256</v>
      </c>
      <c r="O695" s="322">
        <v>43081</v>
      </c>
      <c r="P695" s="322">
        <v>43810</v>
      </c>
      <c r="Q695" s="114">
        <v>79591.899999999994</v>
      </c>
      <c r="R695" s="77">
        <v>0.4</v>
      </c>
      <c r="S695" s="75" t="s">
        <v>246</v>
      </c>
      <c r="T695" s="75">
        <v>31836.76</v>
      </c>
    </row>
    <row r="696" spans="2:20" s="12" customFormat="1" ht="219" customHeight="1" x14ac:dyDescent="0.2">
      <c r="B696" s="409"/>
      <c r="C696" s="410"/>
      <c r="D696" s="437"/>
      <c r="E696" s="130" t="s">
        <v>1614</v>
      </c>
      <c r="F696" s="383" t="s">
        <v>1389</v>
      </c>
      <c r="G696" s="84" t="s">
        <v>2248</v>
      </c>
      <c r="H696" s="76" t="s">
        <v>1855</v>
      </c>
      <c r="I696" s="383" t="s">
        <v>1856</v>
      </c>
      <c r="J696" s="383" t="s">
        <v>362</v>
      </c>
      <c r="K696" s="205" t="s">
        <v>1420</v>
      </c>
      <c r="L696" s="76" t="s">
        <v>1845</v>
      </c>
      <c r="M696" s="377" t="s">
        <v>13</v>
      </c>
      <c r="N696" s="322">
        <v>43256</v>
      </c>
      <c r="O696" s="322">
        <v>43221</v>
      </c>
      <c r="P696" s="322">
        <v>43769</v>
      </c>
      <c r="Q696" s="114">
        <v>12849.59</v>
      </c>
      <c r="R696" s="77">
        <v>0.4</v>
      </c>
      <c r="S696" s="75" t="s">
        <v>246</v>
      </c>
      <c r="T696" s="75">
        <v>5139.84</v>
      </c>
    </row>
    <row r="697" spans="2:20" s="12" customFormat="1" ht="219" customHeight="1" x14ac:dyDescent="0.2">
      <c r="B697" s="409"/>
      <c r="C697" s="410"/>
      <c r="D697" s="437"/>
      <c r="E697" s="393" t="s">
        <v>1614</v>
      </c>
      <c r="F697" s="393" t="s">
        <v>1389</v>
      </c>
      <c r="G697" s="62" t="s">
        <v>2249</v>
      </c>
      <c r="H697" s="103" t="s">
        <v>1948</v>
      </c>
      <c r="I697" s="393" t="s">
        <v>1949</v>
      </c>
      <c r="J697" s="393" t="s">
        <v>362</v>
      </c>
      <c r="K697" s="377" t="s">
        <v>1420</v>
      </c>
      <c r="L697" s="103" t="s">
        <v>1847</v>
      </c>
      <c r="M697" s="377" t="s">
        <v>13</v>
      </c>
      <c r="N697" s="322">
        <v>43256</v>
      </c>
      <c r="O697" s="322">
        <v>43192</v>
      </c>
      <c r="P697" s="322">
        <v>43585</v>
      </c>
      <c r="Q697" s="112">
        <v>99948.63</v>
      </c>
      <c r="R697" s="61">
        <v>0.5</v>
      </c>
      <c r="S697" s="58" t="s">
        <v>246</v>
      </c>
      <c r="T697" s="58">
        <v>49974.32</v>
      </c>
    </row>
    <row r="698" spans="2:20" s="12" customFormat="1" ht="165.75" customHeight="1" x14ac:dyDescent="0.2">
      <c r="B698" s="409"/>
      <c r="C698" s="410"/>
      <c r="D698" s="437"/>
      <c r="E698" s="393" t="s">
        <v>1614</v>
      </c>
      <c r="F698" s="393" t="s">
        <v>1389</v>
      </c>
      <c r="G698" s="62" t="s">
        <v>2230</v>
      </c>
      <c r="H698" s="103" t="s">
        <v>1950</v>
      </c>
      <c r="I698" s="393" t="s">
        <v>1951</v>
      </c>
      <c r="J698" s="393" t="s">
        <v>362</v>
      </c>
      <c r="K698" s="377" t="s">
        <v>1420</v>
      </c>
      <c r="L698" s="103" t="s">
        <v>1848</v>
      </c>
      <c r="M698" s="377" t="s">
        <v>33</v>
      </c>
      <c r="N698" s="322">
        <v>43256</v>
      </c>
      <c r="O698" s="322">
        <v>43101</v>
      </c>
      <c r="P698" s="322">
        <v>43646</v>
      </c>
      <c r="Q698" s="112">
        <v>99930</v>
      </c>
      <c r="R698" s="61">
        <v>0.4</v>
      </c>
      <c r="S698" s="58" t="s">
        <v>246</v>
      </c>
      <c r="T698" s="58">
        <v>39972</v>
      </c>
    </row>
    <row r="699" spans="2:20" s="12" customFormat="1" ht="177.75" customHeight="1" x14ac:dyDescent="0.2">
      <c r="B699" s="409"/>
      <c r="C699" s="410"/>
      <c r="D699" s="437"/>
      <c r="E699" s="393" t="s">
        <v>1614</v>
      </c>
      <c r="F699" s="393" t="s">
        <v>1389</v>
      </c>
      <c r="G699" s="62" t="s">
        <v>2250</v>
      </c>
      <c r="H699" s="103" t="s">
        <v>1952</v>
      </c>
      <c r="I699" s="393" t="s">
        <v>1953</v>
      </c>
      <c r="J699" s="393" t="s">
        <v>362</v>
      </c>
      <c r="K699" s="377" t="s">
        <v>1420</v>
      </c>
      <c r="L699" s="103" t="s">
        <v>1850</v>
      </c>
      <c r="M699" s="377" t="s">
        <v>13</v>
      </c>
      <c r="N699" s="322">
        <v>43256</v>
      </c>
      <c r="O699" s="322">
        <v>43178</v>
      </c>
      <c r="P699" s="322">
        <v>43726</v>
      </c>
      <c r="Q699" s="112">
        <v>99908.66</v>
      </c>
      <c r="R699" s="61">
        <v>0.4</v>
      </c>
      <c r="S699" s="58" t="s">
        <v>246</v>
      </c>
      <c r="T699" s="58">
        <v>39963.46</v>
      </c>
    </row>
    <row r="700" spans="2:20" s="12" customFormat="1" ht="220.5" customHeight="1" x14ac:dyDescent="0.2">
      <c r="B700" s="409"/>
      <c r="C700" s="410"/>
      <c r="D700" s="437"/>
      <c r="E700" s="383" t="s">
        <v>1614</v>
      </c>
      <c r="F700" s="383" t="s">
        <v>1389</v>
      </c>
      <c r="G700" s="84" t="s">
        <v>2251</v>
      </c>
      <c r="H700" s="76" t="s">
        <v>1954</v>
      </c>
      <c r="I700" s="383" t="s">
        <v>1955</v>
      </c>
      <c r="J700" s="383" t="s">
        <v>362</v>
      </c>
      <c r="K700" s="205" t="s">
        <v>1420</v>
      </c>
      <c r="L700" s="76" t="s">
        <v>1852</v>
      </c>
      <c r="M700" s="377" t="s">
        <v>13</v>
      </c>
      <c r="N700" s="322">
        <v>43256</v>
      </c>
      <c r="O700" s="322">
        <v>43191</v>
      </c>
      <c r="P700" s="322">
        <v>43920</v>
      </c>
      <c r="Q700" s="114">
        <v>99196.88</v>
      </c>
      <c r="R700" s="77">
        <v>0.5</v>
      </c>
      <c r="S700" s="75" t="s">
        <v>246</v>
      </c>
      <c r="T700" s="75">
        <v>49598.44</v>
      </c>
    </row>
    <row r="701" spans="2:20" s="12" customFormat="1" ht="185.25" customHeight="1" x14ac:dyDescent="0.2">
      <c r="B701" s="409"/>
      <c r="C701" s="410"/>
      <c r="D701" s="437"/>
      <c r="E701" s="383" t="s">
        <v>1614</v>
      </c>
      <c r="F701" s="383" t="s">
        <v>1389</v>
      </c>
      <c r="G701" s="84" t="s">
        <v>2257</v>
      </c>
      <c r="H701" s="76" t="s">
        <v>1956</v>
      </c>
      <c r="I701" s="383" t="s">
        <v>1957</v>
      </c>
      <c r="J701" s="383" t="s">
        <v>362</v>
      </c>
      <c r="K701" s="205" t="s">
        <v>1420</v>
      </c>
      <c r="L701" s="76" t="s">
        <v>1854</v>
      </c>
      <c r="M701" s="377" t="s">
        <v>13</v>
      </c>
      <c r="N701" s="322">
        <v>43256</v>
      </c>
      <c r="O701" s="322">
        <v>43252</v>
      </c>
      <c r="P701" s="322">
        <v>43799</v>
      </c>
      <c r="Q701" s="114">
        <v>71171.75</v>
      </c>
      <c r="R701" s="77">
        <v>0.4</v>
      </c>
      <c r="S701" s="75" t="s">
        <v>246</v>
      </c>
      <c r="T701" s="75">
        <v>28468.7</v>
      </c>
    </row>
    <row r="702" spans="2:20" s="12" customFormat="1" ht="210" customHeight="1" x14ac:dyDescent="0.2">
      <c r="B702" s="409"/>
      <c r="C702" s="410"/>
      <c r="D702" s="437"/>
      <c r="E702" s="393" t="s">
        <v>1614</v>
      </c>
      <c r="F702" s="393" t="s">
        <v>2634</v>
      </c>
      <c r="G702" s="62" t="s">
        <v>2635</v>
      </c>
      <c r="H702" s="103" t="s">
        <v>2650</v>
      </c>
      <c r="I702" s="393" t="s">
        <v>2651</v>
      </c>
      <c r="J702" s="393" t="s">
        <v>362</v>
      </c>
      <c r="K702" s="377" t="s">
        <v>1420</v>
      </c>
      <c r="L702" s="103" t="s">
        <v>2641</v>
      </c>
      <c r="M702" s="377" t="s">
        <v>13</v>
      </c>
      <c r="N702" s="322">
        <v>43563</v>
      </c>
      <c r="O702" s="322">
        <v>43344</v>
      </c>
      <c r="P702" s="322">
        <v>43890</v>
      </c>
      <c r="Q702" s="58">
        <v>33011.69</v>
      </c>
      <c r="R702" s="61">
        <v>0.5</v>
      </c>
      <c r="S702" s="58" t="s">
        <v>246</v>
      </c>
      <c r="T702" s="58">
        <v>16505.84</v>
      </c>
    </row>
    <row r="703" spans="2:20" s="12" customFormat="1" ht="215.25" customHeight="1" x14ac:dyDescent="0.2">
      <c r="B703" s="409"/>
      <c r="C703" s="410"/>
      <c r="D703" s="437"/>
      <c r="E703" s="393" t="s">
        <v>1614</v>
      </c>
      <c r="F703" s="393" t="s">
        <v>2634</v>
      </c>
      <c r="G703" s="62" t="s">
        <v>2748</v>
      </c>
      <c r="H703" s="103" t="s">
        <v>2756</v>
      </c>
      <c r="I703" s="393" t="s">
        <v>2759</v>
      </c>
      <c r="J703" s="393" t="s">
        <v>362</v>
      </c>
      <c r="K703" s="377" t="s">
        <v>1420</v>
      </c>
      <c r="L703" s="103" t="s">
        <v>2753</v>
      </c>
      <c r="M703" s="377" t="s">
        <v>336</v>
      </c>
      <c r="N703" s="322">
        <v>43599</v>
      </c>
      <c r="O703" s="322">
        <v>43388</v>
      </c>
      <c r="P703" s="322">
        <v>43826</v>
      </c>
      <c r="Q703" s="58">
        <v>55203.25</v>
      </c>
      <c r="R703" s="61">
        <v>0.5</v>
      </c>
      <c r="S703" s="58" t="s">
        <v>246</v>
      </c>
      <c r="T703" s="58">
        <v>27601.63</v>
      </c>
    </row>
    <row r="704" spans="2:20" s="12" customFormat="1" ht="215.25" customHeight="1" x14ac:dyDescent="0.2">
      <c r="B704" s="409"/>
      <c r="C704" s="410"/>
      <c r="D704" s="437"/>
      <c r="E704" s="393" t="s">
        <v>1614</v>
      </c>
      <c r="F704" s="393" t="s">
        <v>2634</v>
      </c>
      <c r="G704" s="62" t="s">
        <v>2511</v>
      </c>
      <c r="H704" s="103" t="s">
        <v>2757</v>
      </c>
      <c r="I704" s="393" t="s">
        <v>2760</v>
      </c>
      <c r="J704" s="393" t="s">
        <v>362</v>
      </c>
      <c r="K704" s="377" t="s">
        <v>1420</v>
      </c>
      <c r="L704" s="103" t="s">
        <v>2755</v>
      </c>
      <c r="M704" s="377" t="s">
        <v>336</v>
      </c>
      <c r="N704" s="322">
        <v>43599</v>
      </c>
      <c r="O704" s="322">
        <v>43497</v>
      </c>
      <c r="P704" s="322">
        <v>43796</v>
      </c>
      <c r="Q704" s="58">
        <v>30708.82</v>
      </c>
      <c r="R704" s="61">
        <v>0.5</v>
      </c>
      <c r="S704" s="58" t="s">
        <v>246</v>
      </c>
      <c r="T704" s="58">
        <v>15354.41</v>
      </c>
    </row>
    <row r="705" spans="2:20" s="12" customFormat="1" ht="215.25" customHeight="1" x14ac:dyDescent="0.2">
      <c r="B705" s="409"/>
      <c r="C705" s="410"/>
      <c r="D705" s="437"/>
      <c r="E705" s="393" t="s">
        <v>1614</v>
      </c>
      <c r="F705" s="393" t="s">
        <v>2634</v>
      </c>
      <c r="G705" s="62" t="s">
        <v>2749</v>
      </c>
      <c r="H705" s="103" t="s">
        <v>2758</v>
      </c>
      <c r="I705" s="393" t="s">
        <v>2761</v>
      </c>
      <c r="J705" s="393" t="s">
        <v>362</v>
      </c>
      <c r="K705" s="377" t="s">
        <v>1420</v>
      </c>
      <c r="L705" s="103" t="s">
        <v>2754</v>
      </c>
      <c r="M705" s="377" t="s">
        <v>336</v>
      </c>
      <c r="N705" s="322">
        <v>43591</v>
      </c>
      <c r="O705" s="322">
        <v>43374</v>
      </c>
      <c r="P705" s="322">
        <v>43919</v>
      </c>
      <c r="Q705" s="58">
        <v>56771.62</v>
      </c>
      <c r="R705" s="61">
        <v>0.4</v>
      </c>
      <c r="S705" s="58" t="s">
        <v>246</v>
      </c>
      <c r="T705" s="58">
        <v>22708.65</v>
      </c>
    </row>
    <row r="706" spans="2:20" s="12" customFormat="1" ht="121.5" customHeight="1" x14ac:dyDescent="0.2">
      <c r="B706" s="409"/>
      <c r="C706" s="410"/>
      <c r="D706" s="437"/>
      <c r="E706" s="393" t="s">
        <v>1614</v>
      </c>
      <c r="F706" s="393" t="s">
        <v>2634</v>
      </c>
      <c r="G706" s="62" t="s">
        <v>2636</v>
      </c>
      <c r="H706" s="103" t="s">
        <v>2652</v>
      </c>
      <c r="I706" s="393" t="s">
        <v>2653</v>
      </c>
      <c r="J706" s="393" t="s">
        <v>362</v>
      </c>
      <c r="K706" s="377" t="s">
        <v>1420</v>
      </c>
      <c r="L706" s="103" t="s">
        <v>2643</v>
      </c>
      <c r="M706" s="377" t="s">
        <v>13</v>
      </c>
      <c r="N706" s="322">
        <v>43565</v>
      </c>
      <c r="O706" s="322">
        <v>43405</v>
      </c>
      <c r="P706" s="322">
        <v>43951</v>
      </c>
      <c r="Q706" s="58">
        <v>31100</v>
      </c>
      <c r="R706" s="61">
        <v>0.4</v>
      </c>
      <c r="S706" s="58" t="s">
        <v>246</v>
      </c>
      <c r="T706" s="58">
        <v>12440</v>
      </c>
    </row>
    <row r="707" spans="2:20" s="12" customFormat="1" ht="206.25" customHeight="1" x14ac:dyDescent="0.2">
      <c r="B707" s="409"/>
      <c r="C707" s="410"/>
      <c r="D707" s="437"/>
      <c r="E707" s="393" t="s">
        <v>1614</v>
      </c>
      <c r="F707" s="393" t="s">
        <v>2634</v>
      </c>
      <c r="G707" s="62" t="s">
        <v>2637</v>
      </c>
      <c r="H707" s="103" t="s">
        <v>2654</v>
      </c>
      <c r="I707" s="393" t="s">
        <v>2655</v>
      </c>
      <c r="J707" s="393" t="s">
        <v>362</v>
      </c>
      <c r="K707" s="377" t="s">
        <v>1420</v>
      </c>
      <c r="L707" s="103" t="s">
        <v>2645</v>
      </c>
      <c r="M707" s="377" t="s">
        <v>13</v>
      </c>
      <c r="N707" s="322">
        <v>43563</v>
      </c>
      <c r="O707" s="322">
        <v>43647</v>
      </c>
      <c r="P707" s="322">
        <v>44197</v>
      </c>
      <c r="Q707" s="58">
        <v>99936</v>
      </c>
      <c r="R707" s="61">
        <v>0.4</v>
      </c>
      <c r="S707" s="58" t="s">
        <v>246</v>
      </c>
      <c r="T707" s="58">
        <v>39974.400000000001</v>
      </c>
    </row>
    <row r="708" spans="2:20" s="12" customFormat="1" ht="206.25" customHeight="1" x14ac:dyDescent="0.2">
      <c r="B708" s="409"/>
      <c r="C708" s="410"/>
      <c r="D708" s="437"/>
      <c r="E708" s="393" t="s">
        <v>1614</v>
      </c>
      <c r="F708" s="393" t="s">
        <v>2634</v>
      </c>
      <c r="G708" s="62" t="s">
        <v>2638</v>
      </c>
      <c r="H708" s="103" t="s">
        <v>2656</v>
      </c>
      <c r="I708" s="393" t="s">
        <v>2657</v>
      </c>
      <c r="J708" s="393" t="s">
        <v>362</v>
      </c>
      <c r="K708" s="377" t="s">
        <v>1420</v>
      </c>
      <c r="L708" s="103" t="s">
        <v>2647</v>
      </c>
      <c r="M708" s="377" t="s">
        <v>1</v>
      </c>
      <c r="N708" s="322">
        <v>43558</v>
      </c>
      <c r="O708" s="322">
        <v>43586</v>
      </c>
      <c r="P708" s="322">
        <v>43982</v>
      </c>
      <c r="Q708" s="58">
        <v>61907.8</v>
      </c>
      <c r="R708" s="61">
        <v>0.4</v>
      </c>
      <c r="S708" s="58" t="s">
        <v>246</v>
      </c>
      <c r="T708" s="58">
        <v>24763.119999999999</v>
      </c>
    </row>
    <row r="709" spans="2:20" s="12" customFormat="1" ht="206.25" customHeight="1" thickBot="1" x14ac:dyDescent="0.25">
      <c r="B709" s="409"/>
      <c r="C709" s="410"/>
      <c r="D709" s="437"/>
      <c r="E709" s="394" t="s">
        <v>1614</v>
      </c>
      <c r="F709" s="394" t="s">
        <v>2634</v>
      </c>
      <c r="G709" s="226" t="s">
        <v>2639</v>
      </c>
      <c r="H709" s="105" t="s">
        <v>2658</v>
      </c>
      <c r="I709" s="394" t="s">
        <v>2659</v>
      </c>
      <c r="J709" s="394" t="s">
        <v>362</v>
      </c>
      <c r="K709" s="94" t="s">
        <v>1420</v>
      </c>
      <c r="L709" s="105" t="s">
        <v>2649</v>
      </c>
      <c r="M709" s="94" t="s">
        <v>13</v>
      </c>
      <c r="N709" s="316">
        <v>43559</v>
      </c>
      <c r="O709" s="316">
        <v>43465</v>
      </c>
      <c r="P709" s="316">
        <v>44012</v>
      </c>
      <c r="Q709" s="95">
        <v>72628.95</v>
      </c>
      <c r="R709" s="96">
        <v>0.4</v>
      </c>
      <c r="S709" s="95" t="s">
        <v>246</v>
      </c>
      <c r="T709" s="95">
        <v>29051.58</v>
      </c>
    </row>
    <row r="710" spans="2:20" ht="42.75" customHeight="1" thickBot="1" x14ac:dyDescent="0.25">
      <c r="B710" s="409"/>
      <c r="C710" s="410"/>
      <c r="D710" s="437"/>
      <c r="E710" s="421" t="s">
        <v>1420</v>
      </c>
      <c r="F710" s="417"/>
      <c r="G710" s="417"/>
      <c r="H710" s="417"/>
      <c r="I710" s="417"/>
      <c r="J710" s="417"/>
      <c r="K710" s="374">
        <f>COUNTA(K691:K709)</f>
        <v>19</v>
      </c>
      <c r="L710" s="459"/>
      <c r="M710" s="460"/>
      <c r="N710" s="460"/>
      <c r="O710" s="460"/>
      <c r="P710" s="460"/>
      <c r="Q710" s="392">
        <f>SUM(Q691:Q709)</f>
        <v>1278731.6199999999</v>
      </c>
      <c r="R710" s="446"/>
      <c r="S710" s="447"/>
      <c r="T710" s="399">
        <f>SUM(T691:T709)</f>
        <v>551263.58000000007</v>
      </c>
    </row>
    <row r="711" spans="2:20" ht="183.75" customHeight="1" x14ac:dyDescent="0.2">
      <c r="B711" s="409"/>
      <c r="C711" s="410"/>
      <c r="D711" s="437"/>
      <c r="E711" s="450" t="s">
        <v>538</v>
      </c>
      <c r="F711" s="215" t="s">
        <v>1439</v>
      </c>
      <c r="G711" s="225" t="s">
        <v>1440</v>
      </c>
      <c r="H711" s="81" t="s">
        <v>1441</v>
      </c>
      <c r="I711" s="382" t="s">
        <v>1447</v>
      </c>
      <c r="J711" s="382" t="s">
        <v>362</v>
      </c>
      <c r="K711" s="376" t="s">
        <v>542</v>
      </c>
      <c r="L711" s="282" t="s">
        <v>1453</v>
      </c>
      <c r="M711" s="375" t="s">
        <v>191</v>
      </c>
      <c r="N711" s="321">
        <v>43063</v>
      </c>
      <c r="O711" s="321">
        <v>41963</v>
      </c>
      <c r="P711" s="321">
        <v>43312</v>
      </c>
      <c r="Q711" s="116">
        <v>191025.57</v>
      </c>
      <c r="R711" s="82">
        <v>0.7</v>
      </c>
      <c r="S711" s="80" t="s">
        <v>246</v>
      </c>
      <c r="T711" s="80">
        <v>133717.9</v>
      </c>
    </row>
    <row r="712" spans="2:20" ht="174.75" customHeight="1" x14ac:dyDescent="0.2">
      <c r="B712" s="409"/>
      <c r="C712" s="410"/>
      <c r="D712" s="437"/>
      <c r="E712" s="435"/>
      <c r="F712" s="393" t="s">
        <v>1439</v>
      </c>
      <c r="G712" s="227" t="s">
        <v>1440</v>
      </c>
      <c r="H712" s="103" t="s">
        <v>1442</v>
      </c>
      <c r="I712" s="393" t="s">
        <v>1448</v>
      </c>
      <c r="J712" s="393" t="s">
        <v>362</v>
      </c>
      <c r="K712" s="377" t="s">
        <v>542</v>
      </c>
      <c r="L712" s="283" t="s">
        <v>1454</v>
      </c>
      <c r="M712" s="377" t="s">
        <v>191</v>
      </c>
      <c r="N712" s="322">
        <v>43063</v>
      </c>
      <c r="O712" s="322">
        <v>41852</v>
      </c>
      <c r="P712" s="322">
        <v>43708</v>
      </c>
      <c r="Q712" s="112">
        <v>362112</v>
      </c>
      <c r="R712" s="61">
        <v>0.7</v>
      </c>
      <c r="S712" s="58" t="s">
        <v>246</v>
      </c>
      <c r="T712" s="58">
        <v>253478.39999999999</v>
      </c>
    </row>
    <row r="713" spans="2:20" ht="174.75" customHeight="1" x14ac:dyDescent="0.2">
      <c r="B713" s="409"/>
      <c r="C713" s="410"/>
      <c r="D713" s="437"/>
      <c r="E713" s="435"/>
      <c r="F713" s="393" t="s">
        <v>1439</v>
      </c>
      <c r="G713" s="227" t="s">
        <v>1113</v>
      </c>
      <c r="H713" s="103" t="s">
        <v>1443</v>
      </c>
      <c r="I713" s="393" t="s">
        <v>1449</v>
      </c>
      <c r="J713" s="393" t="s">
        <v>362</v>
      </c>
      <c r="K713" s="377" t="s">
        <v>542</v>
      </c>
      <c r="L713" s="283" t="s">
        <v>1455</v>
      </c>
      <c r="M713" s="377" t="s">
        <v>4</v>
      </c>
      <c r="N713" s="322">
        <v>43063</v>
      </c>
      <c r="O713" s="322">
        <v>42475</v>
      </c>
      <c r="P713" s="322">
        <v>43830</v>
      </c>
      <c r="Q713" s="112">
        <v>132250</v>
      </c>
      <c r="R713" s="61">
        <v>0.7</v>
      </c>
      <c r="S713" s="58" t="s">
        <v>246</v>
      </c>
      <c r="T713" s="58">
        <v>92575</v>
      </c>
    </row>
    <row r="714" spans="2:20" ht="189.75" customHeight="1" x14ac:dyDescent="0.2">
      <c r="B714" s="409"/>
      <c r="C714" s="410"/>
      <c r="D714" s="437"/>
      <c r="E714" s="435"/>
      <c r="F714" s="393" t="s">
        <v>1439</v>
      </c>
      <c r="G714" s="227" t="s">
        <v>1486</v>
      </c>
      <c r="H714" s="103" t="s">
        <v>1444</v>
      </c>
      <c r="I714" s="393" t="s">
        <v>1450</v>
      </c>
      <c r="J714" s="393" t="s">
        <v>362</v>
      </c>
      <c r="K714" s="377" t="s">
        <v>542</v>
      </c>
      <c r="L714" s="283" t="s">
        <v>1456</v>
      </c>
      <c r="M714" s="393" t="s">
        <v>2712</v>
      </c>
      <c r="N714" s="322">
        <v>43063</v>
      </c>
      <c r="O714" s="322">
        <v>42309</v>
      </c>
      <c r="P714" s="322">
        <v>43830</v>
      </c>
      <c r="Q714" s="112">
        <v>544362.11</v>
      </c>
      <c r="R714" s="61">
        <v>0.7</v>
      </c>
      <c r="S714" s="58" t="s">
        <v>246</v>
      </c>
      <c r="T714" s="58">
        <v>381053.48</v>
      </c>
    </row>
    <row r="715" spans="2:20" ht="189.75" customHeight="1" x14ac:dyDescent="0.2">
      <c r="B715" s="409"/>
      <c r="C715" s="410"/>
      <c r="D715" s="437"/>
      <c r="E715" s="435"/>
      <c r="F715" s="393" t="s">
        <v>1439</v>
      </c>
      <c r="G715" s="227" t="s">
        <v>1108</v>
      </c>
      <c r="H715" s="103" t="s">
        <v>1445</v>
      </c>
      <c r="I715" s="393" t="s">
        <v>1451</v>
      </c>
      <c r="J715" s="393" t="s">
        <v>362</v>
      </c>
      <c r="K715" s="377" t="s">
        <v>542</v>
      </c>
      <c r="L715" s="283" t="s">
        <v>1457</v>
      </c>
      <c r="M715" s="377" t="s">
        <v>950</v>
      </c>
      <c r="N715" s="322">
        <v>43063</v>
      </c>
      <c r="O715" s="322">
        <v>42530</v>
      </c>
      <c r="P715" s="322">
        <v>43775</v>
      </c>
      <c r="Q715" s="112">
        <v>474950</v>
      </c>
      <c r="R715" s="61">
        <v>0.7</v>
      </c>
      <c r="S715" s="58" t="s">
        <v>246</v>
      </c>
      <c r="T715" s="58">
        <v>332465</v>
      </c>
    </row>
    <row r="716" spans="2:20" ht="189.75" customHeight="1" x14ac:dyDescent="0.2">
      <c r="B716" s="409"/>
      <c r="C716" s="410"/>
      <c r="D716" s="437"/>
      <c r="E716" s="435"/>
      <c r="F716" s="393" t="s">
        <v>1439</v>
      </c>
      <c r="G716" s="227" t="s">
        <v>1487</v>
      </c>
      <c r="H716" s="103" t="s">
        <v>1446</v>
      </c>
      <c r="I716" s="393" t="s">
        <v>1452</v>
      </c>
      <c r="J716" s="393" t="s">
        <v>362</v>
      </c>
      <c r="K716" s="377" t="s">
        <v>542</v>
      </c>
      <c r="L716" s="283" t="s">
        <v>1458</v>
      </c>
      <c r="M716" s="377" t="s">
        <v>34</v>
      </c>
      <c r="N716" s="322">
        <v>43063</v>
      </c>
      <c r="O716" s="322">
        <v>42278</v>
      </c>
      <c r="P716" s="322">
        <v>43677</v>
      </c>
      <c r="Q716" s="112">
        <v>232777.63</v>
      </c>
      <c r="R716" s="61">
        <v>0.7</v>
      </c>
      <c r="S716" s="58" t="s">
        <v>246</v>
      </c>
      <c r="T716" s="58">
        <v>162944.34</v>
      </c>
    </row>
    <row r="717" spans="2:20" ht="189.75" customHeight="1" x14ac:dyDescent="0.2">
      <c r="B717" s="409"/>
      <c r="C717" s="410"/>
      <c r="D717" s="437"/>
      <c r="E717" s="435"/>
      <c r="F717" s="393" t="s">
        <v>1439</v>
      </c>
      <c r="G717" s="227" t="s">
        <v>1145</v>
      </c>
      <c r="H717" s="103" t="s">
        <v>2992</v>
      </c>
      <c r="I717" s="393" t="s">
        <v>1501</v>
      </c>
      <c r="J717" s="393" t="s">
        <v>362</v>
      </c>
      <c r="K717" s="377" t="s">
        <v>542</v>
      </c>
      <c r="L717" s="283" t="s">
        <v>1458</v>
      </c>
      <c r="M717" s="377" t="s">
        <v>336</v>
      </c>
      <c r="N717" s="322">
        <v>43096</v>
      </c>
      <c r="O717" s="322">
        <v>42193</v>
      </c>
      <c r="P717" s="322">
        <v>44926</v>
      </c>
      <c r="Q717" s="200">
        <v>114899.8</v>
      </c>
      <c r="R717" s="61">
        <v>0.7</v>
      </c>
      <c r="S717" s="58" t="s">
        <v>246</v>
      </c>
      <c r="T717" s="58">
        <v>80429.86</v>
      </c>
    </row>
    <row r="718" spans="2:20" ht="195.75" customHeight="1" x14ac:dyDescent="0.2">
      <c r="B718" s="409"/>
      <c r="C718" s="410"/>
      <c r="D718" s="437"/>
      <c r="E718" s="435"/>
      <c r="F718" s="393" t="s">
        <v>1439</v>
      </c>
      <c r="G718" s="227" t="s">
        <v>653</v>
      </c>
      <c r="H718" s="103" t="s">
        <v>1491</v>
      </c>
      <c r="I718" s="393" t="s">
        <v>1488</v>
      </c>
      <c r="J718" s="393" t="s">
        <v>362</v>
      </c>
      <c r="K718" s="377" t="s">
        <v>542</v>
      </c>
      <c r="L718" s="283" t="s">
        <v>1494</v>
      </c>
      <c r="M718" s="393" t="s">
        <v>1497</v>
      </c>
      <c r="N718" s="322">
        <v>43091</v>
      </c>
      <c r="O718" s="322">
        <v>43160</v>
      </c>
      <c r="P718" s="322">
        <v>44196</v>
      </c>
      <c r="Q718" s="112">
        <v>116553</v>
      </c>
      <c r="R718" s="61">
        <v>0.7</v>
      </c>
      <c r="S718" s="58" t="s">
        <v>246</v>
      </c>
      <c r="T718" s="58">
        <v>81587.100000000006</v>
      </c>
    </row>
    <row r="719" spans="2:20" ht="188.25" customHeight="1" x14ac:dyDescent="0.2">
      <c r="B719" s="409"/>
      <c r="C719" s="410"/>
      <c r="D719" s="437"/>
      <c r="E719" s="435"/>
      <c r="F719" s="393" t="s">
        <v>1439</v>
      </c>
      <c r="G719" s="227" t="s">
        <v>653</v>
      </c>
      <c r="H719" s="103" t="s">
        <v>1492</v>
      </c>
      <c r="I719" s="393" t="s">
        <v>1489</v>
      </c>
      <c r="J719" s="393" t="s">
        <v>362</v>
      </c>
      <c r="K719" s="377" t="s">
        <v>542</v>
      </c>
      <c r="L719" s="283" t="s">
        <v>1495</v>
      </c>
      <c r="M719" s="393" t="s">
        <v>1497</v>
      </c>
      <c r="N719" s="322">
        <v>43091</v>
      </c>
      <c r="O719" s="322">
        <v>43101</v>
      </c>
      <c r="P719" s="322">
        <v>44196</v>
      </c>
      <c r="Q719" s="112">
        <v>122405</v>
      </c>
      <c r="R719" s="61">
        <v>0.7</v>
      </c>
      <c r="S719" s="58" t="s">
        <v>246</v>
      </c>
      <c r="T719" s="58">
        <v>85683.5</v>
      </c>
    </row>
    <row r="720" spans="2:20" s="90" customFormat="1" ht="216" customHeight="1" x14ac:dyDescent="0.2">
      <c r="B720" s="409"/>
      <c r="C720" s="410"/>
      <c r="D720" s="437"/>
      <c r="E720" s="435"/>
      <c r="F720" s="393" t="s">
        <v>1439</v>
      </c>
      <c r="G720" s="227" t="s">
        <v>650</v>
      </c>
      <c r="H720" s="76" t="s">
        <v>2452</v>
      </c>
      <c r="I720" s="383" t="s">
        <v>2453</v>
      </c>
      <c r="J720" s="383" t="s">
        <v>362</v>
      </c>
      <c r="K720" s="205" t="s">
        <v>542</v>
      </c>
      <c r="L720" s="284" t="s">
        <v>2454</v>
      </c>
      <c r="M720" s="393" t="s">
        <v>21</v>
      </c>
      <c r="N720" s="322">
        <v>43426</v>
      </c>
      <c r="O720" s="322">
        <v>42683</v>
      </c>
      <c r="P720" s="322">
        <v>43738</v>
      </c>
      <c r="Q720" s="114">
        <v>384260.55</v>
      </c>
      <c r="R720" s="77">
        <v>0.7</v>
      </c>
      <c r="S720" s="75" t="s">
        <v>246</v>
      </c>
      <c r="T720" s="75">
        <v>268982.39</v>
      </c>
    </row>
    <row r="721" spans="2:20" ht="197.25" customHeight="1" x14ac:dyDescent="0.2">
      <c r="B721" s="409"/>
      <c r="C721" s="410"/>
      <c r="D721" s="437"/>
      <c r="E721" s="435"/>
      <c r="F721" s="393" t="s">
        <v>1439</v>
      </c>
      <c r="G721" s="228" t="s">
        <v>2387</v>
      </c>
      <c r="H721" s="76" t="s">
        <v>1493</v>
      </c>
      <c r="I721" s="383" t="s">
        <v>1490</v>
      </c>
      <c r="J721" s="383" t="s">
        <v>362</v>
      </c>
      <c r="K721" s="205" t="s">
        <v>542</v>
      </c>
      <c r="L721" s="284" t="s">
        <v>1496</v>
      </c>
      <c r="M721" s="377" t="s">
        <v>191</v>
      </c>
      <c r="N721" s="322">
        <v>43090</v>
      </c>
      <c r="O721" s="322">
        <v>42887</v>
      </c>
      <c r="P721" s="322">
        <v>44165</v>
      </c>
      <c r="Q721" s="114">
        <v>458537.48</v>
      </c>
      <c r="R721" s="77">
        <v>0.7</v>
      </c>
      <c r="S721" s="75" t="s">
        <v>246</v>
      </c>
      <c r="T721" s="75">
        <v>320976.24</v>
      </c>
    </row>
    <row r="722" spans="2:20" ht="231.75" customHeight="1" x14ac:dyDescent="0.2">
      <c r="B722" s="409"/>
      <c r="C722" s="410"/>
      <c r="D722" s="444"/>
      <c r="E722" s="435"/>
      <c r="F722" s="393" t="s">
        <v>1439</v>
      </c>
      <c r="G722" s="227" t="s">
        <v>2387</v>
      </c>
      <c r="H722" s="103" t="s">
        <v>2110</v>
      </c>
      <c r="I722" s="393" t="s">
        <v>2111</v>
      </c>
      <c r="J722" s="393" t="s">
        <v>362</v>
      </c>
      <c r="K722" s="377" t="s">
        <v>542</v>
      </c>
      <c r="L722" s="283" t="s">
        <v>2112</v>
      </c>
      <c r="M722" s="393" t="s">
        <v>2696</v>
      </c>
      <c r="N722" s="322">
        <v>43166</v>
      </c>
      <c r="O722" s="322">
        <v>42355</v>
      </c>
      <c r="P722" s="322">
        <v>44377</v>
      </c>
      <c r="Q722" s="58">
        <v>845916.34</v>
      </c>
      <c r="R722" s="61">
        <v>0.7</v>
      </c>
      <c r="S722" s="58" t="s">
        <v>246</v>
      </c>
      <c r="T722" s="58">
        <v>592141.43999999994</v>
      </c>
    </row>
    <row r="723" spans="2:20" ht="231.75" customHeight="1" x14ac:dyDescent="0.2">
      <c r="B723" s="409"/>
      <c r="C723" s="410"/>
      <c r="D723" s="444"/>
      <c r="E723" s="435"/>
      <c r="F723" s="393" t="s">
        <v>1439</v>
      </c>
      <c r="G723" s="229" t="s">
        <v>2258</v>
      </c>
      <c r="H723" s="250" t="s">
        <v>2049</v>
      </c>
      <c r="I723" s="146" t="s">
        <v>2050</v>
      </c>
      <c r="J723" s="379" t="s">
        <v>362</v>
      </c>
      <c r="K723" s="358" t="s">
        <v>542</v>
      </c>
      <c r="L723" s="285" t="s">
        <v>2051</v>
      </c>
      <c r="M723" s="371" t="s">
        <v>2697</v>
      </c>
      <c r="N723" s="322">
        <v>43353</v>
      </c>
      <c r="O723" s="322">
        <v>42272</v>
      </c>
      <c r="P723" s="322">
        <v>44196</v>
      </c>
      <c r="Q723" s="147">
        <v>550105.69999999995</v>
      </c>
      <c r="R723" s="120">
        <v>0.7</v>
      </c>
      <c r="S723" s="146" t="s">
        <v>246</v>
      </c>
      <c r="T723" s="148">
        <v>385073.99</v>
      </c>
    </row>
    <row r="724" spans="2:20" ht="231.75" customHeight="1" x14ac:dyDescent="0.2">
      <c r="B724" s="409"/>
      <c r="C724" s="410"/>
      <c r="D724" s="444"/>
      <c r="E724" s="435"/>
      <c r="F724" s="393" t="s">
        <v>1439</v>
      </c>
      <c r="G724" s="227" t="s">
        <v>646</v>
      </c>
      <c r="H724" s="103" t="s">
        <v>1958</v>
      </c>
      <c r="I724" s="393" t="s">
        <v>1959</v>
      </c>
      <c r="J724" s="393" t="s">
        <v>362</v>
      </c>
      <c r="K724" s="377" t="s">
        <v>542</v>
      </c>
      <c r="L724" s="283" t="s">
        <v>1962</v>
      </c>
      <c r="M724" s="377" t="s">
        <v>25</v>
      </c>
      <c r="N724" s="322">
        <v>43305</v>
      </c>
      <c r="O724" s="322">
        <v>43283</v>
      </c>
      <c r="P724" s="322">
        <v>44165</v>
      </c>
      <c r="Q724" s="112">
        <v>179703</v>
      </c>
      <c r="R724" s="61">
        <v>0.7</v>
      </c>
      <c r="S724" s="58" t="s">
        <v>246</v>
      </c>
      <c r="T724" s="58">
        <v>125792.1</v>
      </c>
    </row>
    <row r="725" spans="2:20" ht="231.75" customHeight="1" x14ac:dyDescent="0.2">
      <c r="B725" s="409"/>
      <c r="C725" s="410"/>
      <c r="D725" s="444"/>
      <c r="E725" s="435"/>
      <c r="F725" s="393" t="s">
        <v>1439</v>
      </c>
      <c r="G725" s="227" t="s">
        <v>645</v>
      </c>
      <c r="H725" s="76" t="s">
        <v>3063</v>
      </c>
      <c r="I725" s="393" t="s">
        <v>3060</v>
      </c>
      <c r="J725" s="383" t="s">
        <v>362</v>
      </c>
      <c r="K725" s="205" t="s">
        <v>542</v>
      </c>
      <c r="L725" s="284" t="s">
        <v>3064</v>
      </c>
      <c r="M725" s="377" t="s">
        <v>336</v>
      </c>
      <c r="N725" s="322">
        <v>43769</v>
      </c>
      <c r="O725" s="322">
        <v>43340</v>
      </c>
      <c r="P725" s="322">
        <v>44196</v>
      </c>
      <c r="Q725" s="114">
        <v>172884.1</v>
      </c>
      <c r="R725" s="77">
        <v>0.7</v>
      </c>
      <c r="S725" s="75" t="s">
        <v>246</v>
      </c>
      <c r="T725" s="339">
        <v>121018.87</v>
      </c>
    </row>
    <row r="726" spans="2:20" s="90" customFormat="1" ht="231.75" customHeight="1" x14ac:dyDescent="0.2">
      <c r="B726" s="409"/>
      <c r="C726" s="410"/>
      <c r="D726" s="444"/>
      <c r="E726" s="435"/>
      <c r="F726" s="393" t="s">
        <v>1439</v>
      </c>
      <c r="G726" s="227" t="s">
        <v>651</v>
      </c>
      <c r="H726" s="76" t="s">
        <v>2993</v>
      </c>
      <c r="I726" s="383" t="s">
        <v>2455</v>
      </c>
      <c r="J726" s="383" t="s">
        <v>362</v>
      </c>
      <c r="K726" s="205" t="s">
        <v>542</v>
      </c>
      <c r="L726" s="284" t="s">
        <v>2456</v>
      </c>
      <c r="M726" s="377" t="s">
        <v>7</v>
      </c>
      <c r="N726" s="322">
        <v>43453</v>
      </c>
      <c r="O726" s="322">
        <v>42859</v>
      </c>
      <c r="P726" s="322">
        <v>44196</v>
      </c>
      <c r="Q726" s="114">
        <v>301610.88</v>
      </c>
      <c r="R726" s="77">
        <v>0.7</v>
      </c>
      <c r="S726" s="75" t="s">
        <v>246</v>
      </c>
      <c r="T726" s="75">
        <v>211127.62</v>
      </c>
    </row>
    <row r="727" spans="2:20" ht="177" customHeight="1" x14ac:dyDescent="0.2">
      <c r="B727" s="409"/>
      <c r="C727" s="410"/>
      <c r="D727" s="444"/>
      <c r="E727" s="435"/>
      <c r="F727" s="393" t="s">
        <v>1439</v>
      </c>
      <c r="G727" s="228" t="s">
        <v>1107</v>
      </c>
      <c r="H727" s="76" t="s">
        <v>1960</v>
      </c>
      <c r="I727" s="383" t="s">
        <v>1961</v>
      </c>
      <c r="J727" s="383" t="s">
        <v>362</v>
      </c>
      <c r="K727" s="205" t="s">
        <v>542</v>
      </c>
      <c r="L727" s="284" t="s">
        <v>1963</v>
      </c>
      <c r="M727" s="377" t="s">
        <v>34</v>
      </c>
      <c r="N727" s="322">
        <v>43318</v>
      </c>
      <c r="O727" s="322">
        <v>43466</v>
      </c>
      <c r="P727" s="322">
        <v>43982</v>
      </c>
      <c r="Q727" s="114">
        <v>84939.41</v>
      </c>
      <c r="R727" s="77">
        <v>0.7</v>
      </c>
      <c r="S727" s="75" t="s">
        <v>246</v>
      </c>
      <c r="T727" s="75">
        <v>59457.59</v>
      </c>
    </row>
    <row r="728" spans="2:20" ht="177" customHeight="1" x14ac:dyDescent="0.2">
      <c r="B728" s="409"/>
      <c r="C728" s="410"/>
      <c r="D728" s="444"/>
      <c r="E728" s="435"/>
      <c r="F728" s="393" t="s">
        <v>1439</v>
      </c>
      <c r="G728" s="228" t="s">
        <v>652</v>
      </c>
      <c r="H728" s="76" t="s">
        <v>3127</v>
      </c>
      <c r="I728" s="383" t="s">
        <v>3124</v>
      </c>
      <c r="J728" s="383" t="s">
        <v>362</v>
      </c>
      <c r="K728" s="205" t="s">
        <v>542</v>
      </c>
      <c r="L728" s="284" t="s">
        <v>3128</v>
      </c>
      <c r="M728" s="377" t="s">
        <v>336</v>
      </c>
      <c r="N728" s="322">
        <v>43788</v>
      </c>
      <c r="O728" s="322">
        <v>43831</v>
      </c>
      <c r="P728" s="322">
        <v>44530</v>
      </c>
      <c r="Q728" s="114">
        <v>54438.7</v>
      </c>
      <c r="R728" s="77">
        <v>0.7</v>
      </c>
      <c r="S728" s="75" t="s">
        <v>246</v>
      </c>
      <c r="T728" s="75">
        <v>38107.089999999997</v>
      </c>
    </row>
    <row r="729" spans="2:20" s="90" customFormat="1" ht="222" customHeight="1" x14ac:dyDescent="0.2">
      <c r="B729" s="409"/>
      <c r="C729" s="410"/>
      <c r="D729" s="444"/>
      <c r="E729" s="435"/>
      <c r="F729" s="393" t="s">
        <v>1439</v>
      </c>
      <c r="G729" s="228" t="s">
        <v>2387</v>
      </c>
      <c r="H729" s="76" t="s">
        <v>2457</v>
      </c>
      <c r="I729" s="383" t="s">
        <v>2458</v>
      </c>
      <c r="J729" s="383" t="s">
        <v>362</v>
      </c>
      <c r="K729" s="205" t="s">
        <v>542</v>
      </c>
      <c r="L729" s="284" t="s">
        <v>2459</v>
      </c>
      <c r="M729" s="393" t="s">
        <v>2698</v>
      </c>
      <c r="N729" s="322">
        <v>43448</v>
      </c>
      <c r="O729" s="322">
        <v>43252</v>
      </c>
      <c r="P729" s="322">
        <v>44347</v>
      </c>
      <c r="Q729" s="114">
        <v>624135.39</v>
      </c>
      <c r="R729" s="77">
        <v>0.7</v>
      </c>
      <c r="S729" s="75" t="s">
        <v>246</v>
      </c>
      <c r="T729" s="75">
        <v>436894.77</v>
      </c>
    </row>
    <row r="730" spans="2:20" ht="211.5" customHeight="1" x14ac:dyDescent="0.2">
      <c r="B730" s="409"/>
      <c r="C730" s="410"/>
      <c r="D730" s="444"/>
      <c r="E730" s="435"/>
      <c r="F730" s="393" t="s">
        <v>1439</v>
      </c>
      <c r="G730" s="228" t="s">
        <v>1108</v>
      </c>
      <c r="H730" s="76" t="s">
        <v>2137</v>
      </c>
      <c r="I730" s="383" t="s">
        <v>2138</v>
      </c>
      <c r="J730" s="383" t="s">
        <v>362</v>
      </c>
      <c r="K730" s="205" t="s">
        <v>542</v>
      </c>
      <c r="L730" s="284" t="s">
        <v>2139</v>
      </c>
      <c r="M730" s="377" t="s">
        <v>950</v>
      </c>
      <c r="N730" s="322">
        <v>43427</v>
      </c>
      <c r="O730" s="322">
        <v>42650</v>
      </c>
      <c r="P730" s="322">
        <v>44104</v>
      </c>
      <c r="Q730" s="75">
        <v>234870.27</v>
      </c>
      <c r="R730" s="77">
        <v>0.7</v>
      </c>
      <c r="S730" s="75" t="s">
        <v>246</v>
      </c>
      <c r="T730" s="75">
        <v>164409.19</v>
      </c>
    </row>
    <row r="731" spans="2:20" s="90" customFormat="1" ht="205.5" customHeight="1" x14ac:dyDescent="0.2">
      <c r="B731" s="409"/>
      <c r="C731" s="410"/>
      <c r="D731" s="444"/>
      <c r="E731" s="435"/>
      <c r="F731" s="393" t="s">
        <v>1439</v>
      </c>
      <c r="G731" s="228" t="s">
        <v>649</v>
      </c>
      <c r="H731" s="76" t="s">
        <v>2460</v>
      </c>
      <c r="I731" s="383" t="s">
        <v>2461</v>
      </c>
      <c r="J731" s="383" t="s">
        <v>362</v>
      </c>
      <c r="K731" s="205" t="s">
        <v>542</v>
      </c>
      <c r="L731" s="284" t="s">
        <v>2462</v>
      </c>
      <c r="M731" s="377" t="s">
        <v>2699</v>
      </c>
      <c r="N731" s="322">
        <v>43448</v>
      </c>
      <c r="O731" s="322">
        <v>43342</v>
      </c>
      <c r="P731" s="322">
        <v>44012</v>
      </c>
      <c r="Q731" s="75">
        <v>242998.72</v>
      </c>
      <c r="R731" s="77">
        <v>0.7</v>
      </c>
      <c r="S731" s="75" t="s">
        <v>246</v>
      </c>
      <c r="T731" s="75">
        <v>170099.11</v>
      </c>
    </row>
    <row r="732" spans="2:20" s="90" customFormat="1" ht="205.5" customHeight="1" x14ac:dyDescent="0.2">
      <c r="B732" s="409"/>
      <c r="C732" s="410"/>
      <c r="D732" s="444"/>
      <c r="E732" s="435"/>
      <c r="F732" s="393" t="s">
        <v>1439</v>
      </c>
      <c r="G732" s="228" t="s">
        <v>647</v>
      </c>
      <c r="H732" s="76" t="s">
        <v>3129</v>
      </c>
      <c r="I732" s="383" t="s">
        <v>3125</v>
      </c>
      <c r="J732" s="383" t="s">
        <v>362</v>
      </c>
      <c r="K732" s="205" t="s">
        <v>542</v>
      </c>
      <c r="L732" s="284" t="s">
        <v>3130</v>
      </c>
      <c r="M732" s="377" t="s">
        <v>336</v>
      </c>
      <c r="N732" s="322">
        <v>43787</v>
      </c>
      <c r="O732" s="322">
        <v>43397</v>
      </c>
      <c r="P732" s="322">
        <v>43830</v>
      </c>
      <c r="Q732" s="75">
        <v>65668.960000000006</v>
      </c>
      <c r="R732" s="77">
        <v>0.7</v>
      </c>
      <c r="S732" s="75" t="s">
        <v>246</v>
      </c>
      <c r="T732" s="75">
        <v>45968.27</v>
      </c>
    </row>
    <row r="733" spans="2:20" s="90" customFormat="1" ht="205.5" customHeight="1" x14ac:dyDescent="0.2">
      <c r="B733" s="409"/>
      <c r="C733" s="410"/>
      <c r="D733" s="444"/>
      <c r="E733" s="435"/>
      <c r="F733" s="393" t="s">
        <v>1439</v>
      </c>
      <c r="G733" s="227" t="s">
        <v>1108</v>
      </c>
      <c r="H733" s="103" t="s">
        <v>2528</v>
      </c>
      <c r="I733" s="393" t="s">
        <v>2531</v>
      </c>
      <c r="J733" s="393" t="s">
        <v>362</v>
      </c>
      <c r="K733" s="377" t="s">
        <v>542</v>
      </c>
      <c r="L733" s="283" t="s">
        <v>2532</v>
      </c>
      <c r="M733" s="377" t="s">
        <v>950</v>
      </c>
      <c r="N733" s="322">
        <v>43462</v>
      </c>
      <c r="O733" s="322">
        <v>42195</v>
      </c>
      <c r="P733" s="322">
        <v>44196</v>
      </c>
      <c r="Q733" s="58">
        <v>435353.2</v>
      </c>
      <c r="R733" s="61">
        <v>0.7</v>
      </c>
      <c r="S733" s="58" t="s">
        <v>246</v>
      </c>
      <c r="T733" s="58">
        <v>304747.24</v>
      </c>
    </row>
    <row r="734" spans="2:20" s="90" customFormat="1" ht="205.5" customHeight="1" x14ac:dyDescent="0.2">
      <c r="B734" s="409"/>
      <c r="C734" s="410"/>
      <c r="D734" s="444"/>
      <c r="E734" s="435"/>
      <c r="F734" s="393" t="s">
        <v>1439</v>
      </c>
      <c r="G734" s="227" t="s">
        <v>2258</v>
      </c>
      <c r="H734" s="103" t="s">
        <v>3065</v>
      </c>
      <c r="I734" s="393" t="s">
        <v>3061</v>
      </c>
      <c r="J734" s="393" t="s">
        <v>362</v>
      </c>
      <c r="K734" s="377" t="s">
        <v>542</v>
      </c>
      <c r="L734" s="283" t="s">
        <v>3066</v>
      </c>
      <c r="M734" s="377" t="s">
        <v>336</v>
      </c>
      <c r="N734" s="322">
        <v>43762</v>
      </c>
      <c r="O734" s="322">
        <v>42917</v>
      </c>
      <c r="P734" s="322">
        <v>44196</v>
      </c>
      <c r="Q734" s="58">
        <v>342174.71999999997</v>
      </c>
      <c r="R734" s="61">
        <v>0.7</v>
      </c>
      <c r="S734" s="58" t="s">
        <v>246</v>
      </c>
      <c r="T734" s="58">
        <v>239522.3</v>
      </c>
    </row>
    <row r="735" spans="2:20" s="90" customFormat="1" ht="205.5" customHeight="1" x14ac:dyDescent="0.2">
      <c r="B735" s="409"/>
      <c r="C735" s="410"/>
      <c r="D735" s="444"/>
      <c r="E735" s="435"/>
      <c r="F735" s="393" t="s">
        <v>1439</v>
      </c>
      <c r="G735" s="227" t="s">
        <v>646</v>
      </c>
      <c r="H735" s="103" t="s">
        <v>2529</v>
      </c>
      <c r="I735" s="393" t="s">
        <v>2533</v>
      </c>
      <c r="J735" s="393" t="s">
        <v>362</v>
      </c>
      <c r="K735" s="377" t="s">
        <v>542</v>
      </c>
      <c r="L735" s="283" t="s">
        <v>2534</v>
      </c>
      <c r="M735" s="377" t="s">
        <v>25</v>
      </c>
      <c r="N735" s="322">
        <v>43462</v>
      </c>
      <c r="O735" s="322">
        <v>43251</v>
      </c>
      <c r="P735" s="322">
        <v>44043</v>
      </c>
      <c r="Q735" s="58">
        <v>256994.95</v>
      </c>
      <c r="R735" s="61">
        <v>0.7</v>
      </c>
      <c r="S735" s="58" t="s">
        <v>246</v>
      </c>
      <c r="T735" s="58">
        <v>179896.47</v>
      </c>
    </row>
    <row r="736" spans="2:20" s="90" customFormat="1" ht="205.5" customHeight="1" x14ac:dyDescent="0.2">
      <c r="B736" s="409"/>
      <c r="C736" s="410"/>
      <c r="D736" s="444"/>
      <c r="E736" s="435"/>
      <c r="F736" s="383" t="s">
        <v>1439</v>
      </c>
      <c r="G736" s="228" t="s">
        <v>1108</v>
      </c>
      <c r="H736" s="76" t="s">
        <v>3067</v>
      </c>
      <c r="I736" s="393" t="s">
        <v>3062</v>
      </c>
      <c r="J736" s="383" t="s">
        <v>362</v>
      </c>
      <c r="K736" s="205" t="s">
        <v>542</v>
      </c>
      <c r="L736" s="284" t="s">
        <v>3068</v>
      </c>
      <c r="M736" s="205" t="s">
        <v>336</v>
      </c>
      <c r="N736" s="324">
        <v>43762</v>
      </c>
      <c r="O736" s="324">
        <v>42334</v>
      </c>
      <c r="P736" s="324">
        <v>44196</v>
      </c>
      <c r="Q736" s="75">
        <v>186300</v>
      </c>
      <c r="R736" s="77">
        <v>0.7</v>
      </c>
      <c r="S736" s="75" t="s">
        <v>246</v>
      </c>
      <c r="T736" s="75">
        <v>130410</v>
      </c>
    </row>
    <row r="737" spans="2:20" s="90" customFormat="1" ht="205.5" customHeight="1" x14ac:dyDescent="0.2">
      <c r="B737" s="409"/>
      <c r="C737" s="410"/>
      <c r="D737" s="444"/>
      <c r="E737" s="435"/>
      <c r="F737" s="383" t="s">
        <v>1439</v>
      </c>
      <c r="G737" s="228" t="s">
        <v>652</v>
      </c>
      <c r="H737" s="76" t="s">
        <v>2530</v>
      </c>
      <c r="I737" s="383" t="s">
        <v>2535</v>
      </c>
      <c r="J737" s="383" t="s">
        <v>362</v>
      </c>
      <c r="K737" s="205" t="s">
        <v>542</v>
      </c>
      <c r="L737" s="284" t="s">
        <v>2536</v>
      </c>
      <c r="M737" s="205" t="s">
        <v>33</v>
      </c>
      <c r="N737" s="324">
        <v>43462</v>
      </c>
      <c r="O737" s="324">
        <v>42929</v>
      </c>
      <c r="P737" s="324">
        <v>44025</v>
      </c>
      <c r="Q737" s="75">
        <v>312800</v>
      </c>
      <c r="R737" s="77">
        <v>0.7</v>
      </c>
      <c r="S737" s="75" t="s">
        <v>246</v>
      </c>
      <c r="T737" s="75">
        <v>218960</v>
      </c>
    </row>
    <row r="738" spans="2:20" s="90" customFormat="1" ht="205.5" customHeight="1" x14ac:dyDescent="0.2">
      <c r="B738" s="409"/>
      <c r="C738" s="410"/>
      <c r="D738" s="444"/>
      <c r="E738" s="435"/>
      <c r="F738" s="383" t="s">
        <v>1439</v>
      </c>
      <c r="G738" s="84" t="s">
        <v>2258</v>
      </c>
      <c r="H738" s="76" t="s">
        <v>3131</v>
      </c>
      <c r="I738" s="383" t="s">
        <v>3126</v>
      </c>
      <c r="J738" s="383" t="s">
        <v>362</v>
      </c>
      <c r="K738" s="205" t="s">
        <v>542</v>
      </c>
      <c r="L738" s="76" t="s">
        <v>3066</v>
      </c>
      <c r="M738" s="205" t="s">
        <v>336</v>
      </c>
      <c r="N738" s="324">
        <v>43788</v>
      </c>
      <c r="O738" s="324">
        <v>43101</v>
      </c>
      <c r="P738" s="324">
        <v>44316</v>
      </c>
      <c r="Q738" s="75">
        <v>150578.47</v>
      </c>
      <c r="R738" s="77">
        <v>0.7</v>
      </c>
      <c r="S738" s="75" t="s">
        <v>246</v>
      </c>
      <c r="T738" s="75">
        <v>105404.93</v>
      </c>
    </row>
    <row r="739" spans="2:20" s="90" customFormat="1" ht="205.5" customHeight="1" x14ac:dyDescent="0.2">
      <c r="B739" s="409"/>
      <c r="C739" s="410"/>
      <c r="D739" s="444"/>
      <c r="E739" s="435"/>
      <c r="F739" s="383" t="s">
        <v>1439</v>
      </c>
      <c r="G739" s="84" t="s">
        <v>647</v>
      </c>
      <c r="H739" s="76" t="s">
        <v>3192</v>
      </c>
      <c r="I739" s="383" t="s">
        <v>3226</v>
      </c>
      <c r="J739" s="383" t="s">
        <v>362</v>
      </c>
      <c r="K739" s="205" t="s">
        <v>542</v>
      </c>
      <c r="L739" s="76" t="s">
        <v>3193</v>
      </c>
      <c r="M739" s="205" t="s">
        <v>18</v>
      </c>
      <c r="N739" s="324" t="s">
        <v>3163</v>
      </c>
      <c r="O739" s="324">
        <v>43498</v>
      </c>
      <c r="P739" s="324">
        <v>43830</v>
      </c>
      <c r="Q739" s="75">
        <v>46000</v>
      </c>
      <c r="R739" s="77">
        <v>0.7</v>
      </c>
      <c r="S739" s="75" t="s">
        <v>246</v>
      </c>
      <c r="T739" s="75">
        <v>32200</v>
      </c>
    </row>
    <row r="740" spans="2:20" s="90" customFormat="1" ht="205.5" customHeight="1" x14ac:dyDescent="0.2">
      <c r="B740" s="409"/>
      <c r="C740" s="410"/>
      <c r="D740" s="444"/>
      <c r="E740" s="435"/>
      <c r="F740" s="393" t="s">
        <v>1439</v>
      </c>
      <c r="G740" s="62" t="s">
        <v>649</v>
      </c>
      <c r="H740" s="393" t="s">
        <v>3272</v>
      </c>
      <c r="I740" s="393" t="s">
        <v>3237</v>
      </c>
      <c r="J740" s="393" t="s">
        <v>362</v>
      </c>
      <c r="K740" s="377" t="s">
        <v>542</v>
      </c>
      <c r="L740" s="103" t="s">
        <v>3274</v>
      </c>
      <c r="M740" s="377" t="s">
        <v>10</v>
      </c>
      <c r="N740" s="322">
        <v>43916</v>
      </c>
      <c r="O740" s="322">
        <v>43891</v>
      </c>
      <c r="P740" s="322">
        <v>44196</v>
      </c>
      <c r="Q740" s="58">
        <v>115000</v>
      </c>
      <c r="R740" s="61">
        <v>0.7</v>
      </c>
      <c r="S740" s="58" t="s">
        <v>246</v>
      </c>
      <c r="T740" s="58">
        <v>80500</v>
      </c>
    </row>
    <row r="741" spans="2:20" s="90" customFormat="1" ht="187.5" customHeight="1" x14ac:dyDescent="0.2">
      <c r="B741" s="409"/>
      <c r="C741" s="410"/>
      <c r="D741" s="444"/>
      <c r="E741" s="435"/>
      <c r="F741" s="383" t="s">
        <v>1439</v>
      </c>
      <c r="G741" s="84" t="s">
        <v>1108</v>
      </c>
      <c r="H741" s="383" t="s">
        <v>3273</v>
      </c>
      <c r="I741" s="383" t="s">
        <v>3238</v>
      </c>
      <c r="J741" s="383" t="s">
        <v>362</v>
      </c>
      <c r="K741" s="205" t="s">
        <v>542</v>
      </c>
      <c r="L741" s="76" t="s">
        <v>3275</v>
      </c>
      <c r="M741" s="205" t="s">
        <v>950</v>
      </c>
      <c r="N741" s="324">
        <v>43906</v>
      </c>
      <c r="O741" s="324">
        <v>42334</v>
      </c>
      <c r="P741" s="324">
        <v>44196</v>
      </c>
      <c r="Q741" s="75">
        <v>172500</v>
      </c>
      <c r="R741" s="77">
        <v>0.7</v>
      </c>
      <c r="S741" s="75" t="s">
        <v>246</v>
      </c>
      <c r="T741" s="75">
        <v>120750.01</v>
      </c>
    </row>
    <row r="742" spans="2:20" s="90" customFormat="1" ht="187.5" customHeight="1" x14ac:dyDescent="0.2">
      <c r="B742" s="409"/>
      <c r="C742" s="410"/>
      <c r="D742" s="444"/>
      <c r="E742" s="435"/>
      <c r="F742" s="393" t="s">
        <v>1439</v>
      </c>
      <c r="G742" s="62" t="s">
        <v>3438</v>
      </c>
      <c r="H742" s="393" t="s">
        <v>3439</v>
      </c>
      <c r="I742" s="393" t="s">
        <v>3440</v>
      </c>
      <c r="J742" s="393" t="s">
        <v>362</v>
      </c>
      <c r="K742" s="377" t="s">
        <v>542</v>
      </c>
      <c r="L742" s="103" t="s">
        <v>3066</v>
      </c>
      <c r="M742" s="377" t="s">
        <v>3447</v>
      </c>
      <c r="N742" s="322">
        <v>43944</v>
      </c>
      <c r="O742" s="322">
        <v>43101</v>
      </c>
      <c r="P742" s="322">
        <v>44561</v>
      </c>
      <c r="Q742" s="58">
        <v>539467.48</v>
      </c>
      <c r="R742" s="61">
        <v>0.7</v>
      </c>
      <c r="S742" s="58" t="s">
        <v>246</v>
      </c>
      <c r="T742" s="58">
        <v>377627.24</v>
      </c>
    </row>
    <row r="743" spans="2:20" s="90" customFormat="1" ht="187.5" customHeight="1" x14ac:dyDescent="0.2">
      <c r="B743" s="409"/>
      <c r="C743" s="410"/>
      <c r="D743" s="444"/>
      <c r="E743" s="435"/>
      <c r="F743" s="393" t="s">
        <v>1439</v>
      </c>
      <c r="G743" s="62" t="s">
        <v>3424</v>
      </c>
      <c r="H743" s="393" t="s">
        <v>3441</v>
      </c>
      <c r="I743" s="393" t="s">
        <v>3442</v>
      </c>
      <c r="J743" s="393" t="s">
        <v>362</v>
      </c>
      <c r="K743" s="377" t="s">
        <v>542</v>
      </c>
      <c r="L743" s="103" t="s">
        <v>3448</v>
      </c>
      <c r="M743" s="377" t="s">
        <v>18</v>
      </c>
      <c r="N743" s="322">
        <v>43923</v>
      </c>
      <c r="O743" s="322">
        <v>43405</v>
      </c>
      <c r="P743" s="322">
        <v>44561</v>
      </c>
      <c r="Q743" s="58">
        <v>460000</v>
      </c>
      <c r="R743" s="61">
        <v>0.7</v>
      </c>
      <c r="S743" s="58" t="s">
        <v>246</v>
      </c>
      <c r="T743" s="58">
        <v>322000</v>
      </c>
    </row>
    <row r="744" spans="2:20" s="90" customFormat="1" ht="187.5" customHeight="1" x14ac:dyDescent="0.2">
      <c r="B744" s="409"/>
      <c r="C744" s="410"/>
      <c r="D744" s="444"/>
      <c r="E744" s="435"/>
      <c r="F744" s="393" t="s">
        <v>1439</v>
      </c>
      <c r="G744" s="62" t="s">
        <v>3262</v>
      </c>
      <c r="H744" s="393" t="s">
        <v>3443</v>
      </c>
      <c r="I744" s="393" t="s">
        <v>3444</v>
      </c>
      <c r="J744" s="393" t="s">
        <v>362</v>
      </c>
      <c r="K744" s="377" t="s">
        <v>542</v>
      </c>
      <c r="L744" s="103" t="s">
        <v>3449</v>
      </c>
      <c r="M744" s="377" t="s">
        <v>25</v>
      </c>
      <c r="N744" s="322">
        <v>43923</v>
      </c>
      <c r="O744" s="322">
        <v>43602</v>
      </c>
      <c r="P744" s="322">
        <v>44196</v>
      </c>
      <c r="Q744" s="58">
        <v>86100</v>
      </c>
      <c r="R744" s="61">
        <v>0.7</v>
      </c>
      <c r="S744" s="58" t="s">
        <v>246</v>
      </c>
      <c r="T744" s="58">
        <v>60270</v>
      </c>
    </row>
    <row r="745" spans="2:20" s="90" customFormat="1" ht="187.5" customHeight="1" thickBot="1" x14ac:dyDescent="0.25">
      <c r="B745" s="409"/>
      <c r="C745" s="410"/>
      <c r="D745" s="444"/>
      <c r="E745" s="454"/>
      <c r="F745" s="394" t="s">
        <v>1439</v>
      </c>
      <c r="G745" s="226" t="s">
        <v>3438</v>
      </c>
      <c r="H745" s="394" t="s">
        <v>3445</v>
      </c>
      <c r="I745" s="394" t="s">
        <v>3446</v>
      </c>
      <c r="J745" s="394" t="s">
        <v>362</v>
      </c>
      <c r="K745" s="94" t="s">
        <v>542</v>
      </c>
      <c r="L745" s="105" t="s">
        <v>3066</v>
      </c>
      <c r="M745" s="94" t="s">
        <v>109</v>
      </c>
      <c r="N745" s="316">
        <v>43923</v>
      </c>
      <c r="O745" s="316">
        <v>43383</v>
      </c>
      <c r="P745" s="316">
        <v>44561</v>
      </c>
      <c r="Q745" s="95">
        <v>277640.5</v>
      </c>
      <c r="R745" s="96">
        <v>0.7</v>
      </c>
      <c r="S745" s="95" t="s">
        <v>246</v>
      </c>
      <c r="T745" s="95">
        <v>194348.35</v>
      </c>
    </row>
    <row r="746" spans="2:20" ht="42.75" customHeight="1" thickBot="1" x14ac:dyDescent="0.25">
      <c r="B746" s="409"/>
      <c r="C746" s="410"/>
      <c r="D746" s="445"/>
      <c r="E746" s="421" t="s">
        <v>542</v>
      </c>
      <c r="F746" s="417"/>
      <c r="G746" s="417"/>
      <c r="H746" s="417"/>
      <c r="I746" s="417"/>
      <c r="J746" s="417"/>
      <c r="K746" s="374">
        <f>COUNTA(K711:K745)</f>
        <v>35</v>
      </c>
      <c r="L746" s="459"/>
      <c r="M746" s="460"/>
      <c r="N746" s="460"/>
      <c r="O746" s="460"/>
      <c r="P746" s="460"/>
      <c r="Q746" s="392">
        <f>SUM(Q711:Q745)</f>
        <v>9872313.9299999997</v>
      </c>
      <c r="R746" s="446"/>
      <c r="S746" s="447"/>
      <c r="T746" s="399">
        <f>SUM(T711:T745)</f>
        <v>6910619.7899999991</v>
      </c>
    </row>
    <row r="747" spans="2:20" ht="42.75" customHeight="1" thickBot="1" x14ac:dyDescent="0.25">
      <c r="B747" s="409"/>
      <c r="C747" s="411"/>
      <c r="D747" s="426" t="s">
        <v>1697</v>
      </c>
      <c r="E747" s="427"/>
      <c r="F747" s="427"/>
      <c r="G747" s="427"/>
      <c r="H747" s="427"/>
      <c r="I747" s="427"/>
      <c r="J747" s="427"/>
      <c r="K747" s="378">
        <f>K690+K633+K650+K710+K746</f>
        <v>124</v>
      </c>
      <c r="L747" s="465"/>
      <c r="M747" s="466"/>
      <c r="N747" s="466"/>
      <c r="O747" s="466"/>
      <c r="P747" s="466"/>
      <c r="Q747" s="387">
        <f>Q690+Q633+Q650+Q710+Q746</f>
        <v>47584031.659999996</v>
      </c>
      <c r="R747" s="455"/>
      <c r="S747" s="456"/>
      <c r="T747" s="74">
        <f>T690+T633+T650+T710+T746</f>
        <v>36328674.230000004</v>
      </c>
    </row>
    <row r="748" spans="2:20" ht="157.5" customHeight="1" x14ac:dyDescent="0.2">
      <c r="B748" s="409"/>
      <c r="C748" s="410"/>
      <c r="D748" s="418" t="s">
        <v>1698</v>
      </c>
      <c r="E748" s="126" t="s">
        <v>703</v>
      </c>
      <c r="F748" s="376" t="s">
        <v>702</v>
      </c>
      <c r="G748" s="225" t="s">
        <v>1141</v>
      </c>
      <c r="H748" s="81" t="s">
        <v>704</v>
      </c>
      <c r="I748" s="298" t="s">
        <v>705</v>
      </c>
      <c r="J748" s="376" t="s">
        <v>1397</v>
      </c>
      <c r="K748" s="376" t="s">
        <v>700</v>
      </c>
      <c r="L748" s="81" t="s">
        <v>701</v>
      </c>
      <c r="M748" s="375" t="s">
        <v>336</v>
      </c>
      <c r="N748" s="321">
        <v>42688</v>
      </c>
      <c r="O748" s="321">
        <v>41699</v>
      </c>
      <c r="P748" s="321">
        <v>42735</v>
      </c>
      <c r="Q748" s="92">
        <v>7826768.6600000001</v>
      </c>
      <c r="R748" s="73">
        <v>0.8</v>
      </c>
      <c r="S748" s="80" t="s">
        <v>332</v>
      </c>
      <c r="T748" s="80">
        <v>6261414.9299999997</v>
      </c>
    </row>
    <row r="749" spans="2:20" ht="157.5" customHeight="1" x14ac:dyDescent="0.2">
      <c r="B749" s="409"/>
      <c r="C749" s="410"/>
      <c r="D749" s="419"/>
      <c r="E749" s="126" t="s">
        <v>3080</v>
      </c>
      <c r="F749" s="376" t="s">
        <v>3081</v>
      </c>
      <c r="G749" s="225" t="s">
        <v>1133</v>
      </c>
      <c r="H749" s="81" t="s">
        <v>3082</v>
      </c>
      <c r="I749" s="298" t="s">
        <v>3071</v>
      </c>
      <c r="J749" s="376" t="s">
        <v>1397</v>
      </c>
      <c r="K749" s="376" t="s">
        <v>700</v>
      </c>
      <c r="L749" s="81" t="s">
        <v>3086</v>
      </c>
      <c r="M749" s="376" t="s">
        <v>336</v>
      </c>
      <c r="N749" s="325">
        <v>43766</v>
      </c>
      <c r="O749" s="325">
        <v>43437</v>
      </c>
      <c r="P749" s="325">
        <v>44439</v>
      </c>
      <c r="Q749" s="80">
        <v>629486.94999999995</v>
      </c>
      <c r="R749" s="73">
        <v>0.8</v>
      </c>
      <c r="S749" s="80" t="s">
        <v>332</v>
      </c>
      <c r="T749" s="80">
        <v>503589.56</v>
      </c>
    </row>
    <row r="750" spans="2:20" ht="157.5" customHeight="1" x14ac:dyDescent="0.2">
      <c r="B750" s="409"/>
      <c r="C750" s="410"/>
      <c r="D750" s="419"/>
      <c r="E750" s="126" t="s">
        <v>3080</v>
      </c>
      <c r="F750" s="376" t="s">
        <v>3081</v>
      </c>
      <c r="G750" s="225" t="s">
        <v>1131</v>
      </c>
      <c r="H750" s="81" t="s">
        <v>3082</v>
      </c>
      <c r="I750" s="298" t="s">
        <v>3132</v>
      </c>
      <c r="J750" s="376" t="s">
        <v>1397</v>
      </c>
      <c r="K750" s="376" t="s">
        <v>700</v>
      </c>
      <c r="L750" s="81" t="s">
        <v>3134</v>
      </c>
      <c r="M750" s="376" t="s">
        <v>336</v>
      </c>
      <c r="N750" s="325">
        <v>43767</v>
      </c>
      <c r="O750" s="325">
        <v>43435</v>
      </c>
      <c r="P750" s="325">
        <v>44439</v>
      </c>
      <c r="Q750" s="80">
        <v>245392.16</v>
      </c>
      <c r="R750" s="73">
        <v>0.8</v>
      </c>
      <c r="S750" s="80" t="s">
        <v>332</v>
      </c>
      <c r="T750" s="80">
        <v>196313.73</v>
      </c>
    </row>
    <row r="751" spans="2:20" ht="203.25" customHeight="1" x14ac:dyDescent="0.2">
      <c r="B751" s="409"/>
      <c r="C751" s="410"/>
      <c r="D751" s="419"/>
      <c r="E751" s="126" t="s">
        <v>3080</v>
      </c>
      <c r="F751" s="376" t="s">
        <v>3081</v>
      </c>
      <c r="G751" s="225" t="s">
        <v>3083</v>
      </c>
      <c r="H751" s="81" t="s">
        <v>3082</v>
      </c>
      <c r="I751" s="298" t="s">
        <v>3072</v>
      </c>
      <c r="J751" s="376" t="s">
        <v>1397</v>
      </c>
      <c r="K751" s="376" t="s">
        <v>700</v>
      </c>
      <c r="L751" s="81" t="s">
        <v>3087</v>
      </c>
      <c r="M751" s="376" t="s">
        <v>336</v>
      </c>
      <c r="N751" s="325">
        <v>43766</v>
      </c>
      <c r="O751" s="325">
        <v>43435</v>
      </c>
      <c r="P751" s="325">
        <v>44439</v>
      </c>
      <c r="Q751" s="80">
        <v>317913.81</v>
      </c>
      <c r="R751" s="73">
        <v>0.8</v>
      </c>
      <c r="S751" s="80" t="s">
        <v>332</v>
      </c>
      <c r="T751" s="80">
        <v>254331.05</v>
      </c>
    </row>
    <row r="752" spans="2:20" ht="157.5" customHeight="1" x14ac:dyDescent="0.2">
      <c r="B752" s="409"/>
      <c r="C752" s="410"/>
      <c r="D752" s="419"/>
      <c r="E752" s="126" t="s">
        <v>3080</v>
      </c>
      <c r="F752" s="376" t="s">
        <v>3081</v>
      </c>
      <c r="G752" s="225" t="s">
        <v>1132</v>
      </c>
      <c r="H752" s="81" t="s">
        <v>3082</v>
      </c>
      <c r="I752" s="298" t="s">
        <v>3073</v>
      </c>
      <c r="J752" s="376" t="s">
        <v>1397</v>
      </c>
      <c r="K752" s="376" t="s">
        <v>700</v>
      </c>
      <c r="L752" s="81" t="s">
        <v>3088</v>
      </c>
      <c r="M752" s="376" t="s">
        <v>336</v>
      </c>
      <c r="N752" s="325">
        <v>43766</v>
      </c>
      <c r="O752" s="325">
        <v>43435</v>
      </c>
      <c r="P752" s="325">
        <v>44439</v>
      </c>
      <c r="Q752" s="80">
        <v>446970</v>
      </c>
      <c r="R752" s="73">
        <v>0.8</v>
      </c>
      <c r="S752" s="80" t="s">
        <v>332</v>
      </c>
      <c r="T752" s="80">
        <v>357576</v>
      </c>
    </row>
    <row r="753" spans="2:20" ht="102" customHeight="1" x14ac:dyDescent="0.2">
      <c r="B753" s="409"/>
      <c r="C753" s="410"/>
      <c r="D753" s="419"/>
      <c r="E753" s="126" t="s">
        <v>3080</v>
      </c>
      <c r="F753" s="376" t="s">
        <v>3081</v>
      </c>
      <c r="G753" s="225" t="s">
        <v>1137</v>
      </c>
      <c r="H753" s="81" t="s">
        <v>3082</v>
      </c>
      <c r="I753" s="298" t="s">
        <v>3074</v>
      </c>
      <c r="J753" s="376" t="s">
        <v>1397</v>
      </c>
      <c r="K753" s="376" t="s">
        <v>700</v>
      </c>
      <c r="L753" s="81" t="s">
        <v>3089</v>
      </c>
      <c r="M753" s="376" t="s">
        <v>336</v>
      </c>
      <c r="N753" s="325">
        <v>43766</v>
      </c>
      <c r="O753" s="325">
        <v>43437</v>
      </c>
      <c r="P753" s="325">
        <v>44439</v>
      </c>
      <c r="Q753" s="80">
        <v>863636.3</v>
      </c>
      <c r="R753" s="73">
        <v>0.8</v>
      </c>
      <c r="S753" s="80" t="s">
        <v>332</v>
      </c>
      <c r="T753" s="80">
        <v>690909.04</v>
      </c>
    </row>
    <row r="754" spans="2:20" ht="220.5" customHeight="1" x14ac:dyDescent="0.2">
      <c r="B754" s="409"/>
      <c r="C754" s="410"/>
      <c r="D754" s="419"/>
      <c r="E754" s="126" t="s">
        <v>3080</v>
      </c>
      <c r="F754" s="376" t="s">
        <v>3081</v>
      </c>
      <c r="G754" s="225" t="s">
        <v>1136</v>
      </c>
      <c r="H754" s="81" t="s">
        <v>3082</v>
      </c>
      <c r="I754" s="298" t="s">
        <v>3075</v>
      </c>
      <c r="J754" s="376" t="s">
        <v>1397</v>
      </c>
      <c r="K754" s="376" t="s">
        <v>700</v>
      </c>
      <c r="L754" s="81" t="s">
        <v>3090</v>
      </c>
      <c r="M754" s="376" t="s">
        <v>336</v>
      </c>
      <c r="N754" s="325">
        <v>43766</v>
      </c>
      <c r="O754" s="325">
        <v>43437</v>
      </c>
      <c r="P754" s="325">
        <v>44439</v>
      </c>
      <c r="Q754" s="80">
        <v>348448.56</v>
      </c>
      <c r="R754" s="73">
        <v>0.8</v>
      </c>
      <c r="S754" s="80" t="s">
        <v>332</v>
      </c>
      <c r="T754" s="80">
        <v>278758.84999999998</v>
      </c>
    </row>
    <row r="755" spans="2:20" ht="210.75" customHeight="1" x14ac:dyDescent="0.2">
      <c r="B755" s="409"/>
      <c r="C755" s="410"/>
      <c r="D755" s="419"/>
      <c r="E755" s="126" t="s">
        <v>3080</v>
      </c>
      <c r="F755" s="376" t="s">
        <v>3081</v>
      </c>
      <c r="G755" s="225" t="s">
        <v>3084</v>
      </c>
      <c r="H755" s="81" t="s">
        <v>3082</v>
      </c>
      <c r="I755" s="298" t="s">
        <v>3076</v>
      </c>
      <c r="J755" s="376" t="s">
        <v>1397</v>
      </c>
      <c r="K755" s="376" t="s">
        <v>700</v>
      </c>
      <c r="L755" s="81" t="s">
        <v>3091</v>
      </c>
      <c r="M755" s="376" t="s">
        <v>336</v>
      </c>
      <c r="N755" s="325">
        <v>43766</v>
      </c>
      <c r="O755" s="325">
        <v>43435</v>
      </c>
      <c r="P755" s="325">
        <v>44439</v>
      </c>
      <c r="Q755" s="80">
        <v>507576</v>
      </c>
      <c r="R755" s="73">
        <v>0.8</v>
      </c>
      <c r="S755" s="80" t="s">
        <v>332</v>
      </c>
      <c r="T755" s="80">
        <v>406060.79999999999</v>
      </c>
    </row>
    <row r="756" spans="2:20" ht="224.25" customHeight="1" x14ac:dyDescent="0.2">
      <c r="B756" s="409"/>
      <c r="C756" s="410"/>
      <c r="D756" s="419"/>
      <c r="E756" s="126" t="s">
        <v>3080</v>
      </c>
      <c r="F756" s="376" t="s">
        <v>3081</v>
      </c>
      <c r="G756" s="225" t="s">
        <v>3085</v>
      </c>
      <c r="H756" s="81" t="s">
        <v>3082</v>
      </c>
      <c r="I756" s="298" t="s">
        <v>3077</v>
      </c>
      <c r="J756" s="376" t="s">
        <v>1397</v>
      </c>
      <c r="K756" s="376" t="s">
        <v>700</v>
      </c>
      <c r="L756" s="81" t="s">
        <v>3092</v>
      </c>
      <c r="M756" s="376" t="s">
        <v>336</v>
      </c>
      <c r="N756" s="325">
        <v>43766</v>
      </c>
      <c r="O756" s="325">
        <v>43435</v>
      </c>
      <c r="P756" s="325">
        <v>44439</v>
      </c>
      <c r="Q756" s="80">
        <v>868306.87</v>
      </c>
      <c r="R756" s="73">
        <v>0.8</v>
      </c>
      <c r="S756" s="80" t="s">
        <v>332</v>
      </c>
      <c r="T756" s="80">
        <v>694645.5</v>
      </c>
    </row>
    <row r="757" spans="2:20" ht="209.25" customHeight="1" x14ac:dyDescent="0.2">
      <c r="B757" s="409"/>
      <c r="C757" s="410"/>
      <c r="D757" s="419"/>
      <c r="E757" s="126" t="s">
        <v>3080</v>
      </c>
      <c r="F757" s="376" t="s">
        <v>3081</v>
      </c>
      <c r="G757" s="225" t="s">
        <v>1134</v>
      </c>
      <c r="H757" s="81" t="s">
        <v>3082</v>
      </c>
      <c r="I757" s="298" t="s">
        <v>3133</v>
      </c>
      <c r="J757" s="376" t="s">
        <v>1397</v>
      </c>
      <c r="K757" s="376" t="s">
        <v>700</v>
      </c>
      <c r="L757" s="81" t="s">
        <v>3135</v>
      </c>
      <c r="M757" s="376" t="s">
        <v>336</v>
      </c>
      <c r="N757" s="325">
        <v>43777</v>
      </c>
      <c r="O757" s="325">
        <v>43431</v>
      </c>
      <c r="P757" s="325">
        <v>44439</v>
      </c>
      <c r="Q757" s="80">
        <v>945322.05</v>
      </c>
      <c r="R757" s="73">
        <v>0.8</v>
      </c>
      <c r="S757" s="80" t="s">
        <v>332</v>
      </c>
      <c r="T757" s="80">
        <v>756257.64</v>
      </c>
    </row>
    <row r="758" spans="2:20" ht="225.75" customHeight="1" x14ac:dyDescent="0.2">
      <c r="B758" s="409"/>
      <c r="C758" s="410"/>
      <c r="D758" s="419"/>
      <c r="E758" s="126" t="s">
        <v>3080</v>
      </c>
      <c r="F758" s="376" t="s">
        <v>3081</v>
      </c>
      <c r="G758" s="225" t="s">
        <v>1139</v>
      </c>
      <c r="H758" s="81" t="s">
        <v>3082</v>
      </c>
      <c r="I758" s="298" t="s">
        <v>3078</v>
      </c>
      <c r="J758" s="376" t="s">
        <v>1397</v>
      </c>
      <c r="K758" s="376" t="s">
        <v>700</v>
      </c>
      <c r="L758" s="81" t="s">
        <v>3093</v>
      </c>
      <c r="M758" s="376" t="s">
        <v>336</v>
      </c>
      <c r="N758" s="325">
        <v>43766</v>
      </c>
      <c r="O758" s="325">
        <v>43435</v>
      </c>
      <c r="P758" s="325">
        <v>44439</v>
      </c>
      <c r="Q758" s="80">
        <v>681813.81</v>
      </c>
      <c r="R758" s="73">
        <v>0.8</v>
      </c>
      <c r="S758" s="80" t="s">
        <v>332</v>
      </c>
      <c r="T758" s="80">
        <v>545451.05000000005</v>
      </c>
    </row>
    <row r="759" spans="2:20" ht="157.5" customHeight="1" x14ac:dyDescent="0.2">
      <c r="B759" s="409"/>
      <c r="C759" s="410"/>
      <c r="D759" s="419"/>
      <c r="E759" s="126" t="s">
        <v>3080</v>
      </c>
      <c r="F759" s="376" t="s">
        <v>3081</v>
      </c>
      <c r="G759" s="225" t="s">
        <v>1140</v>
      </c>
      <c r="H759" s="81" t="s">
        <v>3082</v>
      </c>
      <c r="I759" s="298" t="s">
        <v>3079</v>
      </c>
      <c r="J759" s="376" t="s">
        <v>1397</v>
      </c>
      <c r="K759" s="376" t="s">
        <v>700</v>
      </c>
      <c r="L759" s="81" t="s">
        <v>3094</v>
      </c>
      <c r="M759" s="376" t="s">
        <v>336</v>
      </c>
      <c r="N759" s="325">
        <v>43766</v>
      </c>
      <c r="O759" s="325">
        <v>43435</v>
      </c>
      <c r="P759" s="325">
        <v>44439</v>
      </c>
      <c r="Q759" s="80">
        <v>392407.42</v>
      </c>
      <c r="R759" s="73">
        <v>0.8</v>
      </c>
      <c r="S759" s="80" t="s">
        <v>332</v>
      </c>
      <c r="T759" s="80">
        <v>313925.94</v>
      </c>
    </row>
    <row r="760" spans="2:20" ht="218.25" customHeight="1" x14ac:dyDescent="0.2">
      <c r="B760" s="409"/>
      <c r="C760" s="410"/>
      <c r="D760" s="419"/>
      <c r="E760" s="126"/>
      <c r="F760" s="376" t="s">
        <v>3456</v>
      </c>
      <c r="G760" s="225" t="s">
        <v>3457</v>
      </c>
      <c r="H760" s="81" t="s">
        <v>3463</v>
      </c>
      <c r="I760" s="298" t="s">
        <v>3450</v>
      </c>
      <c r="J760" s="376" t="s">
        <v>1397</v>
      </c>
      <c r="K760" s="376" t="s">
        <v>700</v>
      </c>
      <c r="L760" s="81" t="s">
        <v>3464</v>
      </c>
      <c r="M760" s="376"/>
      <c r="N760" s="325">
        <v>43924</v>
      </c>
      <c r="O760" s="325">
        <v>43831</v>
      </c>
      <c r="P760" s="325">
        <v>44926</v>
      </c>
      <c r="Q760" s="80">
        <v>421489.35</v>
      </c>
      <c r="R760" s="73">
        <v>0.8</v>
      </c>
      <c r="S760" s="80" t="s">
        <v>332</v>
      </c>
      <c r="T760" s="80">
        <v>337191.48</v>
      </c>
    </row>
    <row r="761" spans="2:20" ht="213.75" customHeight="1" x14ac:dyDescent="0.2">
      <c r="B761" s="409"/>
      <c r="C761" s="410"/>
      <c r="D761" s="419"/>
      <c r="E761" s="126"/>
      <c r="F761" s="376" t="s">
        <v>3456</v>
      </c>
      <c r="G761" s="225" t="s">
        <v>3458</v>
      </c>
      <c r="H761" s="81" t="s">
        <v>3465</v>
      </c>
      <c r="I761" s="298" t="s">
        <v>3451</v>
      </c>
      <c r="J761" s="376" t="s">
        <v>1397</v>
      </c>
      <c r="K761" s="376" t="s">
        <v>700</v>
      </c>
      <c r="L761" s="81" t="s">
        <v>3466</v>
      </c>
      <c r="M761" s="376"/>
      <c r="N761" s="325">
        <v>43924</v>
      </c>
      <c r="O761" s="325">
        <v>43831</v>
      </c>
      <c r="P761" s="325">
        <v>44926</v>
      </c>
      <c r="Q761" s="80">
        <v>360000</v>
      </c>
      <c r="R761" s="73">
        <v>0.8</v>
      </c>
      <c r="S761" s="80" t="s">
        <v>332</v>
      </c>
      <c r="T761" s="80">
        <v>288000</v>
      </c>
    </row>
    <row r="762" spans="2:20" ht="212.25" customHeight="1" x14ac:dyDescent="0.2">
      <c r="B762" s="409"/>
      <c r="C762" s="410"/>
      <c r="D762" s="419"/>
      <c r="E762" s="126"/>
      <c r="F762" s="376" t="s">
        <v>3456</v>
      </c>
      <c r="G762" s="225" t="s">
        <v>3459</v>
      </c>
      <c r="H762" s="81" t="s">
        <v>3467</v>
      </c>
      <c r="I762" s="298" t="s">
        <v>3452</v>
      </c>
      <c r="J762" s="376" t="s">
        <v>1397</v>
      </c>
      <c r="K762" s="376" t="s">
        <v>700</v>
      </c>
      <c r="L762" s="81" t="s">
        <v>3468</v>
      </c>
      <c r="M762" s="376"/>
      <c r="N762" s="325">
        <v>43943</v>
      </c>
      <c r="O762" s="325">
        <v>43922</v>
      </c>
      <c r="P762" s="325">
        <v>45016</v>
      </c>
      <c r="Q762" s="80">
        <v>341000</v>
      </c>
      <c r="R762" s="73">
        <v>0.8</v>
      </c>
      <c r="S762" s="80" t="s">
        <v>332</v>
      </c>
      <c r="T762" s="80">
        <v>272800</v>
      </c>
    </row>
    <row r="763" spans="2:20" ht="224.25" customHeight="1" x14ac:dyDescent="0.2">
      <c r="B763" s="409"/>
      <c r="C763" s="410"/>
      <c r="D763" s="419"/>
      <c r="E763" s="126"/>
      <c r="F763" s="376" t="s">
        <v>3456</v>
      </c>
      <c r="G763" s="225" t="s">
        <v>3460</v>
      </c>
      <c r="H763" s="81" t="s">
        <v>3469</v>
      </c>
      <c r="I763" s="298" t="s">
        <v>3453</v>
      </c>
      <c r="J763" s="376" t="s">
        <v>1397</v>
      </c>
      <c r="K763" s="376" t="s">
        <v>700</v>
      </c>
      <c r="L763" s="81" t="s">
        <v>3470</v>
      </c>
      <c r="M763" s="376"/>
      <c r="N763" s="325">
        <v>43924</v>
      </c>
      <c r="O763" s="325">
        <v>43831</v>
      </c>
      <c r="P763" s="325">
        <v>44926</v>
      </c>
      <c r="Q763" s="80">
        <v>405600</v>
      </c>
      <c r="R763" s="73">
        <v>0.8</v>
      </c>
      <c r="S763" s="80" t="s">
        <v>332</v>
      </c>
      <c r="T763" s="80">
        <v>324480</v>
      </c>
    </row>
    <row r="764" spans="2:20" ht="201.75" customHeight="1" x14ac:dyDescent="0.2">
      <c r="B764" s="409"/>
      <c r="C764" s="410"/>
      <c r="D764" s="419"/>
      <c r="E764" s="126"/>
      <c r="F764" s="376" t="s">
        <v>3456</v>
      </c>
      <c r="G764" s="225" t="s">
        <v>3461</v>
      </c>
      <c r="H764" s="81" t="s">
        <v>3471</v>
      </c>
      <c r="I764" s="298" t="s">
        <v>3454</v>
      </c>
      <c r="J764" s="376" t="s">
        <v>1397</v>
      </c>
      <c r="K764" s="376" t="s">
        <v>700</v>
      </c>
      <c r="L764" s="81" t="s">
        <v>3472</v>
      </c>
      <c r="M764" s="376"/>
      <c r="N764" s="325">
        <v>43944</v>
      </c>
      <c r="O764" s="325">
        <v>43739</v>
      </c>
      <c r="P764" s="325">
        <v>44834</v>
      </c>
      <c r="Q764" s="80">
        <v>403000</v>
      </c>
      <c r="R764" s="73">
        <v>0.8</v>
      </c>
      <c r="S764" s="80" t="s">
        <v>332</v>
      </c>
      <c r="T764" s="80">
        <v>322400</v>
      </c>
    </row>
    <row r="765" spans="2:20" ht="234" customHeight="1" x14ac:dyDescent="0.2">
      <c r="B765" s="409"/>
      <c r="C765" s="410"/>
      <c r="D765" s="419"/>
      <c r="E765" s="126"/>
      <c r="F765" s="376" t="s">
        <v>3456</v>
      </c>
      <c r="G765" s="225" t="s">
        <v>3462</v>
      </c>
      <c r="H765" s="81" t="s">
        <v>3473</v>
      </c>
      <c r="I765" s="298" t="s">
        <v>3455</v>
      </c>
      <c r="J765" s="376" t="s">
        <v>1397</v>
      </c>
      <c r="K765" s="376" t="s">
        <v>700</v>
      </c>
      <c r="L765" s="81" t="s">
        <v>3474</v>
      </c>
      <c r="M765" s="376"/>
      <c r="N765" s="325">
        <v>43924</v>
      </c>
      <c r="O765" s="325">
        <v>43832</v>
      </c>
      <c r="P765" s="325">
        <v>44926</v>
      </c>
      <c r="Q765" s="80">
        <v>396000</v>
      </c>
      <c r="R765" s="73">
        <v>0.8</v>
      </c>
      <c r="S765" s="80" t="s">
        <v>332</v>
      </c>
      <c r="T765" s="80">
        <v>316800</v>
      </c>
    </row>
    <row r="766" spans="2:20" ht="383.25" customHeight="1" x14ac:dyDescent="0.2">
      <c r="B766" s="409"/>
      <c r="C766" s="410"/>
      <c r="D766" s="420"/>
      <c r="E766" s="127" t="s">
        <v>930</v>
      </c>
      <c r="F766" s="377" t="s">
        <v>929</v>
      </c>
      <c r="G766" s="62" t="s">
        <v>1130</v>
      </c>
      <c r="H766" s="103" t="s">
        <v>930</v>
      </c>
      <c r="I766" s="292" t="s">
        <v>928</v>
      </c>
      <c r="J766" s="377" t="s">
        <v>1397</v>
      </c>
      <c r="K766" s="377" t="s">
        <v>700</v>
      </c>
      <c r="L766" s="103" t="s">
        <v>931</v>
      </c>
      <c r="M766" s="377" t="s">
        <v>336</v>
      </c>
      <c r="N766" s="322">
        <v>42811</v>
      </c>
      <c r="O766" s="322">
        <v>42186</v>
      </c>
      <c r="P766" s="322">
        <v>43465</v>
      </c>
      <c r="Q766" s="58">
        <v>1250000</v>
      </c>
      <c r="R766" s="56">
        <v>0.8</v>
      </c>
      <c r="S766" s="58" t="s">
        <v>332</v>
      </c>
      <c r="T766" s="58">
        <v>1000000</v>
      </c>
    </row>
    <row r="767" spans="2:20" ht="93.75" customHeight="1" x14ac:dyDescent="0.2">
      <c r="B767" s="409"/>
      <c r="C767" s="410"/>
      <c r="D767" s="420"/>
      <c r="E767" s="128" t="s">
        <v>1393</v>
      </c>
      <c r="F767" s="205" t="s">
        <v>1394</v>
      </c>
      <c r="G767" s="84" t="s">
        <v>2259</v>
      </c>
      <c r="H767" s="76" t="s">
        <v>1395</v>
      </c>
      <c r="I767" s="293" t="s">
        <v>1396</v>
      </c>
      <c r="J767" s="205" t="s">
        <v>1397</v>
      </c>
      <c r="K767" s="205" t="s">
        <v>700</v>
      </c>
      <c r="L767" s="76" t="s">
        <v>1395</v>
      </c>
      <c r="M767" s="377" t="s">
        <v>336</v>
      </c>
      <c r="N767" s="322">
        <v>43035</v>
      </c>
      <c r="O767" s="322">
        <v>42186</v>
      </c>
      <c r="P767" s="322">
        <v>43281</v>
      </c>
      <c r="Q767" s="58">
        <v>546377.23</v>
      </c>
      <c r="R767" s="68">
        <v>0.8</v>
      </c>
      <c r="S767" s="75" t="s">
        <v>332</v>
      </c>
      <c r="T767" s="75">
        <v>437101.79</v>
      </c>
    </row>
    <row r="768" spans="2:20" ht="213" customHeight="1" x14ac:dyDescent="0.2">
      <c r="B768" s="409"/>
      <c r="C768" s="410"/>
      <c r="D768" s="420"/>
      <c r="E768" s="128" t="s">
        <v>1393</v>
      </c>
      <c r="F768" s="205" t="s">
        <v>3009</v>
      </c>
      <c r="G768" s="84" t="s">
        <v>2259</v>
      </c>
      <c r="H768" s="76" t="s">
        <v>3011</v>
      </c>
      <c r="I768" s="293" t="s">
        <v>3013</v>
      </c>
      <c r="J768" s="205" t="s">
        <v>1397</v>
      </c>
      <c r="K768" s="205" t="s">
        <v>700</v>
      </c>
      <c r="L768" s="76" t="s">
        <v>3015</v>
      </c>
      <c r="M768" s="377" t="s">
        <v>336</v>
      </c>
      <c r="N768" s="322">
        <v>43658</v>
      </c>
      <c r="O768" s="322">
        <v>43283</v>
      </c>
      <c r="P768" s="322">
        <v>44377</v>
      </c>
      <c r="Q768" s="58">
        <v>647170.35</v>
      </c>
      <c r="R768" s="68">
        <v>0.8</v>
      </c>
      <c r="S768" s="75" t="s">
        <v>332</v>
      </c>
      <c r="T768" s="75">
        <v>517736.28</v>
      </c>
    </row>
    <row r="769" spans="2:20" ht="197.25" customHeight="1" x14ac:dyDescent="0.2">
      <c r="B769" s="409"/>
      <c r="C769" s="410"/>
      <c r="D769" s="420"/>
      <c r="E769" s="128" t="s">
        <v>1393</v>
      </c>
      <c r="F769" s="205" t="s">
        <v>3010</v>
      </c>
      <c r="G769" s="84" t="s">
        <v>2259</v>
      </c>
      <c r="H769" s="76" t="s">
        <v>3012</v>
      </c>
      <c r="I769" s="293" t="s">
        <v>3014</v>
      </c>
      <c r="J769" s="205" t="s">
        <v>1397</v>
      </c>
      <c r="K769" s="205" t="s">
        <v>700</v>
      </c>
      <c r="L769" s="76" t="s">
        <v>3016</v>
      </c>
      <c r="M769" s="377" t="s">
        <v>336</v>
      </c>
      <c r="N769" s="322">
        <v>43658</v>
      </c>
      <c r="O769" s="322">
        <v>43466</v>
      </c>
      <c r="P769" s="322">
        <v>44196</v>
      </c>
      <c r="Q769" s="58">
        <v>527529.27</v>
      </c>
      <c r="R769" s="68">
        <v>0.8</v>
      </c>
      <c r="S769" s="75" t="s">
        <v>332</v>
      </c>
      <c r="T769" s="75">
        <v>422023.42</v>
      </c>
    </row>
    <row r="770" spans="2:20" ht="191.25" customHeight="1" x14ac:dyDescent="0.2">
      <c r="B770" s="409"/>
      <c r="C770" s="410"/>
      <c r="D770" s="420"/>
      <c r="E770" s="128" t="s">
        <v>2463</v>
      </c>
      <c r="F770" s="205" t="s">
        <v>2464</v>
      </c>
      <c r="G770" s="84" t="s">
        <v>2550</v>
      </c>
      <c r="H770" s="76" t="s">
        <v>2465</v>
      </c>
      <c r="I770" s="293" t="s">
        <v>2547</v>
      </c>
      <c r="J770" s="205" t="s">
        <v>1397</v>
      </c>
      <c r="K770" s="205" t="s">
        <v>700</v>
      </c>
      <c r="L770" s="76" t="s">
        <v>2551</v>
      </c>
      <c r="M770" s="377" t="s">
        <v>336</v>
      </c>
      <c r="N770" s="322">
        <v>43508</v>
      </c>
      <c r="O770" s="322">
        <v>43346</v>
      </c>
      <c r="P770" s="322">
        <v>44439</v>
      </c>
      <c r="Q770" s="58">
        <v>62282.58</v>
      </c>
      <c r="R770" s="68">
        <v>0.8</v>
      </c>
      <c r="S770" s="75" t="s">
        <v>332</v>
      </c>
      <c r="T770" s="75">
        <v>49826.06</v>
      </c>
    </row>
    <row r="771" spans="2:20" s="90" customFormat="1" ht="203.25" customHeight="1" x14ac:dyDescent="0.2">
      <c r="B771" s="409"/>
      <c r="C771" s="410"/>
      <c r="D771" s="420"/>
      <c r="E771" s="63" t="s">
        <v>2463</v>
      </c>
      <c r="F771" s="377" t="s">
        <v>2464</v>
      </c>
      <c r="G771" s="62" t="s">
        <v>2714</v>
      </c>
      <c r="H771" s="103" t="s">
        <v>2465</v>
      </c>
      <c r="I771" s="292" t="s">
        <v>2466</v>
      </c>
      <c r="J771" s="377" t="s">
        <v>1397</v>
      </c>
      <c r="K771" s="377" t="s">
        <v>700</v>
      </c>
      <c r="L771" s="103" t="s">
        <v>2467</v>
      </c>
      <c r="M771" s="377" t="s">
        <v>336</v>
      </c>
      <c r="N771" s="322">
        <v>43445</v>
      </c>
      <c r="O771" s="322">
        <v>43466</v>
      </c>
      <c r="P771" s="322">
        <v>44561</v>
      </c>
      <c r="Q771" s="58">
        <v>124950</v>
      </c>
      <c r="R771" s="56">
        <v>0.8</v>
      </c>
      <c r="S771" s="58" t="s">
        <v>332</v>
      </c>
      <c r="T771" s="58">
        <v>99960</v>
      </c>
    </row>
    <row r="772" spans="2:20" s="90" customFormat="1" ht="171.75" customHeight="1" x14ac:dyDescent="0.2">
      <c r="B772" s="409"/>
      <c r="C772" s="410"/>
      <c r="D772" s="420"/>
      <c r="E772" s="63" t="s">
        <v>2463</v>
      </c>
      <c r="F772" s="377" t="s">
        <v>2464</v>
      </c>
      <c r="G772" s="62" t="s">
        <v>2715</v>
      </c>
      <c r="H772" s="103" t="s">
        <v>2465</v>
      </c>
      <c r="I772" s="292" t="s">
        <v>2468</v>
      </c>
      <c r="J772" s="377" t="s">
        <v>1397</v>
      </c>
      <c r="K772" s="377" t="s">
        <v>700</v>
      </c>
      <c r="L772" s="103" t="s">
        <v>2469</v>
      </c>
      <c r="M772" s="377" t="s">
        <v>336</v>
      </c>
      <c r="N772" s="322">
        <v>43445</v>
      </c>
      <c r="O772" s="322">
        <v>43528</v>
      </c>
      <c r="P772" s="322">
        <v>44561</v>
      </c>
      <c r="Q772" s="58">
        <v>244540.34</v>
      </c>
      <c r="R772" s="56">
        <v>0.8</v>
      </c>
      <c r="S772" s="58" t="s">
        <v>332</v>
      </c>
      <c r="T772" s="58">
        <v>195632.27</v>
      </c>
    </row>
    <row r="773" spans="2:20" s="90" customFormat="1" ht="210" customHeight="1" x14ac:dyDescent="0.2">
      <c r="B773" s="409"/>
      <c r="C773" s="410"/>
      <c r="D773" s="420"/>
      <c r="E773" s="63" t="s">
        <v>2463</v>
      </c>
      <c r="F773" s="377" t="s">
        <v>2464</v>
      </c>
      <c r="G773" s="62" t="s">
        <v>2716</v>
      </c>
      <c r="H773" s="103" t="s">
        <v>2465</v>
      </c>
      <c r="I773" s="292" t="s">
        <v>2470</v>
      </c>
      <c r="J773" s="377" t="s">
        <v>1397</v>
      </c>
      <c r="K773" s="377" t="s">
        <v>700</v>
      </c>
      <c r="L773" s="103" t="s">
        <v>2471</v>
      </c>
      <c r="M773" s="377" t="s">
        <v>336</v>
      </c>
      <c r="N773" s="322">
        <v>43567</v>
      </c>
      <c r="O773" s="322">
        <v>43584</v>
      </c>
      <c r="P773" s="322">
        <v>44679</v>
      </c>
      <c r="Q773" s="58">
        <v>126200.24</v>
      </c>
      <c r="R773" s="56">
        <v>0.8</v>
      </c>
      <c r="S773" s="58" t="s">
        <v>332</v>
      </c>
      <c r="T773" s="58">
        <v>100960.19</v>
      </c>
    </row>
    <row r="774" spans="2:20" s="90" customFormat="1" ht="213.75" customHeight="1" x14ac:dyDescent="0.2">
      <c r="B774" s="409"/>
      <c r="C774" s="410"/>
      <c r="D774" s="420"/>
      <c r="E774" s="63" t="s">
        <v>2463</v>
      </c>
      <c r="F774" s="377" t="s">
        <v>2464</v>
      </c>
      <c r="G774" s="62" t="s">
        <v>2717</v>
      </c>
      <c r="H774" s="103" t="s">
        <v>2465</v>
      </c>
      <c r="I774" s="292" t="s">
        <v>2472</v>
      </c>
      <c r="J774" s="377" t="s">
        <v>1397</v>
      </c>
      <c r="K774" s="377" t="s">
        <v>700</v>
      </c>
      <c r="L774" s="103" t="s">
        <v>2473</v>
      </c>
      <c r="M774" s="377" t="s">
        <v>336</v>
      </c>
      <c r="N774" s="322">
        <v>43445</v>
      </c>
      <c r="O774" s="322">
        <v>43405</v>
      </c>
      <c r="P774" s="322">
        <v>44518</v>
      </c>
      <c r="Q774" s="58">
        <v>83932.099999999991</v>
      </c>
      <c r="R774" s="56">
        <v>0.8</v>
      </c>
      <c r="S774" s="58" t="s">
        <v>332</v>
      </c>
      <c r="T774" s="58">
        <v>67145.679999999993</v>
      </c>
    </row>
    <row r="775" spans="2:20" s="90" customFormat="1" ht="218.25" customHeight="1" x14ac:dyDescent="0.2">
      <c r="B775" s="409"/>
      <c r="C775" s="410"/>
      <c r="D775" s="420"/>
      <c r="E775" s="104" t="s">
        <v>2463</v>
      </c>
      <c r="F775" s="205" t="s">
        <v>2464</v>
      </c>
      <c r="G775" s="84" t="s">
        <v>2718</v>
      </c>
      <c r="H775" s="76" t="s">
        <v>2465</v>
      </c>
      <c r="I775" s="293" t="s">
        <v>2548</v>
      </c>
      <c r="J775" s="205" t="s">
        <v>1397</v>
      </c>
      <c r="K775" s="205" t="s">
        <v>700</v>
      </c>
      <c r="L775" s="76" t="s">
        <v>2552</v>
      </c>
      <c r="M775" s="377" t="s">
        <v>336</v>
      </c>
      <c r="N775" s="322">
        <v>43567</v>
      </c>
      <c r="O775" s="322">
        <v>43556</v>
      </c>
      <c r="P775" s="322">
        <v>44561</v>
      </c>
      <c r="Q775" s="58">
        <v>248238.73</v>
      </c>
      <c r="R775" s="68">
        <v>0.8</v>
      </c>
      <c r="S775" s="75" t="s">
        <v>332</v>
      </c>
      <c r="T775" s="75">
        <v>198590.98</v>
      </c>
    </row>
    <row r="776" spans="2:20" s="90" customFormat="1" ht="183" customHeight="1" x14ac:dyDescent="0.2">
      <c r="B776" s="409"/>
      <c r="C776" s="410"/>
      <c r="D776" s="420"/>
      <c r="E776" s="104" t="s">
        <v>2463</v>
      </c>
      <c r="F776" s="205" t="s">
        <v>2464</v>
      </c>
      <c r="G776" s="84" t="s">
        <v>2719</v>
      </c>
      <c r="H776" s="76" t="s">
        <v>2465</v>
      </c>
      <c r="I776" s="293" t="s">
        <v>2549</v>
      </c>
      <c r="J776" s="205" t="s">
        <v>1397</v>
      </c>
      <c r="K776" s="205" t="s">
        <v>700</v>
      </c>
      <c r="L776" s="76" t="s">
        <v>2553</v>
      </c>
      <c r="M776" s="377" t="s">
        <v>336</v>
      </c>
      <c r="N776" s="322">
        <v>43508</v>
      </c>
      <c r="O776" s="322">
        <v>43475</v>
      </c>
      <c r="P776" s="322">
        <v>44561</v>
      </c>
      <c r="Q776" s="58">
        <v>253334.19999999998</v>
      </c>
      <c r="R776" s="68">
        <v>0.8</v>
      </c>
      <c r="S776" s="75" t="s">
        <v>332</v>
      </c>
      <c r="T776" s="75">
        <v>202667.36</v>
      </c>
    </row>
    <row r="777" spans="2:20" s="90" customFormat="1" ht="219" customHeight="1" x14ac:dyDescent="0.2">
      <c r="B777" s="409"/>
      <c r="C777" s="410"/>
      <c r="D777" s="420"/>
      <c r="E777" s="104" t="s">
        <v>2463</v>
      </c>
      <c r="F777" s="205" t="s">
        <v>2464</v>
      </c>
      <c r="G777" s="84" t="s">
        <v>2720</v>
      </c>
      <c r="H777" s="76" t="s">
        <v>2465</v>
      </c>
      <c r="I777" s="293" t="s">
        <v>2474</v>
      </c>
      <c r="J777" s="205" t="s">
        <v>1397</v>
      </c>
      <c r="K777" s="205" t="s">
        <v>700</v>
      </c>
      <c r="L777" s="76" t="s">
        <v>2475</v>
      </c>
      <c r="M777" s="205" t="s">
        <v>336</v>
      </c>
      <c r="N777" s="324">
        <v>43445</v>
      </c>
      <c r="O777" s="324">
        <v>43346</v>
      </c>
      <c r="P777" s="324">
        <v>44469</v>
      </c>
      <c r="Q777" s="75">
        <v>70000</v>
      </c>
      <c r="R777" s="68">
        <v>0.8</v>
      </c>
      <c r="S777" s="75" t="s">
        <v>332</v>
      </c>
      <c r="T777" s="75">
        <v>56000</v>
      </c>
    </row>
    <row r="778" spans="2:20" s="90" customFormat="1" ht="209.25" customHeight="1" x14ac:dyDescent="0.2">
      <c r="B778" s="409"/>
      <c r="C778" s="410"/>
      <c r="D778" s="420"/>
      <c r="E778" s="63" t="s">
        <v>2463</v>
      </c>
      <c r="F778" s="377" t="s">
        <v>2871</v>
      </c>
      <c r="G778" s="62" t="s">
        <v>2907</v>
      </c>
      <c r="H778" s="103" t="s">
        <v>2872</v>
      </c>
      <c r="I778" s="292" t="s">
        <v>2873</v>
      </c>
      <c r="J778" s="377" t="s">
        <v>1397</v>
      </c>
      <c r="K778" s="377" t="s">
        <v>700</v>
      </c>
      <c r="L778" s="103" t="s">
        <v>2880</v>
      </c>
      <c r="M778" s="377" t="s">
        <v>336</v>
      </c>
      <c r="N778" s="322">
        <v>43696</v>
      </c>
      <c r="O778" s="322">
        <v>43739</v>
      </c>
      <c r="P778" s="322">
        <v>44834</v>
      </c>
      <c r="Q778" s="58">
        <v>254636.04</v>
      </c>
      <c r="R778" s="56">
        <v>0.8</v>
      </c>
      <c r="S778" s="58" t="s">
        <v>332</v>
      </c>
      <c r="T778" s="58">
        <v>203708.83</v>
      </c>
    </row>
    <row r="779" spans="2:20" s="90" customFormat="1" ht="219.75" customHeight="1" x14ac:dyDescent="0.2">
      <c r="B779" s="409"/>
      <c r="C779" s="410"/>
      <c r="D779" s="420"/>
      <c r="E779" s="79" t="s">
        <v>2463</v>
      </c>
      <c r="F779" s="376" t="s">
        <v>2871</v>
      </c>
      <c r="G779" s="225" t="s">
        <v>3095</v>
      </c>
      <c r="H779" s="81" t="s">
        <v>2872</v>
      </c>
      <c r="I779" s="298" t="s">
        <v>3070</v>
      </c>
      <c r="J779" s="376" t="s">
        <v>1397</v>
      </c>
      <c r="K779" s="376" t="s">
        <v>700</v>
      </c>
      <c r="L779" s="81" t="s">
        <v>3096</v>
      </c>
      <c r="M779" s="376" t="s">
        <v>336</v>
      </c>
      <c r="N779" s="325">
        <v>43745</v>
      </c>
      <c r="O779" s="325">
        <v>43739</v>
      </c>
      <c r="P779" s="325">
        <v>44834</v>
      </c>
      <c r="Q779" s="80">
        <v>130239.52</v>
      </c>
      <c r="R779" s="73">
        <v>0.8</v>
      </c>
      <c r="S779" s="80" t="s">
        <v>332</v>
      </c>
      <c r="T779" s="80">
        <v>104191.62</v>
      </c>
    </row>
    <row r="780" spans="2:20" s="90" customFormat="1" ht="223.5" customHeight="1" x14ac:dyDescent="0.2">
      <c r="B780" s="409"/>
      <c r="C780" s="410"/>
      <c r="D780" s="420"/>
      <c r="E780" s="79" t="s">
        <v>2463</v>
      </c>
      <c r="F780" s="376" t="s">
        <v>2871</v>
      </c>
      <c r="G780" s="225" t="s">
        <v>2714</v>
      </c>
      <c r="H780" s="81" t="s">
        <v>2872</v>
      </c>
      <c r="I780" s="298" t="s">
        <v>2874</v>
      </c>
      <c r="J780" s="376" t="s">
        <v>1397</v>
      </c>
      <c r="K780" s="376" t="s">
        <v>700</v>
      </c>
      <c r="L780" s="81" t="s">
        <v>2881</v>
      </c>
      <c r="M780" s="376" t="s">
        <v>336</v>
      </c>
      <c r="N780" s="325">
        <v>43679</v>
      </c>
      <c r="O780" s="325">
        <v>43709</v>
      </c>
      <c r="P780" s="325">
        <v>44804</v>
      </c>
      <c r="Q780" s="80">
        <v>150500</v>
      </c>
      <c r="R780" s="73">
        <v>0.8</v>
      </c>
      <c r="S780" s="80" t="s">
        <v>332</v>
      </c>
      <c r="T780" s="80">
        <v>120400</v>
      </c>
    </row>
    <row r="781" spans="2:20" s="90" customFormat="1" ht="216" customHeight="1" x14ac:dyDescent="0.2">
      <c r="B781" s="409"/>
      <c r="C781" s="410"/>
      <c r="D781" s="420"/>
      <c r="E781" s="79" t="s">
        <v>2463</v>
      </c>
      <c r="F781" s="376" t="s">
        <v>2871</v>
      </c>
      <c r="G781" s="225" t="s">
        <v>2717</v>
      </c>
      <c r="H781" s="81" t="s">
        <v>2872</v>
      </c>
      <c r="I781" s="298" t="s">
        <v>3069</v>
      </c>
      <c r="J781" s="376" t="s">
        <v>1397</v>
      </c>
      <c r="K781" s="376" t="s">
        <v>700</v>
      </c>
      <c r="L781" s="81" t="s">
        <v>2473</v>
      </c>
      <c r="M781" s="376" t="s">
        <v>336</v>
      </c>
      <c r="N781" s="325">
        <v>43735</v>
      </c>
      <c r="O781" s="325">
        <v>43780</v>
      </c>
      <c r="P781" s="325">
        <v>44773</v>
      </c>
      <c r="Q781" s="80">
        <v>60246.04</v>
      </c>
      <c r="R781" s="73">
        <v>0.8</v>
      </c>
      <c r="S781" s="80" t="s">
        <v>332</v>
      </c>
      <c r="T781" s="80">
        <v>48196.83</v>
      </c>
    </row>
    <row r="782" spans="2:20" s="90" customFormat="1" ht="207" customHeight="1" x14ac:dyDescent="0.2">
      <c r="B782" s="409"/>
      <c r="C782" s="410"/>
      <c r="D782" s="420"/>
      <c r="E782" s="63" t="s">
        <v>2463</v>
      </c>
      <c r="F782" s="377" t="s">
        <v>2871</v>
      </c>
      <c r="G782" s="62" t="s">
        <v>2386</v>
      </c>
      <c r="H782" s="103" t="s">
        <v>2872</v>
      </c>
      <c r="I782" s="292" t="s">
        <v>2875</v>
      </c>
      <c r="J782" s="377" t="s">
        <v>1397</v>
      </c>
      <c r="K782" s="377" t="s">
        <v>700</v>
      </c>
      <c r="L782" s="103" t="s">
        <v>2882</v>
      </c>
      <c r="M782" s="377" t="s">
        <v>336</v>
      </c>
      <c r="N782" s="322">
        <v>43679</v>
      </c>
      <c r="O782" s="322">
        <v>43770</v>
      </c>
      <c r="P782" s="322">
        <v>44804</v>
      </c>
      <c r="Q782" s="58">
        <v>170818</v>
      </c>
      <c r="R782" s="56">
        <v>0.8</v>
      </c>
      <c r="S782" s="58" t="s">
        <v>332</v>
      </c>
      <c r="T782" s="58">
        <v>136654.39999999999</v>
      </c>
    </row>
    <row r="783" spans="2:20" s="90" customFormat="1" ht="224.25" customHeight="1" x14ac:dyDescent="0.2">
      <c r="B783" s="409"/>
      <c r="C783" s="410"/>
      <c r="D783" s="420"/>
      <c r="E783" s="63" t="s">
        <v>2463</v>
      </c>
      <c r="F783" s="377" t="s">
        <v>2871</v>
      </c>
      <c r="G783" s="62" t="s">
        <v>2908</v>
      </c>
      <c r="H783" s="103" t="s">
        <v>2872</v>
      </c>
      <c r="I783" s="292" t="s">
        <v>2876</v>
      </c>
      <c r="J783" s="377" t="s">
        <v>1397</v>
      </c>
      <c r="K783" s="377" t="s">
        <v>700</v>
      </c>
      <c r="L783" s="103" t="s">
        <v>2883</v>
      </c>
      <c r="M783" s="377" t="s">
        <v>336</v>
      </c>
      <c r="N783" s="322">
        <v>43691</v>
      </c>
      <c r="O783" s="322">
        <v>43647</v>
      </c>
      <c r="P783" s="322">
        <v>44742</v>
      </c>
      <c r="Q783" s="58">
        <v>83648.31</v>
      </c>
      <c r="R783" s="56">
        <v>0.8</v>
      </c>
      <c r="S783" s="58" t="s">
        <v>332</v>
      </c>
      <c r="T783" s="58">
        <v>66918.649999999994</v>
      </c>
    </row>
    <row r="784" spans="2:20" s="90" customFormat="1" ht="237" customHeight="1" x14ac:dyDescent="0.2">
      <c r="B784" s="409"/>
      <c r="C784" s="410"/>
      <c r="D784" s="420"/>
      <c r="E784" s="63" t="s">
        <v>2463</v>
      </c>
      <c r="F784" s="377" t="s">
        <v>2871</v>
      </c>
      <c r="G784" s="62" t="s">
        <v>2909</v>
      </c>
      <c r="H784" s="103" t="s">
        <v>2872</v>
      </c>
      <c r="I784" s="292" t="s">
        <v>2877</v>
      </c>
      <c r="J784" s="377" t="s">
        <v>1397</v>
      </c>
      <c r="K784" s="377" t="s">
        <v>700</v>
      </c>
      <c r="L784" s="103" t="s">
        <v>2884</v>
      </c>
      <c r="M784" s="377" t="s">
        <v>336</v>
      </c>
      <c r="N784" s="322">
        <v>43703</v>
      </c>
      <c r="O784" s="322">
        <v>43739</v>
      </c>
      <c r="P784" s="322">
        <v>44834</v>
      </c>
      <c r="Q784" s="58">
        <v>110729.82</v>
      </c>
      <c r="R784" s="56">
        <v>0.8</v>
      </c>
      <c r="S784" s="58" t="s">
        <v>332</v>
      </c>
      <c r="T784" s="58">
        <v>88583.86</v>
      </c>
    </row>
    <row r="785" spans="2:20" s="90" customFormat="1" ht="152.25" customHeight="1" x14ac:dyDescent="0.2">
      <c r="B785" s="409"/>
      <c r="C785" s="410"/>
      <c r="D785" s="420"/>
      <c r="E785" s="63" t="s">
        <v>2463</v>
      </c>
      <c r="F785" s="377" t="s">
        <v>2871</v>
      </c>
      <c r="G785" s="62" t="s">
        <v>2258</v>
      </c>
      <c r="H785" s="103" t="s">
        <v>2872</v>
      </c>
      <c r="I785" s="292" t="s">
        <v>2878</v>
      </c>
      <c r="J785" s="377" t="s">
        <v>1397</v>
      </c>
      <c r="K785" s="377" t="s">
        <v>700</v>
      </c>
      <c r="L785" s="103" t="s">
        <v>2885</v>
      </c>
      <c r="M785" s="377" t="s">
        <v>336</v>
      </c>
      <c r="N785" s="322">
        <v>43691</v>
      </c>
      <c r="O785" s="322">
        <v>43525</v>
      </c>
      <c r="P785" s="322">
        <v>44620</v>
      </c>
      <c r="Q785" s="58">
        <v>182179.67</v>
      </c>
      <c r="R785" s="56">
        <v>0.8</v>
      </c>
      <c r="S785" s="58" t="s">
        <v>332</v>
      </c>
      <c r="T785" s="58">
        <v>145743.74</v>
      </c>
    </row>
    <row r="786" spans="2:20" s="90" customFormat="1" ht="152.25" customHeight="1" thickBot="1" x14ac:dyDescent="0.25">
      <c r="B786" s="409"/>
      <c r="C786" s="410"/>
      <c r="D786" s="420"/>
      <c r="E786" s="149" t="s">
        <v>2463</v>
      </c>
      <c r="F786" s="94" t="s">
        <v>2871</v>
      </c>
      <c r="G786" s="226" t="s">
        <v>2716</v>
      </c>
      <c r="H786" s="105" t="s">
        <v>2872</v>
      </c>
      <c r="I786" s="294" t="s">
        <v>2879</v>
      </c>
      <c r="J786" s="94" t="s">
        <v>1397</v>
      </c>
      <c r="K786" s="94" t="s">
        <v>700</v>
      </c>
      <c r="L786" s="105" t="s">
        <v>2886</v>
      </c>
      <c r="M786" s="94" t="s">
        <v>336</v>
      </c>
      <c r="N786" s="316">
        <v>43679</v>
      </c>
      <c r="O786" s="316">
        <v>43739</v>
      </c>
      <c r="P786" s="316">
        <v>44834</v>
      </c>
      <c r="Q786" s="95">
        <v>190960</v>
      </c>
      <c r="R786" s="98">
        <v>0.8</v>
      </c>
      <c r="S786" s="95" t="s">
        <v>332</v>
      </c>
      <c r="T786" s="95">
        <v>152768</v>
      </c>
    </row>
    <row r="787" spans="2:20" ht="42.75" customHeight="1" thickBot="1" x14ac:dyDescent="0.25">
      <c r="B787" s="409"/>
      <c r="C787" s="410"/>
      <c r="D787" s="420"/>
      <c r="E787" s="421" t="s">
        <v>700</v>
      </c>
      <c r="F787" s="417"/>
      <c r="G787" s="417"/>
      <c r="H787" s="417"/>
      <c r="I787" s="417"/>
      <c r="J787" s="417"/>
      <c r="K787" s="401">
        <f>COUNTA(K748:K786)</f>
        <v>39</v>
      </c>
      <c r="L787" s="462"/>
      <c r="M787" s="463"/>
      <c r="N787" s="463"/>
      <c r="O787" s="463"/>
      <c r="P787" s="463"/>
      <c r="Q787" s="392">
        <f>SUM(Q748:Q786)</f>
        <v>21919644.379999999</v>
      </c>
      <c r="R787" s="457"/>
      <c r="S787" s="458"/>
      <c r="T787" s="399">
        <f>SUM(T748:T786)</f>
        <v>17535715.52999999</v>
      </c>
    </row>
    <row r="788" spans="2:20" ht="233.25" customHeight="1" x14ac:dyDescent="0.2">
      <c r="B788" s="409"/>
      <c r="C788" s="410"/>
      <c r="D788" s="434" t="s">
        <v>1698</v>
      </c>
      <c r="E788" s="327" t="s">
        <v>3276</v>
      </c>
      <c r="F788" s="304" t="s">
        <v>3277</v>
      </c>
      <c r="G788" s="304" t="s">
        <v>3307</v>
      </c>
      <c r="H788" s="106" t="s">
        <v>3278</v>
      </c>
      <c r="I788" s="206" t="s">
        <v>3239</v>
      </c>
      <c r="J788" s="206" t="s">
        <v>1397</v>
      </c>
      <c r="K788" s="375" t="s">
        <v>544</v>
      </c>
      <c r="L788" s="106" t="s">
        <v>3279</v>
      </c>
      <c r="M788" s="206" t="s">
        <v>336</v>
      </c>
      <c r="N788" s="364">
        <v>43908</v>
      </c>
      <c r="O788" s="364">
        <v>43777</v>
      </c>
      <c r="P788" s="364">
        <v>43981</v>
      </c>
      <c r="Q788" s="92">
        <v>74983.360000000001</v>
      </c>
      <c r="R788" s="93">
        <v>0.8</v>
      </c>
      <c r="S788" s="80" t="s">
        <v>332</v>
      </c>
      <c r="T788" s="92">
        <v>59986.69</v>
      </c>
    </row>
    <row r="789" spans="2:20" ht="233.25" customHeight="1" x14ac:dyDescent="0.2">
      <c r="B789" s="409"/>
      <c r="C789" s="410"/>
      <c r="D789" s="435"/>
      <c r="E789" s="327" t="s">
        <v>3276</v>
      </c>
      <c r="F789" s="304" t="s">
        <v>3277</v>
      </c>
      <c r="G789" s="304" t="s">
        <v>3308</v>
      </c>
      <c r="H789" s="103" t="s">
        <v>3278</v>
      </c>
      <c r="I789" s="393" t="s">
        <v>3240</v>
      </c>
      <c r="J789" s="393" t="s">
        <v>1397</v>
      </c>
      <c r="K789" s="377" t="s">
        <v>544</v>
      </c>
      <c r="L789" s="103" t="s">
        <v>3280</v>
      </c>
      <c r="M789" s="393" t="s">
        <v>336</v>
      </c>
      <c r="N789" s="365">
        <v>43908</v>
      </c>
      <c r="O789" s="365">
        <v>43836</v>
      </c>
      <c r="P789" s="365">
        <v>44176</v>
      </c>
      <c r="Q789" s="58">
        <v>20835.75</v>
      </c>
      <c r="R789" s="61">
        <v>0.8</v>
      </c>
      <c r="S789" s="61" t="s">
        <v>332</v>
      </c>
      <c r="T789" s="58">
        <v>16668.599999999999</v>
      </c>
    </row>
    <row r="790" spans="2:20" ht="233.25" customHeight="1" x14ac:dyDescent="0.2">
      <c r="B790" s="409"/>
      <c r="C790" s="410"/>
      <c r="D790" s="435"/>
      <c r="E790" s="327" t="s">
        <v>3276</v>
      </c>
      <c r="F790" s="304" t="s">
        <v>3277</v>
      </c>
      <c r="G790" s="304" t="s">
        <v>3309</v>
      </c>
      <c r="H790" s="103" t="s">
        <v>3278</v>
      </c>
      <c r="I790" s="393" t="s">
        <v>3241</v>
      </c>
      <c r="J790" s="393" t="s">
        <v>1397</v>
      </c>
      <c r="K790" s="377" t="s">
        <v>544</v>
      </c>
      <c r="L790" s="103" t="s">
        <v>3281</v>
      </c>
      <c r="M790" s="393" t="s">
        <v>336</v>
      </c>
      <c r="N790" s="365">
        <v>43908</v>
      </c>
      <c r="O790" s="365">
        <v>43832</v>
      </c>
      <c r="P790" s="365">
        <v>44561</v>
      </c>
      <c r="Q790" s="58">
        <v>74692.800000000003</v>
      </c>
      <c r="R790" s="61">
        <v>0.8</v>
      </c>
      <c r="S790" s="61" t="s">
        <v>332</v>
      </c>
      <c r="T790" s="58">
        <v>59754.239999999998</v>
      </c>
    </row>
    <row r="791" spans="2:20" ht="233.25" customHeight="1" x14ac:dyDescent="0.2">
      <c r="B791" s="409"/>
      <c r="C791" s="410"/>
      <c r="D791" s="435"/>
      <c r="E791" s="327" t="s">
        <v>3276</v>
      </c>
      <c r="F791" s="304" t="s">
        <v>3277</v>
      </c>
      <c r="G791" s="304" t="s">
        <v>3310</v>
      </c>
      <c r="H791" s="103" t="s">
        <v>3278</v>
      </c>
      <c r="I791" s="393" t="s">
        <v>3242</v>
      </c>
      <c r="J791" s="393" t="s">
        <v>1397</v>
      </c>
      <c r="K791" s="377" t="s">
        <v>544</v>
      </c>
      <c r="L791" s="103" t="s">
        <v>3282</v>
      </c>
      <c r="M791" s="393" t="s">
        <v>336</v>
      </c>
      <c r="N791" s="365">
        <v>43908</v>
      </c>
      <c r="O791" s="365">
        <v>43829</v>
      </c>
      <c r="P791" s="365">
        <v>44559</v>
      </c>
      <c r="Q791" s="58">
        <v>27983.41</v>
      </c>
      <c r="R791" s="61">
        <v>0.8</v>
      </c>
      <c r="S791" s="61" t="s">
        <v>332</v>
      </c>
      <c r="T791" s="58">
        <v>22386.73</v>
      </c>
    </row>
    <row r="792" spans="2:20" ht="233.25" customHeight="1" x14ac:dyDescent="0.2">
      <c r="B792" s="409"/>
      <c r="C792" s="410"/>
      <c r="D792" s="435"/>
      <c r="E792" s="327" t="s">
        <v>3276</v>
      </c>
      <c r="F792" s="304" t="s">
        <v>3277</v>
      </c>
      <c r="G792" s="304" t="s">
        <v>2391</v>
      </c>
      <c r="H792" s="103" t="s">
        <v>3278</v>
      </c>
      <c r="I792" s="393" t="s">
        <v>3243</v>
      </c>
      <c r="J792" s="393" t="s">
        <v>1397</v>
      </c>
      <c r="K792" s="377" t="s">
        <v>544</v>
      </c>
      <c r="L792" s="103" t="s">
        <v>3283</v>
      </c>
      <c r="M792" s="393" t="s">
        <v>336</v>
      </c>
      <c r="N792" s="365">
        <v>43908</v>
      </c>
      <c r="O792" s="365">
        <v>43941</v>
      </c>
      <c r="P792" s="365">
        <v>44391</v>
      </c>
      <c r="Q792" s="58">
        <v>28821.3</v>
      </c>
      <c r="R792" s="61">
        <v>0.8</v>
      </c>
      <c r="S792" s="61" t="s">
        <v>332</v>
      </c>
      <c r="T792" s="58">
        <v>23057.040000000001</v>
      </c>
    </row>
    <row r="793" spans="2:20" ht="233.25" customHeight="1" x14ac:dyDescent="0.2">
      <c r="B793" s="409"/>
      <c r="C793" s="410"/>
      <c r="D793" s="435"/>
      <c r="E793" s="327" t="s">
        <v>3276</v>
      </c>
      <c r="F793" s="304" t="s">
        <v>3277</v>
      </c>
      <c r="G793" s="304" t="s">
        <v>3311</v>
      </c>
      <c r="H793" s="103" t="s">
        <v>3278</v>
      </c>
      <c r="I793" s="393" t="s">
        <v>3244</v>
      </c>
      <c r="J793" s="393" t="s">
        <v>1397</v>
      </c>
      <c r="K793" s="377" t="s">
        <v>544</v>
      </c>
      <c r="L793" s="103" t="s">
        <v>3284</v>
      </c>
      <c r="M793" s="393" t="s">
        <v>336</v>
      </c>
      <c r="N793" s="365">
        <v>43913</v>
      </c>
      <c r="O793" s="365">
        <v>43942</v>
      </c>
      <c r="P793" s="365">
        <v>44391</v>
      </c>
      <c r="Q793" s="58">
        <v>30599.4</v>
      </c>
      <c r="R793" s="61">
        <v>0.8</v>
      </c>
      <c r="S793" s="61" t="s">
        <v>332</v>
      </c>
      <c r="T793" s="58">
        <v>24479.52</v>
      </c>
    </row>
    <row r="794" spans="2:20" ht="233.25" customHeight="1" x14ac:dyDescent="0.2">
      <c r="B794" s="409"/>
      <c r="C794" s="410"/>
      <c r="D794" s="435"/>
      <c r="E794" s="327" t="s">
        <v>3276</v>
      </c>
      <c r="F794" s="304" t="s">
        <v>3277</v>
      </c>
      <c r="G794" s="304" t="s">
        <v>3312</v>
      </c>
      <c r="H794" s="103" t="s">
        <v>3278</v>
      </c>
      <c r="I794" s="393" t="s">
        <v>3245</v>
      </c>
      <c r="J794" s="393" t="s">
        <v>1397</v>
      </c>
      <c r="K794" s="377" t="s">
        <v>544</v>
      </c>
      <c r="L794" s="103" t="s">
        <v>3285</v>
      </c>
      <c r="M794" s="393" t="s">
        <v>336</v>
      </c>
      <c r="N794" s="365">
        <v>43908</v>
      </c>
      <c r="O794" s="365">
        <v>43800</v>
      </c>
      <c r="P794" s="365">
        <v>44530</v>
      </c>
      <c r="Q794" s="58">
        <v>34999.4</v>
      </c>
      <c r="R794" s="61">
        <v>0.8</v>
      </c>
      <c r="S794" s="61" t="s">
        <v>332</v>
      </c>
      <c r="T794" s="58">
        <v>27999.52</v>
      </c>
    </row>
    <row r="795" spans="2:20" ht="168.75" customHeight="1" x14ac:dyDescent="0.2">
      <c r="B795" s="409"/>
      <c r="C795" s="410"/>
      <c r="D795" s="420" t="s">
        <v>1698</v>
      </c>
      <c r="E795" s="79" t="s">
        <v>430</v>
      </c>
      <c r="F795" s="376" t="s">
        <v>768</v>
      </c>
      <c r="G795" s="225" t="s">
        <v>428</v>
      </c>
      <c r="H795" s="81" t="s">
        <v>429</v>
      </c>
      <c r="I795" s="298" t="s">
        <v>431</v>
      </c>
      <c r="J795" s="376" t="s">
        <v>1397</v>
      </c>
      <c r="K795" s="376" t="s">
        <v>544</v>
      </c>
      <c r="L795" s="81" t="s">
        <v>433</v>
      </c>
      <c r="M795" s="376" t="s">
        <v>336</v>
      </c>
      <c r="N795" s="325">
        <v>42520</v>
      </c>
      <c r="O795" s="325">
        <v>42552</v>
      </c>
      <c r="P795" s="325">
        <v>43646</v>
      </c>
      <c r="Q795" s="116">
        <v>107000</v>
      </c>
      <c r="R795" s="73">
        <v>0.8</v>
      </c>
      <c r="S795" s="80" t="s">
        <v>332</v>
      </c>
      <c r="T795" s="80">
        <v>85600</v>
      </c>
    </row>
    <row r="796" spans="2:20" ht="226.5" customHeight="1" x14ac:dyDescent="0.2">
      <c r="B796" s="409"/>
      <c r="C796" s="410"/>
      <c r="D796" s="420"/>
      <c r="E796" s="104" t="s">
        <v>430</v>
      </c>
      <c r="F796" s="205" t="s">
        <v>568</v>
      </c>
      <c r="G796" s="84" t="s">
        <v>569</v>
      </c>
      <c r="H796" s="76" t="s">
        <v>570</v>
      </c>
      <c r="I796" s="293" t="s">
        <v>571</v>
      </c>
      <c r="J796" s="205" t="s">
        <v>1397</v>
      </c>
      <c r="K796" s="205" t="s">
        <v>544</v>
      </c>
      <c r="L796" s="76" t="s">
        <v>572</v>
      </c>
      <c r="M796" s="205" t="s">
        <v>336</v>
      </c>
      <c r="N796" s="324">
        <v>43591</v>
      </c>
      <c r="O796" s="324">
        <v>42736</v>
      </c>
      <c r="P796" s="324">
        <v>43830</v>
      </c>
      <c r="Q796" s="114">
        <v>96428.73</v>
      </c>
      <c r="R796" s="68">
        <v>0.8</v>
      </c>
      <c r="S796" s="75" t="s">
        <v>332</v>
      </c>
      <c r="T796" s="75">
        <v>77142.98</v>
      </c>
    </row>
    <row r="797" spans="2:20" ht="218.25" customHeight="1" x14ac:dyDescent="0.2">
      <c r="B797" s="409"/>
      <c r="C797" s="410"/>
      <c r="D797" s="425"/>
      <c r="E797" s="104" t="s">
        <v>2887</v>
      </c>
      <c r="F797" s="205" t="s">
        <v>2888</v>
      </c>
      <c r="G797" s="84" t="s">
        <v>428</v>
      </c>
      <c r="H797" s="76" t="s">
        <v>2889</v>
      </c>
      <c r="I797" s="293" t="s">
        <v>2890</v>
      </c>
      <c r="J797" s="205" t="s">
        <v>1397</v>
      </c>
      <c r="K797" s="205" t="s">
        <v>544</v>
      </c>
      <c r="L797" s="76" t="s">
        <v>2891</v>
      </c>
      <c r="M797" s="205" t="s">
        <v>336</v>
      </c>
      <c r="N797" s="324">
        <v>43682</v>
      </c>
      <c r="O797" s="324">
        <v>43709</v>
      </c>
      <c r="P797" s="324">
        <v>44804</v>
      </c>
      <c r="Q797" s="75">
        <v>133000</v>
      </c>
      <c r="R797" s="68">
        <v>0.8</v>
      </c>
      <c r="S797" s="75" t="s">
        <v>332</v>
      </c>
      <c r="T797" s="75">
        <v>106400</v>
      </c>
    </row>
    <row r="798" spans="2:20" ht="192.75" customHeight="1" thickBot="1" x14ac:dyDescent="0.25">
      <c r="B798" s="409"/>
      <c r="C798" s="410"/>
      <c r="D798" s="425"/>
      <c r="E798" s="149" t="s">
        <v>2887</v>
      </c>
      <c r="F798" s="94" t="s">
        <v>3194</v>
      </c>
      <c r="G798" s="226" t="s">
        <v>569</v>
      </c>
      <c r="H798" s="105" t="s">
        <v>2889</v>
      </c>
      <c r="I798" s="293" t="s">
        <v>3195</v>
      </c>
      <c r="J798" s="94" t="s">
        <v>1397</v>
      </c>
      <c r="K798" s="94" t="s">
        <v>544</v>
      </c>
      <c r="L798" s="105" t="s">
        <v>3196</v>
      </c>
      <c r="M798" s="94" t="s">
        <v>336</v>
      </c>
      <c r="N798" s="316">
        <v>43818</v>
      </c>
      <c r="O798" s="316">
        <v>43831</v>
      </c>
      <c r="P798" s="316">
        <v>44926</v>
      </c>
      <c r="Q798" s="95">
        <v>153977.04999999999</v>
      </c>
      <c r="R798" s="98">
        <v>0.8</v>
      </c>
      <c r="S798" s="95" t="s">
        <v>332</v>
      </c>
      <c r="T798" s="95">
        <v>123181.64</v>
      </c>
    </row>
    <row r="799" spans="2:20" ht="42.75" customHeight="1" thickBot="1" x14ac:dyDescent="0.25">
      <c r="B799" s="409"/>
      <c r="C799" s="410"/>
      <c r="D799" s="425"/>
      <c r="E799" s="416" t="s">
        <v>544</v>
      </c>
      <c r="F799" s="417"/>
      <c r="G799" s="417"/>
      <c r="H799" s="417"/>
      <c r="I799" s="417"/>
      <c r="J799" s="417"/>
      <c r="K799" s="374">
        <f>COUNTA(K788:K798)</f>
        <v>11</v>
      </c>
      <c r="L799" s="459"/>
      <c r="M799" s="464"/>
      <c r="N799" s="464"/>
      <c r="O799" s="464"/>
      <c r="P799" s="464"/>
      <c r="Q799" s="286">
        <f>SUM(Q788:Q798)</f>
        <v>783321.2</v>
      </c>
      <c r="R799" s="457"/>
      <c r="S799" s="458"/>
      <c r="T799" s="399">
        <f>SUM(T788:T798)</f>
        <v>626656.96</v>
      </c>
    </row>
    <row r="800" spans="2:20" ht="211.5" customHeight="1" x14ac:dyDescent="0.2">
      <c r="B800" s="409"/>
      <c r="C800" s="410"/>
      <c r="D800" s="420" t="s">
        <v>1698</v>
      </c>
      <c r="E800" s="79" t="s">
        <v>1643</v>
      </c>
      <c r="F800" s="376" t="s">
        <v>1616</v>
      </c>
      <c r="G800" s="225" t="s">
        <v>2260</v>
      </c>
      <c r="H800" s="81" t="s">
        <v>1617</v>
      </c>
      <c r="I800" s="298" t="s">
        <v>1644</v>
      </c>
      <c r="J800" s="376" t="s">
        <v>1397</v>
      </c>
      <c r="K800" s="376" t="s">
        <v>1615</v>
      </c>
      <c r="L800" s="81" t="s">
        <v>1619</v>
      </c>
      <c r="M800" s="375" t="s">
        <v>336</v>
      </c>
      <c r="N800" s="321">
        <v>43151</v>
      </c>
      <c r="O800" s="321">
        <v>43417</v>
      </c>
      <c r="P800" s="321">
        <v>43862</v>
      </c>
      <c r="Q800" s="92">
        <v>14518.75</v>
      </c>
      <c r="R800" s="73">
        <v>0.8</v>
      </c>
      <c r="S800" s="80" t="s">
        <v>332</v>
      </c>
      <c r="T800" s="80">
        <v>11615</v>
      </c>
    </row>
    <row r="801" spans="2:20" ht="199.5" customHeight="1" x14ac:dyDescent="0.2">
      <c r="B801" s="409"/>
      <c r="C801" s="410"/>
      <c r="D801" s="425"/>
      <c r="E801" s="461" t="s">
        <v>1643</v>
      </c>
      <c r="F801" s="377" t="s">
        <v>1616</v>
      </c>
      <c r="G801" s="62" t="s">
        <v>2261</v>
      </c>
      <c r="H801" s="103" t="s">
        <v>1617</v>
      </c>
      <c r="I801" s="292" t="s">
        <v>1618</v>
      </c>
      <c r="J801" s="377" t="s">
        <v>1397</v>
      </c>
      <c r="K801" s="377" t="s">
        <v>1615</v>
      </c>
      <c r="L801" s="103" t="s">
        <v>1619</v>
      </c>
      <c r="M801" s="377" t="s">
        <v>336</v>
      </c>
      <c r="N801" s="322">
        <v>43623</v>
      </c>
      <c r="O801" s="322">
        <v>43158</v>
      </c>
      <c r="P801" s="322">
        <v>44112</v>
      </c>
      <c r="Q801" s="58">
        <v>113146.88</v>
      </c>
      <c r="R801" s="56">
        <v>0.8</v>
      </c>
      <c r="S801" s="58" t="s">
        <v>332</v>
      </c>
      <c r="T801" s="58">
        <v>90517.5</v>
      </c>
    </row>
    <row r="802" spans="2:20" ht="151.5" customHeight="1" x14ac:dyDescent="0.2">
      <c r="B802" s="409"/>
      <c r="C802" s="410"/>
      <c r="D802" s="425"/>
      <c r="E802" s="441"/>
      <c r="F802" s="377" t="s">
        <v>1964</v>
      </c>
      <c r="G802" s="62" t="s">
        <v>2262</v>
      </c>
      <c r="H802" s="103" t="s">
        <v>1965</v>
      </c>
      <c r="I802" s="292" t="s">
        <v>2113</v>
      </c>
      <c r="J802" s="377" t="s">
        <v>1397</v>
      </c>
      <c r="K802" s="377" t="s">
        <v>1615</v>
      </c>
      <c r="L802" s="103" t="s">
        <v>2114</v>
      </c>
      <c r="M802" s="377" t="s">
        <v>336</v>
      </c>
      <c r="N802" s="322">
        <v>43396</v>
      </c>
      <c r="O802" s="322">
        <v>42782</v>
      </c>
      <c r="P802" s="322">
        <v>43876</v>
      </c>
      <c r="Q802" s="58">
        <v>141804</v>
      </c>
      <c r="R802" s="56">
        <v>0.8</v>
      </c>
      <c r="S802" s="58" t="s">
        <v>332</v>
      </c>
      <c r="T802" s="58">
        <v>113443.2</v>
      </c>
    </row>
    <row r="803" spans="2:20" ht="207.75" customHeight="1" x14ac:dyDescent="0.2">
      <c r="B803" s="409"/>
      <c r="C803" s="410"/>
      <c r="D803" s="425"/>
      <c r="E803" s="441"/>
      <c r="F803" s="377" t="s">
        <v>1964</v>
      </c>
      <c r="G803" s="62" t="s">
        <v>2263</v>
      </c>
      <c r="H803" s="103" t="s">
        <v>1965</v>
      </c>
      <c r="I803" s="292" t="s">
        <v>1966</v>
      </c>
      <c r="J803" s="377" t="s">
        <v>1397</v>
      </c>
      <c r="K803" s="377" t="s">
        <v>1615</v>
      </c>
      <c r="L803" s="103" t="s">
        <v>1968</v>
      </c>
      <c r="M803" s="377" t="s">
        <v>336</v>
      </c>
      <c r="N803" s="322">
        <v>43551</v>
      </c>
      <c r="O803" s="322">
        <v>43410</v>
      </c>
      <c r="P803" s="322">
        <v>44196</v>
      </c>
      <c r="Q803" s="58">
        <v>35519.440000000002</v>
      </c>
      <c r="R803" s="56">
        <v>0.8</v>
      </c>
      <c r="S803" s="58" t="s">
        <v>332</v>
      </c>
      <c r="T803" s="58">
        <v>28415.55</v>
      </c>
    </row>
    <row r="804" spans="2:20" ht="202.5" customHeight="1" x14ac:dyDescent="0.2">
      <c r="B804" s="409"/>
      <c r="C804" s="410"/>
      <c r="D804" s="425"/>
      <c r="E804" s="441"/>
      <c r="F804" s="205" t="s">
        <v>1964</v>
      </c>
      <c r="G804" s="84" t="s">
        <v>2264</v>
      </c>
      <c r="H804" s="76" t="s">
        <v>1965</v>
      </c>
      <c r="I804" s="293" t="s">
        <v>1967</v>
      </c>
      <c r="J804" s="205" t="s">
        <v>1397</v>
      </c>
      <c r="K804" s="205" t="s">
        <v>1615</v>
      </c>
      <c r="L804" s="76" t="s">
        <v>1969</v>
      </c>
      <c r="M804" s="377" t="s">
        <v>336</v>
      </c>
      <c r="N804" s="322">
        <v>43537</v>
      </c>
      <c r="O804" s="322">
        <v>43416</v>
      </c>
      <c r="P804" s="322">
        <v>44130</v>
      </c>
      <c r="Q804" s="58">
        <v>19575.39</v>
      </c>
      <c r="R804" s="68">
        <v>0.8</v>
      </c>
      <c r="S804" s="75" t="s">
        <v>332</v>
      </c>
      <c r="T804" s="75">
        <v>15660.31</v>
      </c>
    </row>
    <row r="805" spans="2:20" ht="145.5" customHeight="1" x14ac:dyDescent="0.2">
      <c r="B805" s="409"/>
      <c r="C805" s="410"/>
      <c r="D805" s="425"/>
      <c r="E805" s="441"/>
      <c r="F805" s="205" t="s">
        <v>2584</v>
      </c>
      <c r="G805" s="84" t="s">
        <v>2721</v>
      </c>
      <c r="H805" s="76" t="s">
        <v>2585</v>
      </c>
      <c r="I805" s="293" t="s">
        <v>2583</v>
      </c>
      <c r="J805" s="205" t="s">
        <v>1397</v>
      </c>
      <c r="K805" s="205" t="s">
        <v>1615</v>
      </c>
      <c r="L805" s="76" t="s">
        <v>2586</v>
      </c>
      <c r="M805" s="377" t="s">
        <v>336</v>
      </c>
      <c r="N805" s="322">
        <v>43368</v>
      </c>
      <c r="O805" s="322">
        <v>43236</v>
      </c>
      <c r="P805" s="322">
        <v>44180</v>
      </c>
      <c r="Q805" s="58">
        <v>125000</v>
      </c>
      <c r="R805" s="68">
        <v>0.8</v>
      </c>
      <c r="S805" s="75" t="s">
        <v>332</v>
      </c>
      <c r="T805" s="75">
        <v>100000</v>
      </c>
    </row>
    <row r="806" spans="2:20" s="90" customFormat="1" ht="184.5" customHeight="1" x14ac:dyDescent="0.2">
      <c r="B806" s="409"/>
      <c r="C806" s="410"/>
      <c r="D806" s="425"/>
      <c r="E806" s="441"/>
      <c r="F806" s="377" t="s">
        <v>2476</v>
      </c>
      <c r="G806" s="62" t="s">
        <v>2477</v>
      </c>
      <c r="H806" s="103" t="s">
        <v>2478</v>
      </c>
      <c r="I806" s="292" t="s">
        <v>2479</v>
      </c>
      <c r="J806" s="377" t="s">
        <v>1397</v>
      </c>
      <c r="K806" s="377" t="s">
        <v>1615</v>
      </c>
      <c r="L806" s="103" t="s">
        <v>2480</v>
      </c>
      <c r="M806" s="377" t="s">
        <v>336</v>
      </c>
      <c r="N806" s="322">
        <v>43445</v>
      </c>
      <c r="O806" s="322">
        <v>43525</v>
      </c>
      <c r="P806" s="322">
        <v>44445</v>
      </c>
      <c r="Q806" s="58">
        <v>1345678.27</v>
      </c>
      <c r="R806" s="56">
        <v>0.8</v>
      </c>
      <c r="S806" s="58" t="s">
        <v>332</v>
      </c>
      <c r="T806" s="58">
        <v>1076542.6200000001</v>
      </c>
    </row>
    <row r="807" spans="2:20" s="90" customFormat="1" ht="223.5" customHeight="1" thickBot="1" x14ac:dyDescent="0.25">
      <c r="B807" s="409"/>
      <c r="C807" s="410"/>
      <c r="D807" s="425"/>
      <c r="E807" s="442"/>
      <c r="F807" s="94" t="s">
        <v>2476</v>
      </c>
      <c r="G807" s="226" t="s">
        <v>2691</v>
      </c>
      <c r="H807" s="105" t="s">
        <v>2478</v>
      </c>
      <c r="I807" s="294" t="s">
        <v>2481</v>
      </c>
      <c r="J807" s="94" t="s">
        <v>1397</v>
      </c>
      <c r="K807" s="94" t="s">
        <v>1615</v>
      </c>
      <c r="L807" s="105" t="s">
        <v>2482</v>
      </c>
      <c r="M807" s="202" t="s">
        <v>336</v>
      </c>
      <c r="N807" s="323">
        <v>43445</v>
      </c>
      <c r="O807" s="323">
        <v>43525</v>
      </c>
      <c r="P807" s="323">
        <v>44445</v>
      </c>
      <c r="Q807" s="287">
        <v>1355528.76</v>
      </c>
      <c r="R807" s="98">
        <v>0.8</v>
      </c>
      <c r="S807" s="95" t="s">
        <v>332</v>
      </c>
      <c r="T807" s="95">
        <v>1084423.01</v>
      </c>
    </row>
    <row r="808" spans="2:20" ht="42.75" customHeight="1" thickBot="1" x14ac:dyDescent="0.25">
      <c r="B808" s="409"/>
      <c r="C808" s="410"/>
      <c r="D808" s="425"/>
      <c r="E808" s="416" t="s">
        <v>1615</v>
      </c>
      <c r="F808" s="417"/>
      <c r="G808" s="417"/>
      <c r="H808" s="417"/>
      <c r="I808" s="417"/>
      <c r="J808" s="417"/>
      <c r="K808" s="374">
        <f>COUNTA(K800:K807)</f>
        <v>8</v>
      </c>
      <c r="L808" s="459"/>
      <c r="M808" s="460"/>
      <c r="N808" s="460"/>
      <c r="O808" s="460"/>
      <c r="P808" s="460"/>
      <c r="Q808" s="392">
        <f>SUM(Q800:Q807)</f>
        <v>3150771.49</v>
      </c>
      <c r="R808" s="457"/>
      <c r="S808" s="458"/>
      <c r="T808" s="399">
        <f>SUM(T800:T807)</f>
        <v>2520617.1900000004</v>
      </c>
    </row>
    <row r="809" spans="2:20" ht="206.25" customHeight="1" x14ac:dyDescent="0.2">
      <c r="B809" s="409"/>
      <c r="C809" s="410"/>
      <c r="D809" s="420" t="s">
        <v>1698</v>
      </c>
      <c r="E809" s="79" t="s">
        <v>1263</v>
      </c>
      <c r="F809" s="376" t="s">
        <v>1462</v>
      </c>
      <c r="G809" s="225" t="s">
        <v>2396</v>
      </c>
      <c r="H809" s="81" t="s">
        <v>2994</v>
      </c>
      <c r="I809" s="298" t="s">
        <v>1473</v>
      </c>
      <c r="J809" s="376" t="s">
        <v>1397</v>
      </c>
      <c r="K809" s="376" t="s">
        <v>1405</v>
      </c>
      <c r="L809" s="81" t="s">
        <v>2144</v>
      </c>
      <c r="M809" s="375" t="s">
        <v>336</v>
      </c>
      <c r="N809" s="321">
        <v>43041</v>
      </c>
      <c r="O809" s="321">
        <v>43440</v>
      </c>
      <c r="P809" s="321">
        <v>43987</v>
      </c>
      <c r="Q809" s="116">
        <v>14083.86</v>
      </c>
      <c r="R809" s="73">
        <v>0.8</v>
      </c>
      <c r="S809" s="80" t="s">
        <v>332</v>
      </c>
      <c r="T809" s="80">
        <v>11267.09</v>
      </c>
    </row>
    <row r="810" spans="2:20" ht="203.25" customHeight="1" x14ac:dyDescent="0.2">
      <c r="B810" s="409"/>
      <c r="C810" s="410"/>
      <c r="D810" s="420"/>
      <c r="E810" s="63" t="s">
        <v>1263</v>
      </c>
      <c r="F810" s="377" t="s">
        <v>1398</v>
      </c>
      <c r="G810" s="62" t="s">
        <v>2265</v>
      </c>
      <c r="H810" s="103" t="s">
        <v>1399</v>
      </c>
      <c r="I810" s="292" t="s">
        <v>1400</v>
      </c>
      <c r="J810" s="377" t="s">
        <v>1397</v>
      </c>
      <c r="K810" s="377" t="s">
        <v>1405</v>
      </c>
      <c r="L810" s="103" t="s">
        <v>1461</v>
      </c>
      <c r="M810" s="377" t="s">
        <v>336</v>
      </c>
      <c r="N810" s="322">
        <v>43613</v>
      </c>
      <c r="O810" s="322">
        <v>43132</v>
      </c>
      <c r="P810" s="322">
        <v>43586</v>
      </c>
      <c r="Q810" s="112">
        <v>6433.5</v>
      </c>
      <c r="R810" s="56">
        <v>0.8</v>
      </c>
      <c r="S810" s="58" t="s">
        <v>332</v>
      </c>
      <c r="T810" s="58">
        <v>5146.8</v>
      </c>
    </row>
    <row r="811" spans="2:20" ht="194.25" customHeight="1" x14ac:dyDescent="0.2">
      <c r="B811" s="409"/>
      <c r="C811" s="410"/>
      <c r="D811" s="420"/>
      <c r="E811" s="63" t="s">
        <v>1263</v>
      </c>
      <c r="F811" s="377" t="s">
        <v>1463</v>
      </c>
      <c r="G811" s="62" t="s">
        <v>2266</v>
      </c>
      <c r="H811" s="103" t="s">
        <v>1500</v>
      </c>
      <c r="I811" s="292" t="s">
        <v>1477</v>
      </c>
      <c r="J811" s="377" t="s">
        <v>1397</v>
      </c>
      <c r="K811" s="377" t="s">
        <v>1405</v>
      </c>
      <c r="L811" s="103" t="s">
        <v>1469</v>
      </c>
      <c r="M811" s="377" t="s">
        <v>336</v>
      </c>
      <c r="N811" s="322">
        <v>43041</v>
      </c>
      <c r="O811" s="322">
        <v>42926</v>
      </c>
      <c r="P811" s="322">
        <v>43465</v>
      </c>
      <c r="Q811" s="112">
        <v>15167.52</v>
      </c>
      <c r="R811" s="56">
        <v>0.8</v>
      </c>
      <c r="S811" s="58" t="s">
        <v>332</v>
      </c>
      <c r="T811" s="58">
        <v>12134.02</v>
      </c>
    </row>
    <row r="812" spans="2:20" ht="324" customHeight="1" x14ac:dyDescent="0.2">
      <c r="B812" s="409"/>
      <c r="C812" s="410"/>
      <c r="D812" s="420"/>
      <c r="E812" s="63" t="s">
        <v>1263</v>
      </c>
      <c r="F812" s="377" t="s">
        <v>1398</v>
      </c>
      <c r="G812" s="62" t="s">
        <v>2267</v>
      </c>
      <c r="H812" s="103" t="s">
        <v>1399</v>
      </c>
      <c r="I812" s="292" t="s">
        <v>1401</v>
      </c>
      <c r="J812" s="377" t="s">
        <v>1397</v>
      </c>
      <c r="K812" s="377" t="s">
        <v>1405</v>
      </c>
      <c r="L812" s="103" t="s">
        <v>2145</v>
      </c>
      <c r="M812" s="377" t="s">
        <v>336</v>
      </c>
      <c r="N812" s="322">
        <v>43476</v>
      </c>
      <c r="O812" s="322">
        <v>42901</v>
      </c>
      <c r="P812" s="322">
        <v>43449</v>
      </c>
      <c r="Q812" s="112">
        <v>7150.29</v>
      </c>
      <c r="R812" s="56">
        <v>0.8</v>
      </c>
      <c r="S812" s="58" t="s">
        <v>332</v>
      </c>
      <c r="T812" s="58">
        <v>5720.23</v>
      </c>
    </row>
    <row r="813" spans="2:20" ht="232.5" customHeight="1" x14ac:dyDescent="0.2">
      <c r="B813" s="409"/>
      <c r="C813" s="410"/>
      <c r="D813" s="420"/>
      <c r="E813" s="63" t="s">
        <v>1263</v>
      </c>
      <c r="F813" s="377" t="s">
        <v>1398</v>
      </c>
      <c r="G813" s="62" t="s">
        <v>2268</v>
      </c>
      <c r="H813" s="103" t="s">
        <v>1399</v>
      </c>
      <c r="I813" s="292" t="s">
        <v>1402</v>
      </c>
      <c r="J813" s="377" t="s">
        <v>1397</v>
      </c>
      <c r="K813" s="377" t="s">
        <v>1405</v>
      </c>
      <c r="L813" s="103" t="s">
        <v>1474</v>
      </c>
      <c r="M813" s="377" t="s">
        <v>336</v>
      </c>
      <c r="N813" s="322">
        <v>43033</v>
      </c>
      <c r="O813" s="322">
        <v>43327</v>
      </c>
      <c r="P813" s="322">
        <v>43691</v>
      </c>
      <c r="Q813" s="112">
        <v>5055.84</v>
      </c>
      <c r="R813" s="56">
        <v>0.8</v>
      </c>
      <c r="S813" s="58" t="s">
        <v>332</v>
      </c>
      <c r="T813" s="58">
        <v>4044.67</v>
      </c>
    </row>
    <row r="814" spans="2:20" ht="213" customHeight="1" x14ac:dyDescent="0.2">
      <c r="B814" s="409"/>
      <c r="C814" s="410"/>
      <c r="D814" s="420"/>
      <c r="E814" s="63" t="s">
        <v>1263</v>
      </c>
      <c r="F814" s="377" t="s">
        <v>1462</v>
      </c>
      <c r="G814" s="62" t="s">
        <v>2269</v>
      </c>
      <c r="H814" s="103" t="s">
        <v>2994</v>
      </c>
      <c r="I814" s="292" t="s">
        <v>1478</v>
      </c>
      <c r="J814" s="377" t="s">
        <v>1397</v>
      </c>
      <c r="K814" s="377" t="s">
        <v>1405</v>
      </c>
      <c r="L814" s="103" t="s">
        <v>1472</v>
      </c>
      <c r="M814" s="377" t="s">
        <v>336</v>
      </c>
      <c r="N814" s="322">
        <v>43041</v>
      </c>
      <c r="O814" s="322">
        <v>42902</v>
      </c>
      <c r="P814" s="322">
        <v>43449</v>
      </c>
      <c r="Q814" s="112">
        <v>50558.400000000001</v>
      </c>
      <c r="R814" s="56">
        <v>0.8</v>
      </c>
      <c r="S814" s="58" t="s">
        <v>332</v>
      </c>
      <c r="T814" s="58">
        <v>40446.720000000001</v>
      </c>
    </row>
    <row r="815" spans="2:20" ht="180.75" customHeight="1" x14ac:dyDescent="0.2">
      <c r="B815" s="409"/>
      <c r="C815" s="410"/>
      <c r="D815" s="420"/>
      <c r="E815" s="63" t="s">
        <v>1263</v>
      </c>
      <c r="F815" s="371" t="s">
        <v>1398</v>
      </c>
      <c r="G815" s="62" t="s">
        <v>2270</v>
      </c>
      <c r="H815" s="103" t="s">
        <v>1399</v>
      </c>
      <c r="I815" s="292" t="s">
        <v>1403</v>
      </c>
      <c r="J815" s="377" t="s">
        <v>1397</v>
      </c>
      <c r="K815" s="377" t="s">
        <v>1405</v>
      </c>
      <c r="L815" s="103" t="s">
        <v>1475</v>
      </c>
      <c r="M815" s="377" t="s">
        <v>336</v>
      </c>
      <c r="N815" s="322">
        <v>43033</v>
      </c>
      <c r="O815" s="322">
        <v>42917</v>
      </c>
      <c r="P815" s="322">
        <v>43465</v>
      </c>
      <c r="Q815" s="112">
        <v>7583.76</v>
      </c>
      <c r="R815" s="56">
        <v>0.8</v>
      </c>
      <c r="S815" s="58" t="s">
        <v>332</v>
      </c>
      <c r="T815" s="58">
        <v>6067.01</v>
      </c>
    </row>
    <row r="816" spans="2:20" ht="216.75" customHeight="1" x14ac:dyDescent="0.2">
      <c r="B816" s="409"/>
      <c r="C816" s="410"/>
      <c r="D816" s="420"/>
      <c r="E816" s="63" t="s">
        <v>1263</v>
      </c>
      <c r="F816" s="371" t="s">
        <v>1398</v>
      </c>
      <c r="G816" s="62" t="s">
        <v>2397</v>
      </c>
      <c r="H816" s="103" t="s">
        <v>1399</v>
      </c>
      <c r="I816" s="292" t="s">
        <v>1404</v>
      </c>
      <c r="J816" s="377" t="s">
        <v>1397</v>
      </c>
      <c r="K816" s="377" t="s">
        <v>1405</v>
      </c>
      <c r="L816" s="103" t="s">
        <v>1476</v>
      </c>
      <c r="M816" s="377" t="s">
        <v>336</v>
      </c>
      <c r="N816" s="322">
        <v>43601</v>
      </c>
      <c r="O816" s="322">
        <v>43220</v>
      </c>
      <c r="P816" s="322">
        <v>43769</v>
      </c>
      <c r="Q816" s="112">
        <v>24333.96</v>
      </c>
      <c r="R816" s="56">
        <v>0.8</v>
      </c>
      <c r="S816" s="58" t="s">
        <v>332</v>
      </c>
      <c r="T816" s="58">
        <v>19467.169999999998</v>
      </c>
    </row>
    <row r="817" spans="2:20" ht="176.25" customHeight="1" x14ac:dyDescent="0.2">
      <c r="B817" s="409"/>
      <c r="C817" s="410"/>
      <c r="D817" s="420"/>
      <c r="E817" s="63" t="s">
        <v>1263</v>
      </c>
      <c r="F817" s="371" t="s">
        <v>1463</v>
      </c>
      <c r="G817" s="62" t="s">
        <v>2271</v>
      </c>
      <c r="H817" s="103" t="s">
        <v>1500</v>
      </c>
      <c r="I817" s="292" t="s">
        <v>1970</v>
      </c>
      <c r="J817" s="377" t="s">
        <v>1397</v>
      </c>
      <c r="K817" s="377" t="s">
        <v>1405</v>
      </c>
      <c r="L817" s="103" t="s">
        <v>2146</v>
      </c>
      <c r="M817" s="377" t="s">
        <v>336</v>
      </c>
      <c r="N817" s="322">
        <v>43285</v>
      </c>
      <c r="O817" s="322">
        <v>42940</v>
      </c>
      <c r="P817" s="322">
        <v>43495</v>
      </c>
      <c r="Q817" s="112">
        <v>6319.8</v>
      </c>
      <c r="R817" s="56">
        <v>0.8</v>
      </c>
      <c r="S817" s="58" t="s">
        <v>332</v>
      </c>
      <c r="T817" s="58">
        <v>5055.84</v>
      </c>
    </row>
    <row r="818" spans="2:20" ht="240" customHeight="1" x14ac:dyDescent="0.2">
      <c r="B818" s="409"/>
      <c r="C818" s="410"/>
      <c r="D818" s="420"/>
      <c r="E818" s="63" t="s">
        <v>1263</v>
      </c>
      <c r="F818" s="371" t="s">
        <v>1734</v>
      </c>
      <c r="G818" s="62" t="s">
        <v>2272</v>
      </c>
      <c r="H818" s="103" t="s">
        <v>1735</v>
      </c>
      <c r="I818" s="292" t="s">
        <v>1736</v>
      </c>
      <c r="J818" s="377" t="s">
        <v>1397</v>
      </c>
      <c r="K818" s="377" t="s">
        <v>1405</v>
      </c>
      <c r="L818" s="103" t="s">
        <v>2147</v>
      </c>
      <c r="M818" s="377" t="s">
        <v>336</v>
      </c>
      <c r="N818" s="322">
        <v>43159</v>
      </c>
      <c r="O818" s="322">
        <v>42992</v>
      </c>
      <c r="P818" s="322">
        <v>43343</v>
      </c>
      <c r="Q818" s="112">
        <v>11375.64</v>
      </c>
      <c r="R818" s="56">
        <v>0.8</v>
      </c>
      <c r="S818" s="58" t="s">
        <v>332</v>
      </c>
      <c r="T818" s="58">
        <v>9100.51</v>
      </c>
    </row>
    <row r="819" spans="2:20" ht="246" customHeight="1" x14ac:dyDescent="0.2">
      <c r="B819" s="409"/>
      <c r="C819" s="410"/>
      <c r="D819" s="420"/>
      <c r="E819" s="63" t="s">
        <v>1263</v>
      </c>
      <c r="F819" s="371" t="s">
        <v>1462</v>
      </c>
      <c r="G819" s="62" t="s">
        <v>2273</v>
      </c>
      <c r="H819" s="103" t="s">
        <v>2994</v>
      </c>
      <c r="I819" s="292" t="s">
        <v>2115</v>
      </c>
      <c r="J819" s="377" t="s">
        <v>1397</v>
      </c>
      <c r="K819" s="377" t="s">
        <v>1405</v>
      </c>
      <c r="L819" s="103" t="s">
        <v>2116</v>
      </c>
      <c r="M819" s="377" t="s">
        <v>336</v>
      </c>
      <c r="N819" s="322">
        <v>43384</v>
      </c>
      <c r="O819" s="322">
        <v>43313</v>
      </c>
      <c r="P819" s="322">
        <v>43708</v>
      </c>
      <c r="Q819" s="112">
        <v>8847.7200000000012</v>
      </c>
      <c r="R819" s="56">
        <v>0.8</v>
      </c>
      <c r="S819" s="58" t="s">
        <v>332</v>
      </c>
      <c r="T819" s="58">
        <v>7078.18</v>
      </c>
    </row>
    <row r="820" spans="2:20" ht="215.25" customHeight="1" x14ac:dyDescent="0.2">
      <c r="B820" s="409"/>
      <c r="C820" s="410"/>
      <c r="D820" s="420"/>
      <c r="E820" s="63" t="s">
        <v>1263</v>
      </c>
      <c r="F820" s="371" t="s">
        <v>1398</v>
      </c>
      <c r="G820" s="62" t="s">
        <v>2274</v>
      </c>
      <c r="H820" s="103" t="s">
        <v>1399</v>
      </c>
      <c r="I820" s="292" t="s">
        <v>1738</v>
      </c>
      <c r="J820" s="377" t="s">
        <v>1397</v>
      </c>
      <c r="K820" s="377" t="s">
        <v>1405</v>
      </c>
      <c r="L820" s="103" t="s">
        <v>1739</v>
      </c>
      <c r="M820" s="377" t="s">
        <v>336</v>
      </c>
      <c r="N820" s="322">
        <v>43679</v>
      </c>
      <c r="O820" s="322">
        <v>43656</v>
      </c>
      <c r="P820" s="322">
        <v>44197</v>
      </c>
      <c r="Q820" s="112">
        <v>6319.8</v>
      </c>
      <c r="R820" s="56">
        <v>0.8</v>
      </c>
      <c r="S820" s="58" t="s">
        <v>332</v>
      </c>
      <c r="T820" s="58">
        <v>5055.84</v>
      </c>
    </row>
    <row r="821" spans="2:20" ht="215.25" customHeight="1" x14ac:dyDescent="0.2">
      <c r="B821" s="409"/>
      <c r="C821" s="410"/>
      <c r="D821" s="420"/>
      <c r="E821" s="63" t="s">
        <v>1263</v>
      </c>
      <c r="F821" s="371" t="s">
        <v>1620</v>
      </c>
      <c r="G821" s="62" t="s">
        <v>2398</v>
      </c>
      <c r="H821" s="103" t="s">
        <v>1621</v>
      </c>
      <c r="I821" s="292" t="s">
        <v>1622</v>
      </c>
      <c r="J821" s="377" t="s">
        <v>1397</v>
      </c>
      <c r="K821" s="377" t="s">
        <v>1405</v>
      </c>
      <c r="L821" s="103" t="s">
        <v>1625</v>
      </c>
      <c r="M821" s="377" t="s">
        <v>336</v>
      </c>
      <c r="N821" s="322">
        <v>43133</v>
      </c>
      <c r="O821" s="322">
        <v>43069</v>
      </c>
      <c r="P821" s="322">
        <v>43646</v>
      </c>
      <c r="Q821" s="112">
        <v>10111.68</v>
      </c>
      <c r="R821" s="56">
        <v>0.8</v>
      </c>
      <c r="S821" s="58" t="s">
        <v>332</v>
      </c>
      <c r="T821" s="58">
        <v>8089.34</v>
      </c>
    </row>
    <row r="822" spans="2:20" ht="215.25" customHeight="1" x14ac:dyDescent="0.2">
      <c r="B822" s="409"/>
      <c r="C822" s="410"/>
      <c r="D822" s="420"/>
      <c r="E822" s="63" t="s">
        <v>1263</v>
      </c>
      <c r="F822" s="371" t="s">
        <v>1462</v>
      </c>
      <c r="G822" s="62" t="s">
        <v>2275</v>
      </c>
      <c r="H822" s="103" t="s">
        <v>2994</v>
      </c>
      <c r="I822" s="292" t="s">
        <v>1623</v>
      </c>
      <c r="J822" s="377" t="s">
        <v>1397</v>
      </c>
      <c r="K822" s="377" t="s">
        <v>1405</v>
      </c>
      <c r="L822" s="103" t="s">
        <v>1626</v>
      </c>
      <c r="M822" s="377" t="s">
        <v>336</v>
      </c>
      <c r="N822" s="322">
        <v>43133</v>
      </c>
      <c r="O822" s="322">
        <v>42993</v>
      </c>
      <c r="P822" s="322">
        <v>43465</v>
      </c>
      <c r="Q822" s="112">
        <v>11375.64</v>
      </c>
      <c r="R822" s="56">
        <v>0.8</v>
      </c>
      <c r="S822" s="58" t="s">
        <v>332</v>
      </c>
      <c r="T822" s="58">
        <v>9100.51</v>
      </c>
    </row>
    <row r="823" spans="2:20" ht="215.25" customHeight="1" x14ac:dyDescent="0.2">
      <c r="B823" s="409"/>
      <c r="C823" s="410"/>
      <c r="D823" s="420"/>
      <c r="E823" s="63" t="s">
        <v>1263</v>
      </c>
      <c r="F823" s="371" t="s">
        <v>1398</v>
      </c>
      <c r="G823" s="62" t="s">
        <v>2399</v>
      </c>
      <c r="H823" s="103" t="s">
        <v>1399</v>
      </c>
      <c r="I823" s="292" t="s">
        <v>1624</v>
      </c>
      <c r="J823" s="377" t="s">
        <v>1397</v>
      </c>
      <c r="K823" s="377" t="s">
        <v>1405</v>
      </c>
      <c r="L823" s="103" t="s">
        <v>2148</v>
      </c>
      <c r="M823" s="377" t="s">
        <v>336</v>
      </c>
      <c r="N823" s="322">
        <v>43133</v>
      </c>
      <c r="O823" s="322">
        <v>43313</v>
      </c>
      <c r="P823" s="322">
        <v>43677</v>
      </c>
      <c r="Q823" s="112">
        <v>2527.92</v>
      </c>
      <c r="R823" s="56">
        <v>0.8</v>
      </c>
      <c r="S823" s="58" t="s">
        <v>332</v>
      </c>
      <c r="T823" s="58">
        <v>2022.34</v>
      </c>
    </row>
    <row r="824" spans="2:20" ht="215.25" customHeight="1" x14ac:dyDescent="0.2">
      <c r="B824" s="409"/>
      <c r="C824" s="410"/>
      <c r="D824" s="420"/>
      <c r="E824" s="104" t="s">
        <v>1263</v>
      </c>
      <c r="F824" s="395" t="s">
        <v>1727</v>
      </c>
      <c r="G824" s="84" t="s">
        <v>2276</v>
      </c>
      <c r="H824" s="76" t="s">
        <v>1729</v>
      </c>
      <c r="I824" s="293" t="s">
        <v>1971</v>
      </c>
      <c r="J824" s="205" t="s">
        <v>1397</v>
      </c>
      <c r="K824" s="205" t="s">
        <v>1405</v>
      </c>
      <c r="L824" s="76" t="s">
        <v>1972</v>
      </c>
      <c r="M824" s="377" t="s">
        <v>336</v>
      </c>
      <c r="N824" s="322">
        <v>43325</v>
      </c>
      <c r="O824" s="322">
        <v>42991</v>
      </c>
      <c r="P824" s="322">
        <v>43447</v>
      </c>
      <c r="Q824" s="114">
        <v>6319.8</v>
      </c>
      <c r="R824" s="68">
        <v>0.8</v>
      </c>
      <c r="S824" s="75" t="s">
        <v>332</v>
      </c>
      <c r="T824" s="75">
        <v>5055.84</v>
      </c>
    </row>
    <row r="825" spans="2:20" ht="215.25" customHeight="1" x14ac:dyDescent="0.2">
      <c r="B825" s="409"/>
      <c r="C825" s="410"/>
      <c r="D825" s="425"/>
      <c r="E825" s="104" t="s">
        <v>1263</v>
      </c>
      <c r="F825" s="395" t="s">
        <v>1727</v>
      </c>
      <c r="G825" s="84" t="s">
        <v>2400</v>
      </c>
      <c r="H825" s="76" t="s">
        <v>1729</v>
      </c>
      <c r="I825" s="293" t="s">
        <v>1730</v>
      </c>
      <c r="J825" s="205" t="s">
        <v>1397</v>
      </c>
      <c r="K825" s="205" t="s">
        <v>1405</v>
      </c>
      <c r="L825" s="76" t="s">
        <v>1731</v>
      </c>
      <c r="M825" s="377" t="s">
        <v>336</v>
      </c>
      <c r="N825" s="322">
        <v>43159</v>
      </c>
      <c r="O825" s="322">
        <v>43049</v>
      </c>
      <c r="P825" s="322">
        <v>43190</v>
      </c>
      <c r="Q825" s="114">
        <v>5055.84</v>
      </c>
      <c r="R825" s="68">
        <v>0.8</v>
      </c>
      <c r="S825" s="75" t="s">
        <v>332</v>
      </c>
      <c r="T825" s="75">
        <v>4044.67</v>
      </c>
    </row>
    <row r="826" spans="2:20" ht="135" customHeight="1" x14ac:dyDescent="0.2">
      <c r="B826" s="409"/>
      <c r="C826" s="410"/>
      <c r="D826" s="425"/>
      <c r="E826" s="104" t="s">
        <v>1263</v>
      </c>
      <c r="F826" s="371" t="s">
        <v>1727</v>
      </c>
      <c r="G826" s="62" t="s">
        <v>2277</v>
      </c>
      <c r="H826" s="103" t="s">
        <v>1729</v>
      </c>
      <c r="I826" s="292" t="s">
        <v>1732</v>
      </c>
      <c r="J826" s="377" t="s">
        <v>1397</v>
      </c>
      <c r="K826" s="377" t="s">
        <v>1405</v>
      </c>
      <c r="L826" s="103" t="s">
        <v>1733</v>
      </c>
      <c r="M826" s="377" t="s">
        <v>336</v>
      </c>
      <c r="N826" s="322">
        <v>43159</v>
      </c>
      <c r="O826" s="322">
        <v>43101</v>
      </c>
      <c r="P826" s="322">
        <v>43555</v>
      </c>
      <c r="Q826" s="112">
        <v>6454.08</v>
      </c>
      <c r="R826" s="56">
        <v>0.8</v>
      </c>
      <c r="S826" s="58" t="s">
        <v>332</v>
      </c>
      <c r="T826" s="58">
        <v>5163.26</v>
      </c>
    </row>
    <row r="827" spans="2:20" ht="209.25" customHeight="1" x14ac:dyDescent="0.2">
      <c r="B827" s="409"/>
      <c r="C827" s="410"/>
      <c r="D827" s="425"/>
      <c r="E827" s="104" t="s">
        <v>1263</v>
      </c>
      <c r="F827" s="371" t="s">
        <v>1727</v>
      </c>
      <c r="G827" s="62" t="s">
        <v>2401</v>
      </c>
      <c r="H827" s="103" t="s">
        <v>1729</v>
      </c>
      <c r="I827" s="292" t="s">
        <v>1973</v>
      </c>
      <c r="J827" s="377" t="s">
        <v>1397</v>
      </c>
      <c r="K827" s="377" t="s">
        <v>1405</v>
      </c>
      <c r="L827" s="103" t="s">
        <v>2149</v>
      </c>
      <c r="M827" s="377" t="s">
        <v>336</v>
      </c>
      <c r="N827" s="322">
        <v>43272</v>
      </c>
      <c r="O827" s="322">
        <v>43011</v>
      </c>
      <c r="P827" s="322">
        <v>43236</v>
      </c>
      <c r="Q827" s="112">
        <v>7583.76</v>
      </c>
      <c r="R827" s="56">
        <v>0.8</v>
      </c>
      <c r="S827" s="58" t="s">
        <v>332</v>
      </c>
      <c r="T827" s="58">
        <v>6067.01</v>
      </c>
    </row>
    <row r="828" spans="2:20" ht="167.25" customHeight="1" x14ac:dyDescent="0.2">
      <c r="B828" s="409"/>
      <c r="C828" s="410"/>
      <c r="D828" s="425"/>
      <c r="E828" s="104" t="s">
        <v>1263</v>
      </c>
      <c r="F828" s="395" t="s">
        <v>1398</v>
      </c>
      <c r="G828" s="84" t="s">
        <v>2278</v>
      </c>
      <c r="H828" s="76" t="s">
        <v>1399</v>
      </c>
      <c r="I828" s="293" t="s">
        <v>2117</v>
      </c>
      <c r="J828" s="205" t="s">
        <v>1397</v>
      </c>
      <c r="K828" s="205" t="s">
        <v>1405</v>
      </c>
      <c r="L828" s="76" t="s">
        <v>2118</v>
      </c>
      <c r="M828" s="377" t="s">
        <v>336</v>
      </c>
      <c r="N828" s="322">
        <v>43395</v>
      </c>
      <c r="O828" s="322">
        <v>43105</v>
      </c>
      <c r="P828" s="322">
        <v>43556</v>
      </c>
      <c r="Q828" s="114">
        <v>5055.84</v>
      </c>
      <c r="R828" s="68">
        <v>0.8</v>
      </c>
      <c r="S828" s="75" t="s">
        <v>332</v>
      </c>
      <c r="T828" s="75">
        <v>4044.67</v>
      </c>
    </row>
    <row r="829" spans="2:20" ht="193.5" customHeight="1" x14ac:dyDescent="0.2">
      <c r="B829" s="409"/>
      <c r="C829" s="410"/>
      <c r="D829" s="425"/>
      <c r="E829" s="104" t="s">
        <v>1263</v>
      </c>
      <c r="F829" s="395" t="s">
        <v>1727</v>
      </c>
      <c r="G829" s="84" t="s">
        <v>2279</v>
      </c>
      <c r="H829" s="76" t="s">
        <v>1729</v>
      </c>
      <c r="I829" s="293" t="s">
        <v>1975</v>
      </c>
      <c r="J829" s="205" t="s">
        <v>1397</v>
      </c>
      <c r="K829" s="205" t="s">
        <v>1405</v>
      </c>
      <c r="L829" s="76" t="s">
        <v>1977</v>
      </c>
      <c r="M829" s="377" t="s">
        <v>336</v>
      </c>
      <c r="N829" s="322">
        <v>43272</v>
      </c>
      <c r="O829" s="322">
        <v>43221</v>
      </c>
      <c r="P829" s="322">
        <v>43799</v>
      </c>
      <c r="Q829" s="114">
        <v>15167.52</v>
      </c>
      <c r="R829" s="68">
        <v>0.8</v>
      </c>
      <c r="S829" s="75" t="s">
        <v>332</v>
      </c>
      <c r="T829" s="75">
        <v>12134.02</v>
      </c>
    </row>
    <row r="830" spans="2:20" ht="223.5" customHeight="1" x14ac:dyDescent="0.2">
      <c r="B830" s="409"/>
      <c r="C830" s="410"/>
      <c r="D830" s="425"/>
      <c r="E830" s="63" t="s">
        <v>1263</v>
      </c>
      <c r="F830" s="371" t="s">
        <v>1728</v>
      </c>
      <c r="G830" s="62" t="s">
        <v>2303</v>
      </c>
      <c r="H830" s="103" t="s">
        <v>2995</v>
      </c>
      <c r="I830" s="292" t="s">
        <v>1976</v>
      </c>
      <c r="J830" s="377" t="s">
        <v>1397</v>
      </c>
      <c r="K830" s="377" t="s">
        <v>1405</v>
      </c>
      <c r="L830" s="103" t="s">
        <v>1978</v>
      </c>
      <c r="M830" s="377" t="s">
        <v>336</v>
      </c>
      <c r="N830" s="322">
        <v>43272</v>
      </c>
      <c r="O830" s="322">
        <v>43191</v>
      </c>
      <c r="P830" s="322">
        <v>43738</v>
      </c>
      <c r="Q830" s="112">
        <v>3791.88</v>
      </c>
      <c r="R830" s="56">
        <v>0.8</v>
      </c>
      <c r="S830" s="58" t="s">
        <v>332</v>
      </c>
      <c r="T830" s="58">
        <v>3033.5</v>
      </c>
    </row>
    <row r="831" spans="2:20" ht="130.5" customHeight="1" x14ac:dyDescent="0.2">
      <c r="B831" s="409"/>
      <c r="C831" s="410"/>
      <c r="D831" s="425"/>
      <c r="E831" s="63" t="s">
        <v>1263</v>
      </c>
      <c r="F831" s="371" t="s">
        <v>1398</v>
      </c>
      <c r="G831" s="62" t="s">
        <v>2281</v>
      </c>
      <c r="H831" s="103" t="s">
        <v>1399</v>
      </c>
      <c r="I831" s="292" t="s">
        <v>1859</v>
      </c>
      <c r="J831" s="377" t="s">
        <v>1397</v>
      </c>
      <c r="K831" s="377" t="s">
        <v>1405</v>
      </c>
      <c r="L831" s="103" t="s">
        <v>1860</v>
      </c>
      <c r="M831" s="377" t="s">
        <v>336</v>
      </c>
      <c r="N831" s="322">
        <v>43607</v>
      </c>
      <c r="O831" s="322">
        <v>43083</v>
      </c>
      <c r="P831" s="322">
        <v>43629</v>
      </c>
      <c r="Q831" s="112">
        <v>7752.98</v>
      </c>
      <c r="R831" s="56">
        <v>0.8</v>
      </c>
      <c r="S831" s="58" t="s">
        <v>332</v>
      </c>
      <c r="T831" s="58">
        <v>6202.38</v>
      </c>
    </row>
    <row r="832" spans="2:20" ht="222" customHeight="1" x14ac:dyDescent="0.2">
      <c r="B832" s="409"/>
      <c r="C832" s="410"/>
      <c r="D832" s="425"/>
      <c r="E832" s="63" t="s">
        <v>1263</v>
      </c>
      <c r="F832" s="371" t="s">
        <v>1728</v>
      </c>
      <c r="G832" s="62" t="s">
        <v>2402</v>
      </c>
      <c r="H832" s="103" t="s">
        <v>2995</v>
      </c>
      <c r="I832" s="292" t="s">
        <v>2143</v>
      </c>
      <c r="J832" s="377" t="s">
        <v>1397</v>
      </c>
      <c r="K832" s="377" t="s">
        <v>1405</v>
      </c>
      <c r="L832" s="103" t="s">
        <v>2142</v>
      </c>
      <c r="M832" s="377" t="s">
        <v>336</v>
      </c>
      <c r="N832" s="322">
        <v>43721</v>
      </c>
      <c r="O832" s="322">
        <v>43574</v>
      </c>
      <c r="P832" s="322">
        <v>43939</v>
      </c>
      <c r="Q832" s="112">
        <v>16431.48</v>
      </c>
      <c r="R832" s="56">
        <v>0.8</v>
      </c>
      <c r="S832" s="58" t="s">
        <v>332</v>
      </c>
      <c r="T832" s="58">
        <v>13145.18</v>
      </c>
    </row>
    <row r="833" spans="2:20" ht="204" customHeight="1" x14ac:dyDescent="0.2">
      <c r="B833" s="409"/>
      <c r="C833" s="410"/>
      <c r="D833" s="425"/>
      <c r="E833" s="63" t="s">
        <v>1263</v>
      </c>
      <c r="F833" s="371" t="s">
        <v>1857</v>
      </c>
      <c r="G833" s="62" t="s">
        <v>2283</v>
      </c>
      <c r="H833" s="103" t="s">
        <v>1862</v>
      </c>
      <c r="I833" s="292" t="s">
        <v>1863</v>
      </c>
      <c r="J833" s="377" t="s">
        <v>1397</v>
      </c>
      <c r="K833" s="377" t="s">
        <v>1405</v>
      </c>
      <c r="L833" s="103" t="s">
        <v>1864</v>
      </c>
      <c r="M833" s="377" t="s">
        <v>336</v>
      </c>
      <c r="N833" s="322">
        <v>43248</v>
      </c>
      <c r="O833" s="322">
        <v>43132</v>
      </c>
      <c r="P833" s="322">
        <v>43556</v>
      </c>
      <c r="Q833" s="112">
        <v>8598.58</v>
      </c>
      <c r="R833" s="56">
        <v>0.8</v>
      </c>
      <c r="S833" s="58" t="s">
        <v>332</v>
      </c>
      <c r="T833" s="58">
        <v>6878.86</v>
      </c>
    </row>
    <row r="834" spans="2:20" ht="181.5" customHeight="1" x14ac:dyDescent="0.2">
      <c r="B834" s="409"/>
      <c r="C834" s="410"/>
      <c r="D834" s="425"/>
      <c r="E834" s="63" t="s">
        <v>1263</v>
      </c>
      <c r="F834" s="371" t="s">
        <v>1398</v>
      </c>
      <c r="G834" s="62" t="s">
        <v>2284</v>
      </c>
      <c r="H834" s="103" t="s">
        <v>1399</v>
      </c>
      <c r="I834" s="292" t="s">
        <v>1865</v>
      </c>
      <c r="J834" s="377" t="s">
        <v>1397</v>
      </c>
      <c r="K834" s="377" t="s">
        <v>1405</v>
      </c>
      <c r="L834" s="103" t="s">
        <v>1866</v>
      </c>
      <c r="M834" s="377" t="s">
        <v>336</v>
      </c>
      <c r="N834" s="322">
        <v>43248</v>
      </c>
      <c r="O834" s="322">
        <v>43269</v>
      </c>
      <c r="P834" s="322">
        <v>43816</v>
      </c>
      <c r="Q834" s="112">
        <v>6319.8</v>
      </c>
      <c r="R834" s="56">
        <v>0.8</v>
      </c>
      <c r="S834" s="58" t="s">
        <v>332</v>
      </c>
      <c r="T834" s="58">
        <v>5055.84</v>
      </c>
    </row>
    <row r="835" spans="2:20" ht="205.5" customHeight="1" x14ac:dyDescent="0.2">
      <c r="B835" s="409"/>
      <c r="C835" s="410"/>
      <c r="D835" s="425"/>
      <c r="E835" s="63" t="s">
        <v>1263</v>
      </c>
      <c r="F835" s="371" t="s">
        <v>1727</v>
      </c>
      <c r="G835" s="62" t="s">
        <v>2285</v>
      </c>
      <c r="H835" s="103" t="s">
        <v>1729</v>
      </c>
      <c r="I835" s="292" t="s">
        <v>1979</v>
      </c>
      <c r="J835" s="377" t="s">
        <v>1397</v>
      </c>
      <c r="K835" s="377" t="s">
        <v>1405</v>
      </c>
      <c r="L835" s="103" t="s">
        <v>1982</v>
      </c>
      <c r="M835" s="377" t="s">
        <v>336</v>
      </c>
      <c r="N835" s="322">
        <v>43272</v>
      </c>
      <c r="O835" s="322">
        <v>43096</v>
      </c>
      <c r="P835" s="322">
        <v>43620</v>
      </c>
      <c r="Q835" s="112">
        <v>7583.76</v>
      </c>
      <c r="R835" s="56">
        <v>0.8</v>
      </c>
      <c r="S835" s="58" t="s">
        <v>332</v>
      </c>
      <c r="T835" s="58">
        <v>6067.01</v>
      </c>
    </row>
    <row r="836" spans="2:20" ht="229.5" customHeight="1" x14ac:dyDescent="0.2">
      <c r="B836" s="409"/>
      <c r="C836" s="410"/>
      <c r="D836" s="425"/>
      <c r="E836" s="63" t="s">
        <v>1263</v>
      </c>
      <c r="F836" s="371" t="s">
        <v>1727</v>
      </c>
      <c r="G836" s="62" t="s">
        <v>2286</v>
      </c>
      <c r="H836" s="103" t="s">
        <v>1729</v>
      </c>
      <c r="I836" s="292" t="s">
        <v>1980</v>
      </c>
      <c r="J836" s="377" t="s">
        <v>1397</v>
      </c>
      <c r="K836" s="377" t="s">
        <v>1405</v>
      </c>
      <c r="L836" s="103" t="s">
        <v>2150</v>
      </c>
      <c r="M836" s="377" t="s">
        <v>336</v>
      </c>
      <c r="N836" s="322">
        <v>43272</v>
      </c>
      <c r="O836" s="322">
        <v>43160</v>
      </c>
      <c r="P836" s="322">
        <v>43524</v>
      </c>
      <c r="Q836" s="112">
        <v>3791.88</v>
      </c>
      <c r="R836" s="56">
        <v>0.8</v>
      </c>
      <c r="S836" s="58" t="s">
        <v>332</v>
      </c>
      <c r="T836" s="58">
        <v>3033.5</v>
      </c>
    </row>
    <row r="837" spans="2:20" ht="138" customHeight="1" x14ac:dyDescent="0.2">
      <c r="B837" s="409"/>
      <c r="C837" s="410"/>
      <c r="D837" s="425"/>
      <c r="E837" s="104" t="s">
        <v>1263</v>
      </c>
      <c r="F837" s="395" t="s">
        <v>1727</v>
      </c>
      <c r="G837" s="84" t="s">
        <v>2287</v>
      </c>
      <c r="H837" s="76" t="s">
        <v>1729</v>
      </c>
      <c r="I837" s="293" t="s">
        <v>1981</v>
      </c>
      <c r="J837" s="205" t="s">
        <v>1397</v>
      </c>
      <c r="K837" s="205" t="s">
        <v>1405</v>
      </c>
      <c r="L837" s="76" t="s">
        <v>1984</v>
      </c>
      <c r="M837" s="377" t="s">
        <v>336</v>
      </c>
      <c r="N837" s="322">
        <v>43272</v>
      </c>
      <c r="O837" s="322">
        <v>42990</v>
      </c>
      <c r="P837" s="322">
        <v>43555</v>
      </c>
      <c r="Q837" s="114">
        <v>6319.8</v>
      </c>
      <c r="R837" s="68">
        <v>0.8</v>
      </c>
      <c r="S837" s="75" t="s">
        <v>332</v>
      </c>
      <c r="T837" s="75">
        <v>5055.84</v>
      </c>
    </row>
    <row r="838" spans="2:20" ht="216.75" customHeight="1" x14ac:dyDescent="0.2">
      <c r="B838" s="409"/>
      <c r="C838" s="410"/>
      <c r="D838" s="425"/>
      <c r="E838" s="63" t="s">
        <v>1263</v>
      </c>
      <c r="F838" s="371" t="s">
        <v>1398</v>
      </c>
      <c r="G838" s="62" t="s">
        <v>2403</v>
      </c>
      <c r="H838" s="103" t="s">
        <v>1399</v>
      </c>
      <c r="I838" s="292" t="s">
        <v>1867</v>
      </c>
      <c r="J838" s="377" t="s">
        <v>1397</v>
      </c>
      <c r="K838" s="377" t="s">
        <v>1405</v>
      </c>
      <c r="L838" s="103" t="s">
        <v>2151</v>
      </c>
      <c r="M838" s="377" t="s">
        <v>336</v>
      </c>
      <c r="N838" s="322">
        <v>43248</v>
      </c>
      <c r="O838" s="322">
        <v>43191</v>
      </c>
      <c r="P838" s="322">
        <v>43738</v>
      </c>
      <c r="Q838" s="58">
        <v>3791.88</v>
      </c>
      <c r="R838" s="56">
        <v>0.8</v>
      </c>
      <c r="S838" s="58" t="s">
        <v>332</v>
      </c>
      <c r="T838" s="58">
        <v>3033.5</v>
      </c>
    </row>
    <row r="839" spans="2:20" ht="179.25" customHeight="1" x14ac:dyDescent="0.2">
      <c r="B839" s="409"/>
      <c r="C839" s="410"/>
      <c r="D839" s="425"/>
      <c r="E839" s="104" t="s">
        <v>1263</v>
      </c>
      <c r="F839" s="395" t="s">
        <v>2587</v>
      </c>
      <c r="G839" s="84" t="s">
        <v>2722</v>
      </c>
      <c r="H839" s="76" t="s">
        <v>2588</v>
      </c>
      <c r="I839" s="293" t="s">
        <v>2589</v>
      </c>
      <c r="J839" s="205" t="s">
        <v>1397</v>
      </c>
      <c r="K839" s="205" t="s">
        <v>1405</v>
      </c>
      <c r="L839" s="76" t="s">
        <v>2590</v>
      </c>
      <c r="M839" s="377" t="s">
        <v>336</v>
      </c>
      <c r="N839" s="322">
        <v>43530</v>
      </c>
      <c r="O839" s="322">
        <v>43525</v>
      </c>
      <c r="P839" s="322">
        <v>43890</v>
      </c>
      <c r="Q839" s="75">
        <v>8792.4500000000007</v>
      </c>
      <c r="R839" s="68">
        <v>0.8</v>
      </c>
      <c r="S839" s="75" t="s">
        <v>332</v>
      </c>
      <c r="T839" s="75">
        <v>7033.96</v>
      </c>
    </row>
    <row r="840" spans="2:20" ht="194.25" customHeight="1" x14ac:dyDescent="0.2">
      <c r="B840" s="409"/>
      <c r="C840" s="410"/>
      <c r="D840" s="425"/>
      <c r="E840" s="63" t="s">
        <v>1263</v>
      </c>
      <c r="F840" s="371" t="s">
        <v>2660</v>
      </c>
      <c r="G840" s="62" t="s">
        <v>1204</v>
      </c>
      <c r="H840" s="103" t="s">
        <v>1500</v>
      </c>
      <c r="I840" s="292" t="s">
        <v>2663</v>
      </c>
      <c r="J840" s="377" t="s">
        <v>1397</v>
      </c>
      <c r="K840" s="377" t="s">
        <v>1405</v>
      </c>
      <c r="L840" s="103" t="s">
        <v>2664</v>
      </c>
      <c r="M840" s="377" t="s">
        <v>336</v>
      </c>
      <c r="N840" s="322">
        <v>43563</v>
      </c>
      <c r="O840" s="322">
        <v>43405</v>
      </c>
      <c r="P840" s="322">
        <v>43862</v>
      </c>
      <c r="Q840" s="58">
        <v>7720.2</v>
      </c>
      <c r="R840" s="56">
        <v>0.8</v>
      </c>
      <c r="S840" s="75" t="s">
        <v>332</v>
      </c>
      <c r="T840" s="58">
        <v>6176.16</v>
      </c>
    </row>
    <row r="841" spans="2:20" ht="141" customHeight="1" x14ac:dyDescent="0.2">
      <c r="B841" s="409"/>
      <c r="C841" s="410"/>
      <c r="D841" s="425"/>
      <c r="E841" s="63" t="s">
        <v>1263</v>
      </c>
      <c r="F841" s="371" t="s">
        <v>2660</v>
      </c>
      <c r="G841" s="62" t="s">
        <v>2723</v>
      </c>
      <c r="H841" s="103" t="s">
        <v>1500</v>
      </c>
      <c r="I841" s="292" t="s">
        <v>2665</v>
      </c>
      <c r="J841" s="377" t="s">
        <v>1397</v>
      </c>
      <c r="K841" s="377" t="s">
        <v>1405</v>
      </c>
      <c r="L841" s="103" t="s">
        <v>2666</v>
      </c>
      <c r="M841" s="377" t="s">
        <v>336</v>
      </c>
      <c r="N841" s="322">
        <v>43563</v>
      </c>
      <c r="O841" s="322">
        <v>43466</v>
      </c>
      <c r="P841" s="322">
        <v>43830</v>
      </c>
      <c r="Q841" s="58">
        <v>7720.2</v>
      </c>
      <c r="R841" s="56">
        <v>0.8</v>
      </c>
      <c r="S841" s="58" t="s">
        <v>332</v>
      </c>
      <c r="T841" s="58">
        <v>6176.16</v>
      </c>
    </row>
    <row r="842" spans="2:20" ht="242.25" customHeight="1" x14ac:dyDescent="0.2">
      <c r="B842" s="409"/>
      <c r="C842" s="410"/>
      <c r="D842" s="425"/>
      <c r="E842" s="63" t="s">
        <v>1263</v>
      </c>
      <c r="F842" s="371" t="s">
        <v>2661</v>
      </c>
      <c r="G842" s="62" t="s">
        <v>2724</v>
      </c>
      <c r="H842" s="103" t="s">
        <v>1735</v>
      </c>
      <c r="I842" s="292" t="s">
        <v>2667</v>
      </c>
      <c r="J842" s="377" t="s">
        <v>1397</v>
      </c>
      <c r="K842" s="377" t="s">
        <v>1405</v>
      </c>
      <c r="L842" s="103" t="s">
        <v>2668</v>
      </c>
      <c r="M842" s="377" t="s">
        <v>336</v>
      </c>
      <c r="N842" s="322">
        <v>43564</v>
      </c>
      <c r="O842" s="322">
        <v>43570</v>
      </c>
      <c r="P842" s="322">
        <v>43830</v>
      </c>
      <c r="Q842" s="58">
        <v>5146.8</v>
      </c>
      <c r="R842" s="56">
        <v>0.8</v>
      </c>
      <c r="S842" s="58" t="s">
        <v>332</v>
      </c>
      <c r="T842" s="58">
        <v>4117.4399999999996</v>
      </c>
    </row>
    <row r="843" spans="2:20" ht="179.25" customHeight="1" thickBot="1" x14ac:dyDescent="0.25">
      <c r="B843" s="409"/>
      <c r="C843" s="410"/>
      <c r="D843" s="425"/>
      <c r="E843" s="149" t="s">
        <v>1263</v>
      </c>
      <c r="F843" s="373" t="s">
        <v>2662</v>
      </c>
      <c r="G843" s="226" t="s">
        <v>2770</v>
      </c>
      <c r="H843" s="105" t="s">
        <v>1862</v>
      </c>
      <c r="I843" s="294" t="s">
        <v>2669</v>
      </c>
      <c r="J843" s="94" t="s">
        <v>1397</v>
      </c>
      <c r="K843" s="94" t="s">
        <v>1405</v>
      </c>
      <c r="L843" s="105" t="s">
        <v>2670</v>
      </c>
      <c r="M843" s="94" t="s">
        <v>336</v>
      </c>
      <c r="N843" s="316">
        <v>43556</v>
      </c>
      <c r="O843" s="316">
        <v>43661</v>
      </c>
      <c r="P843" s="316">
        <v>43982</v>
      </c>
      <c r="Q843" s="95">
        <v>6433.5</v>
      </c>
      <c r="R843" s="98">
        <v>0.8</v>
      </c>
      <c r="S843" s="95" t="s">
        <v>332</v>
      </c>
      <c r="T843" s="95">
        <v>5146.8</v>
      </c>
    </row>
    <row r="844" spans="2:20" ht="49.5" customHeight="1" thickBot="1" x14ac:dyDescent="0.25">
      <c r="B844" s="409"/>
      <c r="C844" s="410"/>
      <c r="D844" s="425"/>
      <c r="E844" s="416" t="s">
        <v>1405</v>
      </c>
      <c r="F844" s="417"/>
      <c r="G844" s="417"/>
      <c r="H844" s="417"/>
      <c r="I844" s="417"/>
      <c r="J844" s="417"/>
      <c r="K844" s="374">
        <f>COUNTA(K809:K843)</f>
        <v>35</v>
      </c>
      <c r="L844" s="459"/>
      <c r="M844" s="460"/>
      <c r="N844" s="460"/>
      <c r="O844" s="460"/>
      <c r="P844" s="460"/>
      <c r="Q844" s="392">
        <f>SUM(Q809:Q843)</f>
        <v>333077.36</v>
      </c>
      <c r="R844" s="457"/>
      <c r="S844" s="458"/>
      <c r="T844" s="399">
        <f>SUM(T809:T843)</f>
        <v>266461.87</v>
      </c>
    </row>
    <row r="845" spans="2:20" ht="121.5" customHeight="1" x14ac:dyDescent="0.2">
      <c r="B845" s="409"/>
      <c r="C845" s="410"/>
      <c r="D845" s="425" t="s">
        <v>1698</v>
      </c>
      <c r="E845" s="440" t="s">
        <v>710</v>
      </c>
      <c r="F845" s="376" t="s">
        <v>707</v>
      </c>
      <c r="G845" s="225" t="s">
        <v>1363</v>
      </c>
      <c r="H845" s="81" t="s">
        <v>708</v>
      </c>
      <c r="I845" s="298" t="s">
        <v>709</v>
      </c>
      <c r="J845" s="376" t="s">
        <v>1397</v>
      </c>
      <c r="K845" s="376" t="s">
        <v>706</v>
      </c>
      <c r="L845" s="81" t="s">
        <v>711</v>
      </c>
      <c r="M845" s="206" t="s">
        <v>721</v>
      </c>
      <c r="N845" s="321">
        <v>42725</v>
      </c>
      <c r="O845" s="321">
        <v>43151</v>
      </c>
      <c r="P845" s="321">
        <v>43555</v>
      </c>
      <c r="Q845" s="116">
        <v>700000</v>
      </c>
      <c r="R845" s="73">
        <v>0.8</v>
      </c>
      <c r="S845" s="80" t="s">
        <v>246</v>
      </c>
      <c r="T845" s="80">
        <v>560000</v>
      </c>
    </row>
    <row r="846" spans="2:20" ht="121.5" customHeight="1" x14ac:dyDescent="0.2">
      <c r="B846" s="409"/>
      <c r="C846" s="410"/>
      <c r="D846" s="425"/>
      <c r="E846" s="441"/>
      <c r="F846" s="205" t="s">
        <v>707</v>
      </c>
      <c r="G846" s="84" t="s">
        <v>2261</v>
      </c>
      <c r="H846" s="76" t="s">
        <v>791</v>
      </c>
      <c r="I846" s="293" t="s">
        <v>790</v>
      </c>
      <c r="J846" s="205" t="s">
        <v>1397</v>
      </c>
      <c r="K846" s="205" t="s">
        <v>706</v>
      </c>
      <c r="L846" s="76" t="s">
        <v>834</v>
      </c>
      <c r="M846" s="393" t="s">
        <v>835</v>
      </c>
      <c r="N846" s="322">
        <v>42754</v>
      </c>
      <c r="O846" s="322">
        <v>43151</v>
      </c>
      <c r="P846" s="322">
        <v>43830</v>
      </c>
      <c r="Q846" s="114">
        <v>300000</v>
      </c>
      <c r="R846" s="68">
        <v>0.8</v>
      </c>
      <c r="S846" s="75" t="s">
        <v>246</v>
      </c>
      <c r="T846" s="75">
        <v>240000</v>
      </c>
    </row>
    <row r="847" spans="2:20" ht="240" customHeight="1" x14ac:dyDescent="0.2">
      <c r="B847" s="409"/>
      <c r="C847" s="410"/>
      <c r="D847" s="425"/>
      <c r="E847" s="441"/>
      <c r="F847" s="205" t="s">
        <v>2892</v>
      </c>
      <c r="G847" s="84" t="s">
        <v>2910</v>
      </c>
      <c r="H847" s="76" t="s">
        <v>2893</v>
      </c>
      <c r="I847" s="293" t="s">
        <v>2896</v>
      </c>
      <c r="J847" s="205" t="s">
        <v>1397</v>
      </c>
      <c r="K847" s="205" t="s">
        <v>706</v>
      </c>
      <c r="L847" s="76" t="s">
        <v>2898</v>
      </c>
      <c r="M847" s="393" t="s">
        <v>336</v>
      </c>
      <c r="N847" s="322">
        <v>43676</v>
      </c>
      <c r="O847" s="322">
        <v>43465</v>
      </c>
      <c r="P847" s="322">
        <v>44196</v>
      </c>
      <c r="Q847" s="114">
        <v>738981.84</v>
      </c>
      <c r="R847" s="68">
        <v>0.6</v>
      </c>
      <c r="S847" s="75" t="s">
        <v>246</v>
      </c>
      <c r="T847" s="75">
        <v>443389.1</v>
      </c>
    </row>
    <row r="848" spans="2:20" ht="192" customHeight="1" x14ac:dyDescent="0.2">
      <c r="B848" s="409"/>
      <c r="C848" s="410"/>
      <c r="D848" s="425"/>
      <c r="E848" s="441"/>
      <c r="F848" s="205" t="s">
        <v>2892</v>
      </c>
      <c r="G848" s="84" t="s">
        <v>2911</v>
      </c>
      <c r="H848" s="76" t="s">
        <v>2894</v>
      </c>
      <c r="I848" s="293" t="s">
        <v>2897</v>
      </c>
      <c r="J848" s="205" t="s">
        <v>1397</v>
      </c>
      <c r="K848" s="205" t="s">
        <v>706</v>
      </c>
      <c r="L848" s="76" t="s">
        <v>2899</v>
      </c>
      <c r="M848" s="393" t="s">
        <v>336</v>
      </c>
      <c r="N848" s="322">
        <v>43671</v>
      </c>
      <c r="O848" s="322">
        <v>43466</v>
      </c>
      <c r="P848" s="322">
        <v>44561</v>
      </c>
      <c r="Q848" s="114">
        <v>1891169.67</v>
      </c>
      <c r="R848" s="68">
        <v>0.6</v>
      </c>
      <c r="S848" s="75" t="s">
        <v>246</v>
      </c>
      <c r="T848" s="75">
        <v>1134701.8</v>
      </c>
    </row>
    <row r="849" spans="2:20" ht="121.5" customHeight="1" x14ac:dyDescent="0.2">
      <c r="B849" s="409"/>
      <c r="C849" s="410"/>
      <c r="D849" s="425"/>
      <c r="E849" s="441"/>
      <c r="F849" s="205" t="s">
        <v>2892</v>
      </c>
      <c r="G849" s="84" t="s">
        <v>2298</v>
      </c>
      <c r="H849" s="76" t="s">
        <v>2895</v>
      </c>
      <c r="I849" s="293" t="s">
        <v>2900</v>
      </c>
      <c r="J849" s="205" t="s">
        <v>1397</v>
      </c>
      <c r="K849" s="205" t="s">
        <v>706</v>
      </c>
      <c r="L849" s="76" t="s">
        <v>2901</v>
      </c>
      <c r="M849" s="393" t="s">
        <v>336</v>
      </c>
      <c r="N849" s="322">
        <v>43676</v>
      </c>
      <c r="O849" s="322">
        <v>43098</v>
      </c>
      <c r="P849" s="322">
        <v>44621</v>
      </c>
      <c r="Q849" s="114">
        <v>1036515.16</v>
      </c>
      <c r="R849" s="68">
        <v>0.6</v>
      </c>
      <c r="S849" s="75" t="s">
        <v>246</v>
      </c>
      <c r="T849" s="75">
        <v>621909.1</v>
      </c>
    </row>
    <row r="850" spans="2:20" ht="219.75" customHeight="1" x14ac:dyDescent="0.2">
      <c r="B850" s="409"/>
      <c r="C850" s="410"/>
      <c r="D850" s="425"/>
      <c r="E850" s="441"/>
      <c r="F850" s="205" t="s">
        <v>2892</v>
      </c>
      <c r="G850" s="84" t="s">
        <v>2908</v>
      </c>
      <c r="H850" s="76" t="s">
        <v>3177</v>
      </c>
      <c r="I850" s="293" t="s">
        <v>3175</v>
      </c>
      <c r="J850" s="205" t="s">
        <v>1397</v>
      </c>
      <c r="K850" s="205" t="s">
        <v>706</v>
      </c>
      <c r="L850" s="76" t="s">
        <v>3178</v>
      </c>
      <c r="M850" s="393" t="s">
        <v>336</v>
      </c>
      <c r="N850" s="322">
        <v>43745</v>
      </c>
      <c r="O850" s="322">
        <v>43497</v>
      </c>
      <c r="P850" s="322">
        <v>44469</v>
      </c>
      <c r="Q850" s="114">
        <v>917834.23999999999</v>
      </c>
      <c r="R850" s="68">
        <v>0.6</v>
      </c>
      <c r="S850" s="75" t="s">
        <v>246</v>
      </c>
      <c r="T850" s="75">
        <v>550700.54</v>
      </c>
    </row>
    <row r="851" spans="2:20" ht="121.5" customHeight="1" x14ac:dyDescent="0.2">
      <c r="B851" s="409"/>
      <c r="C851" s="410"/>
      <c r="D851" s="425"/>
      <c r="E851" s="441"/>
      <c r="F851" s="205" t="s">
        <v>2892</v>
      </c>
      <c r="G851" s="84" t="s">
        <v>3098</v>
      </c>
      <c r="H851" s="76" t="s">
        <v>3100</v>
      </c>
      <c r="I851" s="293" t="s">
        <v>3101</v>
      </c>
      <c r="J851" s="205" t="s">
        <v>1397</v>
      </c>
      <c r="K851" s="205" t="s">
        <v>706</v>
      </c>
      <c r="L851" s="76" t="s">
        <v>3103</v>
      </c>
      <c r="M851" s="393" t="s">
        <v>336</v>
      </c>
      <c r="N851" s="322">
        <v>43745</v>
      </c>
      <c r="O851" s="322">
        <v>43297</v>
      </c>
      <c r="P851" s="322">
        <v>43980</v>
      </c>
      <c r="Q851" s="114">
        <v>795314.23</v>
      </c>
      <c r="R851" s="68">
        <v>0.6</v>
      </c>
      <c r="S851" s="75" t="s">
        <v>246</v>
      </c>
      <c r="T851" s="75">
        <v>477188.53</v>
      </c>
    </row>
    <row r="852" spans="2:20" ht="174.75" customHeight="1" x14ac:dyDescent="0.2">
      <c r="B852" s="409"/>
      <c r="C852" s="410"/>
      <c r="D852" s="425"/>
      <c r="E852" s="441"/>
      <c r="F852" s="205" t="s">
        <v>2892</v>
      </c>
      <c r="G852" s="84" t="s">
        <v>3099</v>
      </c>
      <c r="H852" s="76" t="s">
        <v>3097</v>
      </c>
      <c r="I852" s="293" t="s">
        <v>3102</v>
      </c>
      <c r="J852" s="205" t="s">
        <v>1397</v>
      </c>
      <c r="K852" s="205" t="s">
        <v>706</v>
      </c>
      <c r="L852" s="76" t="s">
        <v>3104</v>
      </c>
      <c r="M852" s="393" t="s">
        <v>336</v>
      </c>
      <c r="N852" s="322">
        <v>43745</v>
      </c>
      <c r="O852" s="322">
        <v>43344</v>
      </c>
      <c r="P852" s="322">
        <v>43830</v>
      </c>
      <c r="Q852" s="114">
        <v>114555.89</v>
      </c>
      <c r="R852" s="68">
        <v>0.6</v>
      </c>
      <c r="S852" s="75" t="s">
        <v>246</v>
      </c>
      <c r="T852" s="75">
        <v>68733.53</v>
      </c>
    </row>
    <row r="853" spans="2:20" ht="174.75" customHeight="1" x14ac:dyDescent="0.2">
      <c r="B853" s="409"/>
      <c r="C853" s="410"/>
      <c r="D853" s="425"/>
      <c r="E853" s="441"/>
      <c r="F853" s="205" t="s">
        <v>2892</v>
      </c>
      <c r="G853" s="84" t="s">
        <v>3179</v>
      </c>
      <c r="H853" s="76" t="s">
        <v>3180</v>
      </c>
      <c r="I853" s="293" t="s">
        <v>3176</v>
      </c>
      <c r="J853" s="205" t="s">
        <v>1397</v>
      </c>
      <c r="K853" s="205" t="s">
        <v>706</v>
      </c>
      <c r="L853" s="76" t="s">
        <v>3181</v>
      </c>
      <c r="M853" s="393" t="s">
        <v>336</v>
      </c>
      <c r="N853" s="322">
        <v>43745</v>
      </c>
      <c r="O853" s="322">
        <v>43467</v>
      </c>
      <c r="P853" s="322">
        <v>44196</v>
      </c>
      <c r="Q853" s="114">
        <v>1878217.5</v>
      </c>
      <c r="R853" s="68">
        <v>0.6</v>
      </c>
      <c r="S853" s="75" t="s">
        <v>246</v>
      </c>
      <c r="T853" s="75">
        <v>1126930.5</v>
      </c>
    </row>
    <row r="854" spans="2:20" s="90" customFormat="1" ht="174.75" customHeight="1" x14ac:dyDescent="0.2">
      <c r="B854" s="409"/>
      <c r="C854" s="410"/>
      <c r="D854" s="425"/>
      <c r="E854" s="441"/>
      <c r="F854" s="377" t="s">
        <v>2483</v>
      </c>
      <c r="G854" s="62" t="s">
        <v>2261</v>
      </c>
      <c r="H854" s="103" t="s">
        <v>2484</v>
      </c>
      <c r="I854" s="292" t="s">
        <v>2485</v>
      </c>
      <c r="J854" s="377" t="s">
        <v>1397</v>
      </c>
      <c r="K854" s="377" t="s">
        <v>706</v>
      </c>
      <c r="L854" s="103" t="s">
        <v>2486</v>
      </c>
      <c r="M854" s="393" t="s">
        <v>336</v>
      </c>
      <c r="N854" s="322">
        <v>43446</v>
      </c>
      <c r="O854" s="322">
        <v>43466</v>
      </c>
      <c r="P854" s="322">
        <v>44012</v>
      </c>
      <c r="Q854" s="58">
        <v>500000</v>
      </c>
      <c r="R854" s="56">
        <v>0.6</v>
      </c>
      <c r="S854" s="58" t="s">
        <v>246</v>
      </c>
      <c r="T854" s="58">
        <v>300000</v>
      </c>
    </row>
    <row r="855" spans="2:20" s="90" customFormat="1" ht="174.75" customHeight="1" x14ac:dyDescent="0.2">
      <c r="B855" s="409"/>
      <c r="C855" s="410"/>
      <c r="D855" s="425"/>
      <c r="E855" s="441"/>
      <c r="F855" s="377" t="s">
        <v>2483</v>
      </c>
      <c r="G855" s="62" t="s">
        <v>2261</v>
      </c>
      <c r="H855" s="103" t="s">
        <v>2487</v>
      </c>
      <c r="I855" s="292" t="s">
        <v>2488</v>
      </c>
      <c r="J855" s="377" t="s">
        <v>1397</v>
      </c>
      <c r="K855" s="377" t="s">
        <v>706</v>
      </c>
      <c r="L855" s="103" t="s">
        <v>2489</v>
      </c>
      <c r="M855" s="393" t="s">
        <v>2700</v>
      </c>
      <c r="N855" s="322">
        <v>43446</v>
      </c>
      <c r="O855" s="322">
        <v>43374</v>
      </c>
      <c r="P855" s="322">
        <v>44834</v>
      </c>
      <c r="Q855" s="58">
        <v>758488.65</v>
      </c>
      <c r="R855" s="56">
        <v>0.6</v>
      </c>
      <c r="S855" s="58" t="s">
        <v>246</v>
      </c>
      <c r="T855" s="58">
        <v>455093.19</v>
      </c>
    </row>
    <row r="856" spans="2:20" s="90" customFormat="1" ht="172.5" customHeight="1" thickBot="1" x14ac:dyDescent="0.25">
      <c r="B856" s="409"/>
      <c r="C856" s="410"/>
      <c r="D856" s="425"/>
      <c r="E856" s="442"/>
      <c r="F856" s="94" t="s">
        <v>2483</v>
      </c>
      <c r="G856" s="226" t="s">
        <v>2260</v>
      </c>
      <c r="H856" s="105" t="s">
        <v>2490</v>
      </c>
      <c r="I856" s="294" t="s">
        <v>2491</v>
      </c>
      <c r="J856" s="94" t="s">
        <v>1397</v>
      </c>
      <c r="K856" s="94" t="s">
        <v>706</v>
      </c>
      <c r="L856" s="105" t="s">
        <v>2492</v>
      </c>
      <c r="M856" s="394" t="s">
        <v>2701</v>
      </c>
      <c r="N856" s="316">
        <v>43454</v>
      </c>
      <c r="O856" s="316">
        <v>43060</v>
      </c>
      <c r="P856" s="316">
        <v>43830</v>
      </c>
      <c r="Q856" s="95">
        <v>1407778.02</v>
      </c>
      <c r="R856" s="98">
        <v>0.6</v>
      </c>
      <c r="S856" s="95" t="s">
        <v>246</v>
      </c>
      <c r="T856" s="95">
        <v>844666.81</v>
      </c>
    </row>
    <row r="857" spans="2:20" ht="42.75" customHeight="1" thickBot="1" x14ac:dyDescent="0.25">
      <c r="B857" s="409"/>
      <c r="C857" s="410"/>
      <c r="D857" s="425"/>
      <c r="E857" s="416" t="s">
        <v>706</v>
      </c>
      <c r="F857" s="417"/>
      <c r="G857" s="417"/>
      <c r="H857" s="417"/>
      <c r="I857" s="417"/>
      <c r="J857" s="417"/>
      <c r="K857" s="374">
        <f>COUNTA(K845:K856)</f>
        <v>12</v>
      </c>
      <c r="L857" s="459"/>
      <c r="M857" s="460"/>
      <c r="N857" s="460"/>
      <c r="O857" s="460"/>
      <c r="P857" s="460"/>
      <c r="Q857" s="392">
        <f>SUM(Q845:Q856)</f>
        <v>11038855.200000001</v>
      </c>
      <c r="R857" s="457"/>
      <c r="S857" s="458"/>
      <c r="T857" s="399">
        <f>SUM(T845:T856)</f>
        <v>6823313.0999999996</v>
      </c>
    </row>
    <row r="858" spans="2:20" ht="216.75" customHeight="1" x14ac:dyDescent="0.2">
      <c r="B858" s="409"/>
      <c r="C858" s="410"/>
      <c r="D858" s="420"/>
      <c r="E858" s="382" t="s">
        <v>1263</v>
      </c>
      <c r="F858" s="382" t="s">
        <v>1398</v>
      </c>
      <c r="G858" s="225" t="s">
        <v>2265</v>
      </c>
      <c r="H858" s="81" t="s">
        <v>1459</v>
      </c>
      <c r="I858" s="382" t="s">
        <v>1460</v>
      </c>
      <c r="J858" s="376" t="s">
        <v>1397</v>
      </c>
      <c r="K858" s="376" t="s">
        <v>1262</v>
      </c>
      <c r="L858" s="81" t="s">
        <v>1461</v>
      </c>
      <c r="M858" s="375" t="s">
        <v>34</v>
      </c>
      <c r="N858" s="321">
        <v>43033</v>
      </c>
      <c r="O858" s="321">
        <v>43045</v>
      </c>
      <c r="P858" s="321">
        <v>43465</v>
      </c>
      <c r="Q858" s="116">
        <v>21146.34</v>
      </c>
      <c r="R858" s="82">
        <v>0.6</v>
      </c>
      <c r="S858" s="80" t="s">
        <v>246</v>
      </c>
      <c r="T858" s="80">
        <v>12687.8</v>
      </c>
    </row>
    <row r="859" spans="2:20" ht="216.75" customHeight="1" x14ac:dyDescent="0.2">
      <c r="B859" s="409"/>
      <c r="C859" s="410"/>
      <c r="D859" s="420"/>
      <c r="E859" s="448" t="s">
        <v>1423</v>
      </c>
      <c r="F859" s="393" t="s">
        <v>1462</v>
      </c>
      <c r="G859" s="62" t="s">
        <v>2396</v>
      </c>
      <c r="H859" s="103" t="s">
        <v>1464</v>
      </c>
      <c r="I859" s="393" t="s">
        <v>1466</v>
      </c>
      <c r="J859" s="377" t="s">
        <v>1397</v>
      </c>
      <c r="K859" s="377" t="s">
        <v>1262</v>
      </c>
      <c r="L859" s="103" t="s">
        <v>1468</v>
      </c>
      <c r="M859" s="377" t="s">
        <v>25</v>
      </c>
      <c r="N859" s="322">
        <v>43041</v>
      </c>
      <c r="O859" s="322">
        <v>43089</v>
      </c>
      <c r="P859" s="322">
        <v>43635</v>
      </c>
      <c r="Q859" s="112">
        <v>94937.79</v>
      </c>
      <c r="R859" s="61">
        <v>0.3</v>
      </c>
      <c r="S859" s="58" t="s">
        <v>246</v>
      </c>
      <c r="T859" s="58">
        <v>28481.34</v>
      </c>
    </row>
    <row r="860" spans="2:20" ht="174.75" customHeight="1" x14ac:dyDescent="0.2">
      <c r="B860" s="409"/>
      <c r="C860" s="410"/>
      <c r="D860" s="420"/>
      <c r="E860" s="448"/>
      <c r="F860" s="393" t="s">
        <v>1463</v>
      </c>
      <c r="G860" s="62" t="s">
        <v>2266</v>
      </c>
      <c r="H860" s="103" t="s">
        <v>1465</v>
      </c>
      <c r="I860" s="393" t="s">
        <v>1467</v>
      </c>
      <c r="J860" s="377" t="s">
        <v>1397</v>
      </c>
      <c r="K860" s="377" t="s">
        <v>1262</v>
      </c>
      <c r="L860" s="103" t="s">
        <v>1469</v>
      </c>
      <c r="M860" s="377" t="s">
        <v>7</v>
      </c>
      <c r="N860" s="322">
        <v>43041</v>
      </c>
      <c r="O860" s="322">
        <v>42926</v>
      </c>
      <c r="P860" s="322">
        <v>43251</v>
      </c>
      <c r="Q860" s="112">
        <v>97825</v>
      </c>
      <c r="R860" s="61">
        <v>0.5</v>
      </c>
      <c r="S860" s="58" t="s">
        <v>246</v>
      </c>
      <c r="T860" s="58">
        <v>48912.5</v>
      </c>
    </row>
    <row r="861" spans="2:20" ht="88.5" customHeight="1" x14ac:dyDescent="0.2">
      <c r="B861" s="409"/>
      <c r="C861" s="410"/>
      <c r="D861" s="420"/>
      <c r="E861" s="448"/>
      <c r="F861" s="393" t="s">
        <v>1398</v>
      </c>
      <c r="G861" s="62" t="s">
        <v>2267</v>
      </c>
      <c r="H861" s="103" t="s">
        <v>1406</v>
      </c>
      <c r="I861" s="393" t="s">
        <v>1410</v>
      </c>
      <c r="J861" s="377" t="s">
        <v>1397</v>
      </c>
      <c r="K861" s="377" t="s">
        <v>1262</v>
      </c>
      <c r="L861" s="103" t="s">
        <v>1406</v>
      </c>
      <c r="M861" s="377" t="s">
        <v>950</v>
      </c>
      <c r="N861" s="322">
        <v>43033</v>
      </c>
      <c r="O861" s="322">
        <v>42858</v>
      </c>
      <c r="P861" s="322">
        <v>43449</v>
      </c>
      <c r="Q861" s="112">
        <v>99952</v>
      </c>
      <c r="R861" s="61">
        <v>0.6</v>
      </c>
      <c r="S861" s="58" t="s">
        <v>246</v>
      </c>
      <c r="T861" s="58">
        <v>59971.199999999997</v>
      </c>
    </row>
    <row r="862" spans="2:20" ht="110.25" customHeight="1" x14ac:dyDescent="0.2">
      <c r="B862" s="409"/>
      <c r="C862" s="410"/>
      <c r="D862" s="420"/>
      <c r="E862" s="448"/>
      <c r="F862" s="393" t="s">
        <v>1398</v>
      </c>
      <c r="G862" s="62" t="s">
        <v>2268</v>
      </c>
      <c r="H862" s="103" t="s">
        <v>1407</v>
      </c>
      <c r="I862" s="393" t="s">
        <v>1411</v>
      </c>
      <c r="J862" s="377" t="s">
        <v>1397</v>
      </c>
      <c r="K862" s="377" t="s">
        <v>1262</v>
      </c>
      <c r="L862" s="103" t="s">
        <v>1407</v>
      </c>
      <c r="M862" s="377" t="s">
        <v>950</v>
      </c>
      <c r="N862" s="322">
        <v>43033</v>
      </c>
      <c r="O862" s="322">
        <v>42902</v>
      </c>
      <c r="P862" s="322">
        <v>43631</v>
      </c>
      <c r="Q862" s="112">
        <v>91010.69</v>
      </c>
      <c r="R862" s="61">
        <v>0.6</v>
      </c>
      <c r="S862" s="58" t="s">
        <v>246</v>
      </c>
      <c r="T862" s="58">
        <v>54606.41</v>
      </c>
    </row>
    <row r="863" spans="2:20" ht="213" customHeight="1" x14ac:dyDescent="0.2">
      <c r="B863" s="409"/>
      <c r="C863" s="410"/>
      <c r="D863" s="420"/>
      <c r="E863" s="448"/>
      <c r="F863" s="393" t="s">
        <v>1462</v>
      </c>
      <c r="G863" s="62" t="s">
        <v>2269</v>
      </c>
      <c r="H863" s="103" t="s">
        <v>1470</v>
      </c>
      <c r="I863" s="393" t="s">
        <v>1471</v>
      </c>
      <c r="J863" s="377" t="s">
        <v>1397</v>
      </c>
      <c r="K863" s="377" t="s">
        <v>1262</v>
      </c>
      <c r="L863" s="103" t="s">
        <v>1472</v>
      </c>
      <c r="M863" s="377" t="s">
        <v>25</v>
      </c>
      <c r="N863" s="322">
        <v>43041</v>
      </c>
      <c r="O863" s="322">
        <v>42902</v>
      </c>
      <c r="P863" s="322">
        <v>43601</v>
      </c>
      <c r="Q863" s="112">
        <v>81326.399999999994</v>
      </c>
      <c r="R863" s="61">
        <v>0.5</v>
      </c>
      <c r="S863" s="58" t="s">
        <v>246</v>
      </c>
      <c r="T863" s="58">
        <v>40663.199999999997</v>
      </c>
    </row>
    <row r="864" spans="2:20" ht="55.5" customHeight="1" x14ac:dyDescent="0.2">
      <c r="B864" s="409"/>
      <c r="C864" s="410"/>
      <c r="D864" s="420"/>
      <c r="E864" s="448"/>
      <c r="F864" s="393" t="s">
        <v>1398</v>
      </c>
      <c r="G864" s="62" t="s">
        <v>2270</v>
      </c>
      <c r="H864" s="103" t="s">
        <v>1408</v>
      </c>
      <c r="I864" s="393" t="s">
        <v>1412</v>
      </c>
      <c r="J864" s="377" t="s">
        <v>1397</v>
      </c>
      <c r="K864" s="377" t="s">
        <v>1262</v>
      </c>
      <c r="L864" s="103" t="s">
        <v>1408</v>
      </c>
      <c r="M864" s="377" t="s">
        <v>34</v>
      </c>
      <c r="N864" s="322">
        <v>43033</v>
      </c>
      <c r="O864" s="322">
        <v>42917</v>
      </c>
      <c r="P864" s="322">
        <v>43646</v>
      </c>
      <c r="Q864" s="112">
        <v>97959.06</v>
      </c>
      <c r="R864" s="61">
        <v>0.6</v>
      </c>
      <c r="S864" s="58" t="s">
        <v>246</v>
      </c>
      <c r="T864" s="58">
        <v>58775.44</v>
      </c>
    </row>
    <row r="865" spans="2:20" ht="63.75" x14ac:dyDescent="0.2">
      <c r="B865" s="409"/>
      <c r="C865" s="410"/>
      <c r="D865" s="420"/>
      <c r="E865" s="434"/>
      <c r="F865" s="383" t="s">
        <v>1398</v>
      </c>
      <c r="G865" s="84" t="s">
        <v>2397</v>
      </c>
      <c r="H865" s="76" t="s">
        <v>1409</v>
      </c>
      <c r="I865" s="383" t="s">
        <v>1413</v>
      </c>
      <c r="J865" s="205" t="s">
        <v>1397</v>
      </c>
      <c r="K865" s="205" t="s">
        <v>1262</v>
      </c>
      <c r="L865" s="76" t="s">
        <v>1409</v>
      </c>
      <c r="M865" s="377" t="s">
        <v>34</v>
      </c>
      <c r="N865" s="322">
        <v>43033</v>
      </c>
      <c r="O865" s="322">
        <v>42917</v>
      </c>
      <c r="P865" s="322">
        <v>43465</v>
      </c>
      <c r="Q865" s="114">
        <v>39141.93</v>
      </c>
      <c r="R865" s="77">
        <v>0.5</v>
      </c>
      <c r="S865" s="75" t="s">
        <v>246</v>
      </c>
      <c r="T865" s="75">
        <v>19570.97</v>
      </c>
    </row>
    <row r="866" spans="2:20" ht="203.25" customHeight="1" x14ac:dyDescent="0.2">
      <c r="B866" s="409"/>
      <c r="C866" s="410"/>
      <c r="D866" s="425"/>
      <c r="E866" s="448" t="s">
        <v>1263</v>
      </c>
      <c r="F866" s="393" t="s">
        <v>2040</v>
      </c>
      <c r="G866" s="62" t="s">
        <v>1268</v>
      </c>
      <c r="H866" s="103" t="s">
        <v>1270</v>
      </c>
      <c r="I866" s="393" t="s">
        <v>1264</v>
      </c>
      <c r="J866" s="377" t="s">
        <v>1397</v>
      </c>
      <c r="K866" s="377" t="s">
        <v>1262</v>
      </c>
      <c r="L866" s="103" t="s">
        <v>1275</v>
      </c>
      <c r="M866" s="377" t="s">
        <v>10</v>
      </c>
      <c r="N866" s="322">
        <v>42929</v>
      </c>
      <c r="O866" s="322">
        <v>42412</v>
      </c>
      <c r="P866" s="322">
        <v>44196</v>
      </c>
      <c r="Q866" s="58">
        <v>123437.5</v>
      </c>
      <c r="R866" s="61">
        <v>0.8</v>
      </c>
      <c r="S866" s="58" t="s">
        <v>246</v>
      </c>
      <c r="T866" s="58">
        <v>98750</v>
      </c>
    </row>
    <row r="867" spans="2:20" ht="203.25" customHeight="1" x14ac:dyDescent="0.2">
      <c r="B867" s="409"/>
      <c r="C867" s="410"/>
      <c r="D867" s="425"/>
      <c r="E867" s="448"/>
      <c r="F867" s="393" t="s">
        <v>2040</v>
      </c>
      <c r="G867" s="62" t="s">
        <v>1269</v>
      </c>
      <c r="H867" s="103" t="s">
        <v>1271</v>
      </c>
      <c r="I867" s="393" t="s">
        <v>1265</v>
      </c>
      <c r="J867" s="377" t="s">
        <v>1397</v>
      </c>
      <c r="K867" s="377" t="s">
        <v>1262</v>
      </c>
      <c r="L867" s="103" t="s">
        <v>1276</v>
      </c>
      <c r="M867" s="377" t="s">
        <v>13</v>
      </c>
      <c r="N867" s="322">
        <v>42934</v>
      </c>
      <c r="O867" s="322">
        <v>42736</v>
      </c>
      <c r="P867" s="322">
        <v>44561</v>
      </c>
      <c r="Q867" s="58">
        <v>126562.5</v>
      </c>
      <c r="R867" s="61">
        <v>0.8</v>
      </c>
      <c r="S867" s="58" t="s">
        <v>246</v>
      </c>
      <c r="T867" s="58">
        <v>101250</v>
      </c>
    </row>
    <row r="868" spans="2:20" ht="203.25" customHeight="1" x14ac:dyDescent="0.2">
      <c r="B868" s="409"/>
      <c r="C868" s="410"/>
      <c r="D868" s="425"/>
      <c r="E868" s="448"/>
      <c r="F868" s="393" t="s">
        <v>2040</v>
      </c>
      <c r="G868" s="62" t="s">
        <v>2387</v>
      </c>
      <c r="H868" s="103" t="s">
        <v>1272</v>
      </c>
      <c r="I868" s="393" t="s">
        <v>1266</v>
      </c>
      <c r="J868" s="377" t="s">
        <v>1397</v>
      </c>
      <c r="K868" s="377" t="s">
        <v>1262</v>
      </c>
      <c r="L868" s="103" t="s">
        <v>1277</v>
      </c>
      <c r="M868" s="377" t="s">
        <v>21</v>
      </c>
      <c r="N868" s="322">
        <v>42933</v>
      </c>
      <c r="O868" s="322">
        <v>42248</v>
      </c>
      <c r="P868" s="322">
        <v>44926</v>
      </c>
      <c r="Q868" s="58">
        <v>126562.5</v>
      </c>
      <c r="R868" s="61">
        <v>0.8</v>
      </c>
      <c r="S868" s="58" t="s">
        <v>246</v>
      </c>
      <c r="T868" s="58">
        <v>101250</v>
      </c>
    </row>
    <row r="869" spans="2:20" ht="203.25" customHeight="1" x14ac:dyDescent="0.2">
      <c r="B869" s="409"/>
      <c r="C869" s="410"/>
      <c r="D869" s="425"/>
      <c r="E869" s="448"/>
      <c r="F869" s="393" t="s">
        <v>2040</v>
      </c>
      <c r="G869" s="62" t="s">
        <v>2387</v>
      </c>
      <c r="H869" s="103" t="s">
        <v>1273</v>
      </c>
      <c r="I869" s="393" t="s">
        <v>1267</v>
      </c>
      <c r="J869" s="377" t="s">
        <v>1397</v>
      </c>
      <c r="K869" s="377" t="s">
        <v>1262</v>
      </c>
      <c r="L869" s="103" t="s">
        <v>1278</v>
      </c>
      <c r="M869" s="377" t="s">
        <v>7</v>
      </c>
      <c r="N869" s="322">
        <v>42933</v>
      </c>
      <c r="O869" s="322">
        <v>42248</v>
      </c>
      <c r="P869" s="322">
        <v>44926</v>
      </c>
      <c r="Q869" s="58">
        <v>117187.5</v>
      </c>
      <c r="R869" s="61">
        <v>0.8</v>
      </c>
      <c r="S869" s="58" t="s">
        <v>246</v>
      </c>
      <c r="T869" s="58">
        <v>93750</v>
      </c>
    </row>
    <row r="870" spans="2:20" ht="221.25" customHeight="1" x14ac:dyDescent="0.2">
      <c r="B870" s="409"/>
      <c r="C870" s="410"/>
      <c r="D870" s="425"/>
      <c r="E870" s="448"/>
      <c r="F870" s="393" t="s">
        <v>1727</v>
      </c>
      <c r="G870" s="62" t="s">
        <v>2404</v>
      </c>
      <c r="H870" s="103" t="s">
        <v>2912</v>
      </c>
      <c r="I870" s="393" t="s">
        <v>1742</v>
      </c>
      <c r="J870" s="377" t="s">
        <v>1397</v>
      </c>
      <c r="K870" s="377" t="s">
        <v>1262</v>
      </c>
      <c r="L870" s="103" t="s">
        <v>1731</v>
      </c>
      <c r="M870" s="377" t="s">
        <v>109</v>
      </c>
      <c r="N870" s="322">
        <v>43159</v>
      </c>
      <c r="O870" s="322">
        <v>42992</v>
      </c>
      <c r="P870" s="322">
        <v>43465</v>
      </c>
      <c r="Q870" s="58">
        <v>76486.87</v>
      </c>
      <c r="R870" s="61">
        <v>0.6</v>
      </c>
      <c r="S870" s="58" t="s">
        <v>246</v>
      </c>
      <c r="T870" s="58">
        <v>45892.12</v>
      </c>
    </row>
    <row r="871" spans="2:20" ht="221.25" customHeight="1" x14ac:dyDescent="0.2">
      <c r="B871" s="409"/>
      <c r="C871" s="410"/>
      <c r="D871" s="425"/>
      <c r="E871" s="448"/>
      <c r="F871" s="393" t="s">
        <v>1734</v>
      </c>
      <c r="G871" s="62" t="s">
        <v>2272</v>
      </c>
      <c r="H871" s="103" t="s">
        <v>1743</v>
      </c>
      <c r="I871" s="393" t="s">
        <v>1744</v>
      </c>
      <c r="J871" s="377" t="s">
        <v>1397</v>
      </c>
      <c r="K871" s="377" t="s">
        <v>1262</v>
      </c>
      <c r="L871" s="103" t="s">
        <v>1737</v>
      </c>
      <c r="M871" s="377" t="s">
        <v>21</v>
      </c>
      <c r="N871" s="322">
        <v>43159</v>
      </c>
      <c r="O871" s="322">
        <v>42991</v>
      </c>
      <c r="P871" s="322">
        <v>43721</v>
      </c>
      <c r="Q871" s="58">
        <v>53351.74</v>
      </c>
      <c r="R871" s="61">
        <v>0.3</v>
      </c>
      <c r="S871" s="58" t="s">
        <v>246</v>
      </c>
      <c r="T871" s="58">
        <v>16005.52</v>
      </c>
    </row>
    <row r="872" spans="2:20" ht="195" customHeight="1" x14ac:dyDescent="0.2">
      <c r="B872" s="409"/>
      <c r="C872" s="410"/>
      <c r="D872" s="425"/>
      <c r="E872" s="448"/>
      <c r="F872" s="393" t="s">
        <v>1462</v>
      </c>
      <c r="G872" s="62" t="s">
        <v>2273</v>
      </c>
      <c r="H872" s="103" t="s">
        <v>2119</v>
      </c>
      <c r="I872" s="393" t="s">
        <v>2120</v>
      </c>
      <c r="J872" s="377" t="s">
        <v>1397</v>
      </c>
      <c r="K872" s="377" t="s">
        <v>1262</v>
      </c>
      <c r="L872" s="103" t="s">
        <v>2121</v>
      </c>
      <c r="M872" s="377" t="s">
        <v>18</v>
      </c>
      <c r="N872" s="322">
        <v>43384</v>
      </c>
      <c r="O872" s="322">
        <v>43039</v>
      </c>
      <c r="P872" s="322">
        <v>43769</v>
      </c>
      <c r="Q872" s="58">
        <v>66511.14</v>
      </c>
      <c r="R872" s="61">
        <v>0.3</v>
      </c>
      <c r="S872" s="58" t="s">
        <v>246</v>
      </c>
      <c r="T872" s="58">
        <v>19953.34</v>
      </c>
    </row>
    <row r="873" spans="2:20" ht="166.5" customHeight="1" x14ac:dyDescent="0.2">
      <c r="B873" s="409"/>
      <c r="C873" s="410"/>
      <c r="D873" s="425"/>
      <c r="E873" s="448"/>
      <c r="F873" s="393" t="s">
        <v>1398</v>
      </c>
      <c r="G873" s="62" t="s">
        <v>2274</v>
      </c>
      <c r="H873" s="103" t="s">
        <v>1745</v>
      </c>
      <c r="I873" s="393" t="s">
        <v>1746</v>
      </c>
      <c r="J873" s="377" t="s">
        <v>1397</v>
      </c>
      <c r="K873" s="377" t="s">
        <v>1262</v>
      </c>
      <c r="L873" s="103" t="s">
        <v>1739</v>
      </c>
      <c r="M873" s="377" t="s">
        <v>950</v>
      </c>
      <c r="N873" s="322">
        <v>43187</v>
      </c>
      <c r="O873" s="322">
        <v>43146</v>
      </c>
      <c r="P873" s="322">
        <v>43723</v>
      </c>
      <c r="Q873" s="58">
        <v>80582.53</v>
      </c>
      <c r="R873" s="61">
        <v>0.6</v>
      </c>
      <c r="S873" s="58" t="s">
        <v>246</v>
      </c>
      <c r="T873" s="58">
        <v>48349.52</v>
      </c>
    </row>
    <row r="874" spans="2:20" ht="207" customHeight="1" x14ac:dyDescent="0.2">
      <c r="B874" s="409"/>
      <c r="C874" s="410"/>
      <c r="D874" s="425"/>
      <c r="E874" s="448"/>
      <c r="F874" s="393" t="s">
        <v>1620</v>
      </c>
      <c r="G874" s="62" t="s">
        <v>2398</v>
      </c>
      <c r="H874" s="103" t="s">
        <v>1628</v>
      </c>
      <c r="I874" s="393" t="s">
        <v>1629</v>
      </c>
      <c r="J874" s="377" t="s">
        <v>1397</v>
      </c>
      <c r="K874" s="377" t="s">
        <v>1262</v>
      </c>
      <c r="L874" s="103" t="s">
        <v>1625</v>
      </c>
      <c r="M874" s="377" t="s">
        <v>2702</v>
      </c>
      <c r="N874" s="322">
        <v>43133</v>
      </c>
      <c r="O874" s="322">
        <v>43009</v>
      </c>
      <c r="P874" s="322">
        <v>43738</v>
      </c>
      <c r="Q874" s="58">
        <v>61290.94</v>
      </c>
      <c r="R874" s="61">
        <v>0.4</v>
      </c>
      <c r="S874" s="58" t="s">
        <v>246</v>
      </c>
      <c r="T874" s="58">
        <v>24516.37</v>
      </c>
    </row>
    <row r="875" spans="2:20" ht="211.5" customHeight="1" x14ac:dyDescent="0.2">
      <c r="B875" s="409"/>
      <c r="C875" s="410"/>
      <c r="D875" s="425"/>
      <c r="E875" s="448"/>
      <c r="F875" s="393" t="s">
        <v>1462</v>
      </c>
      <c r="G875" s="62" t="s">
        <v>2275</v>
      </c>
      <c r="H875" s="103" t="s">
        <v>1630</v>
      </c>
      <c r="I875" s="393" t="s">
        <v>1631</v>
      </c>
      <c r="J875" s="377" t="s">
        <v>1397</v>
      </c>
      <c r="K875" s="377" t="s">
        <v>1262</v>
      </c>
      <c r="L875" s="103" t="s">
        <v>1626</v>
      </c>
      <c r="M875" s="377" t="s">
        <v>7</v>
      </c>
      <c r="N875" s="322">
        <v>43133</v>
      </c>
      <c r="O875" s="322">
        <v>43262</v>
      </c>
      <c r="P875" s="322">
        <v>43809</v>
      </c>
      <c r="Q875" s="58">
        <v>98911.5</v>
      </c>
      <c r="R875" s="61">
        <v>0.6</v>
      </c>
      <c r="S875" s="58" t="s">
        <v>246</v>
      </c>
      <c r="T875" s="58">
        <v>59346.9</v>
      </c>
    </row>
    <row r="876" spans="2:20" ht="231" customHeight="1" x14ac:dyDescent="0.2">
      <c r="B876" s="409"/>
      <c r="C876" s="410"/>
      <c r="D876" s="425"/>
      <c r="E876" s="448"/>
      <c r="F876" s="393" t="s">
        <v>1462</v>
      </c>
      <c r="G876" s="62" t="s">
        <v>2288</v>
      </c>
      <c r="H876" s="103" t="s">
        <v>1632</v>
      </c>
      <c r="I876" s="393" t="s">
        <v>1633</v>
      </c>
      <c r="J876" s="377" t="s">
        <v>1397</v>
      </c>
      <c r="K876" s="377" t="s">
        <v>1262</v>
      </c>
      <c r="L876" s="103" t="s">
        <v>1640</v>
      </c>
      <c r="M876" s="377" t="s">
        <v>10</v>
      </c>
      <c r="N876" s="322">
        <v>43133</v>
      </c>
      <c r="O876" s="322">
        <v>43105</v>
      </c>
      <c r="P876" s="322">
        <v>43646</v>
      </c>
      <c r="Q876" s="58">
        <v>65645.22</v>
      </c>
      <c r="R876" s="61">
        <v>0.6</v>
      </c>
      <c r="S876" s="58" t="s">
        <v>246</v>
      </c>
      <c r="T876" s="58">
        <v>39387.129999999997</v>
      </c>
    </row>
    <row r="877" spans="2:20" ht="202.5" customHeight="1" x14ac:dyDescent="0.2">
      <c r="B877" s="409"/>
      <c r="C877" s="410"/>
      <c r="D877" s="425"/>
      <c r="E877" s="448"/>
      <c r="F877" s="393" t="s">
        <v>1398</v>
      </c>
      <c r="G877" s="62" t="s">
        <v>2399</v>
      </c>
      <c r="H877" s="103" t="s">
        <v>1634</v>
      </c>
      <c r="I877" s="393" t="s">
        <v>1635</v>
      </c>
      <c r="J877" s="377" t="s">
        <v>1397</v>
      </c>
      <c r="K877" s="377" t="s">
        <v>1262</v>
      </c>
      <c r="L877" s="103" t="s">
        <v>1627</v>
      </c>
      <c r="M877" s="377" t="s">
        <v>34</v>
      </c>
      <c r="N877" s="322">
        <v>43133</v>
      </c>
      <c r="O877" s="322">
        <v>43460</v>
      </c>
      <c r="P877" s="322">
        <v>44043</v>
      </c>
      <c r="Q877" s="58">
        <v>99932.62</v>
      </c>
      <c r="R877" s="61">
        <v>0.6</v>
      </c>
      <c r="S877" s="58" t="s">
        <v>246</v>
      </c>
      <c r="T877" s="58">
        <v>59959.58</v>
      </c>
    </row>
    <row r="878" spans="2:20" ht="114" customHeight="1" x14ac:dyDescent="0.2">
      <c r="B878" s="409"/>
      <c r="C878" s="410"/>
      <c r="D878" s="425"/>
      <c r="E878" s="448"/>
      <c r="F878" s="393" t="s">
        <v>1727</v>
      </c>
      <c r="G878" s="62" t="s">
        <v>2277</v>
      </c>
      <c r="H878" s="103" t="s">
        <v>1740</v>
      </c>
      <c r="I878" s="393" t="s">
        <v>1741</v>
      </c>
      <c r="J878" s="377" t="s">
        <v>1397</v>
      </c>
      <c r="K878" s="377" t="s">
        <v>1262</v>
      </c>
      <c r="L878" s="103" t="s">
        <v>1733</v>
      </c>
      <c r="M878" s="377" t="s">
        <v>191</v>
      </c>
      <c r="N878" s="322">
        <v>43159</v>
      </c>
      <c r="O878" s="322">
        <v>43222</v>
      </c>
      <c r="P878" s="322">
        <v>43952</v>
      </c>
      <c r="Q878" s="58">
        <v>64968.67</v>
      </c>
      <c r="R878" s="61">
        <v>0.6</v>
      </c>
      <c r="S878" s="58" t="s">
        <v>246</v>
      </c>
      <c r="T878" s="58">
        <v>38981.199999999997</v>
      </c>
    </row>
    <row r="879" spans="2:20" ht="208.5" customHeight="1" x14ac:dyDescent="0.2">
      <c r="B879" s="409"/>
      <c r="C879" s="410"/>
      <c r="D879" s="425"/>
      <c r="E879" s="448"/>
      <c r="F879" s="393" t="s">
        <v>1727</v>
      </c>
      <c r="G879" s="62" t="s">
        <v>2276</v>
      </c>
      <c r="H879" s="103" t="s">
        <v>1985</v>
      </c>
      <c r="I879" s="393" t="s">
        <v>1986</v>
      </c>
      <c r="J879" s="377" t="s">
        <v>1397</v>
      </c>
      <c r="K879" s="377" t="s">
        <v>1262</v>
      </c>
      <c r="L879" s="103" t="s">
        <v>1972</v>
      </c>
      <c r="M879" s="377" t="s">
        <v>109</v>
      </c>
      <c r="N879" s="322">
        <v>43325</v>
      </c>
      <c r="O879" s="322">
        <v>43374</v>
      </c>
      <c r="P879" s="322">
        <v>44074</v>
      </c>
      <c r="Q879" s="58">
        <v>77910.19</v>
      </c>
      <c r="R879" s="61">
        <v>0.6</v>
      </c>
      <c r="S879" s="58" t="s">
        <v>246</v>
      </c>
      <c r="T879" s="58">
        <v>46746.11</v>
      </c>
    </row>
    <row r="880" spans="2:20" ht="208.5" customHeight="1" x14ac:dyDescent="0.2">
      <c r="B880" s="409"/>
      <c r="C880" s="410"/>
      <c r="D880" s="425"/>
      <c r="E880" s="448"/>
      <c r="F880" s="393" t="s">
        <v>1398</v>
      </c>
      <c r="G880" s="62" t="s">
        <v>2289</v>
      </c>
      <c r="H880" s="103" t="s">
        <v>1636</v>
      </c>
      <c r="I880" s="393" t="s">
        <v>1637</v>
      </c>
      <c r="J880" s="377" t="s">
        <v>1397</v>
      </c>
      <c r="K880" s="377" t="s">
        <v>1262</v>
      </c>
      <c r="L880" s="103" t="s">
        <v>1641</v>
      </c>
      <c r="M880" s="377" t="s">
        <v>34</v>
      </c>
      <c r="N880" s="322">
        <v>43133</v>
      </c>
      <c r="O880" s="322">
        <v>43010</v>
      </c>
      <c r="P880" s="322">
        <v>43739</v>
      </c>
      <c r="Q880" s="58">
        <v>88233.34</v>
      </c>
      <c r="R880" s="61">
        <v>0.5</v>
      </c>
      <c r="S880" s="58" t="s">
        <v>246</v>
      </c>
      <c r="T880" s="58">
        <v>44116.67</v>
      </c>
    </row>
    <row r="881" spans="2:20" ht="208.5" customHeight="1" x14ac:dyDescent="0.2">
      <c r="B881" s="409"/>
      <c r="C881" s="410"/>
      <c r="D881" s="425"/>
      <c r="E881" s="448"/>
      <c r="F881" s="393" t="s">
        <v>1462</v>
      </c>
      <c r="G881" s="62" t="s">
        <v>2290</v>
      </c>
      <c r="H881" s="103" t="s">
        <v>1638</v>
      </c>
      <c r="I881" s="393" t="s">
        <v>1639</v>
      </c>
      <c r="J881" s="377" t="s">
        <v>1397</v>
      </c>
      <c r="K881" s="377" t="s">
        <v>1262</v>
      </c>
      <c r="L881" s="103" t="s">
        <v>1642</v>
      </c>
      <c r="M881" s="377" t="s">
        <v>1</v>
      </c>
      <c r="N881" s="322">
        <v>43133</v>
      </c>
      <c r="O881" s="322">
        <v>43101</v>
      </c>
      <c r="P881" s="322">
        <v>43830</v>
      </c>
      <c r="Q881" s="58">
        <v>99977.9</v>
      </c>
      <c r="R881" s="61">
        <v>0.5</v>
      </c>
      <c r="S881" s="58" t="s">
        <v>246</v>
      </c>
      <c r="T881" s="58">
        <v>49988.95</v>
      </c>
    </row>
    <row r="882" spans="2:20" ht="208.5" customHeight="1" x14ac:dyDescent="0.2">
      <c r="B882" s="409"/>
      <c r="C882" s="410"/>
      <c r="D882" s="428"/>
      <c r="E882" s="448"/>
      <c r="F882" s="393" t="s">
        <v>1727</v>
      </c>
      <c r="G882" s="62" t="s">
        <v>2401</v>
      </c>
      <c r="H882" s="103" t="s">
        <v>1987</v>
      </c>
      <c r="I882" s="393" t="s">
        <v>1988</v>
      </c>
      <c r="J882" s="377" t="s">
        <v>1397</v>
      </c>
      <c r="K882" s="377" t="s">
        <v>1262</v>
      </c>
      <c r="L882" s="103" t="s">
        <v>1974</v>
      </c>
      <c r="M882" s="377" t="s">
        <v>7</v>
      </c>
      <c r="N882" s="322">
        <v>43272</v>
      </c>
      <c r="O882" s="322">
        <v>43010</v>
      </c>
      <c r="P882" s="322">
        <v>43644</v>
      </c>
      <c r="Q882" s="58">
        <v>29834.41</v>
      </c>
      <c r="R882" s="61">
        <v>0.5</v>
      </c>
      <c r="S882" s="58" t="s">
        <v>246</v>
      </c>
      <c r="T882" s="58">
        <v>14917.2</v>
      </c>
    </row>
    <row r="883" spans="2:20" ht="208.5" customHeight="1" x14ac:dyDescent="0.2">
      <c r="B883" s="409"/>
      <c r="C883" s="410"/>
      <c r="D883" s="428"/>
      <c r="E883" s="448"/>
      <c r="F883" s="393" t="s">
        <v>1398</v>
      </c>
      <c r="G883" s="62" t="s">
        <v>2278</v>
      </c>
      <c r="H883" s="103" t="s">
        <v>2122</v>
      </c>
      <c r="I883" s="393" t="s">
        <v>2123</v>
      </c>
      <c r="J883" s="377" t="s">
        <v>1397</v>
      </c>
      <c r="K883" s="377" t="s">
        <v>1262</v>
      </c>
      <c r="L883" s="103" t="s">
        <v>2118</v>
      </c>
      <c r="M883" s="393" t="s">
        <v>62</v>
      </c>
      <c r="N883" s="322">
        <v>43395</v>
      </c>
      <c r="O883" s="322">
        <v>43041</v>
      </c>
      <c r="P883" s="322">
        <v>43739</v>
      </c>
      <c r="Q883" s="58">
        <v>60771.87</v>
      </c>
      <c r="R883" s="61">
        <v>0.4</v>
      </c>
      <c r="S883" s="58" t="s">
        <v>246</v>
      </c>
      <c r="T883" s="58">
        <v>24308.75</v>
      </c>
    </row>
    <row r="884" spans="2:20" ht="208.5" customHeight="1" x14ac:dyDescent="0.2">
      <c r="B884" s="409"/>
      <c r="C884" s="410"/>
      <c r="D884" s="428"/>
      <c r="E884" s="448"/>
      <c r="F884" s="393" t="s">
        <v>1727</v>
      </c>
      <c r="G884" s="62" t="s">
        <v>2287</v>
      </c>
      <c r="H884" s="103" t="s">
        <v>1989</v>
      </c>
      <c r="I884" s="393" t="s">
        <v>1990</v>
      </c>
      <c r="J884" s="377" t="s">
        <v>1397</v>
      </c>
      <c r="K884" s="377" t="s">
        <v>1262</v>
      </c>
      <c r="L884" s="103" t="s">
        <v>1984</v>
      </c>
      <c r="M884" s="377" t="s">
        <v>109</v>
      </c>
      <c r="N884" s="322">
        <v>43272</v>
      </c>
      <c r="O884" s="322">
        <v>43324</v>
      </c>
      <c r="P884" s="322">
        <v>43890</v>
      </c>
      <c r="Q884" s="58">
        <v>69179.12</v>
      </c>
      <c r="R884" s="61">
        <v>0.6</v>
      </c>
      <c r="S884" s="58" t="s">
        <v>246</v>
      </c>
      <c r="T884" s="58">
        <v>41507.47</v>
      </c>
    </row>
    <row r="885" spans="2:20" ht="208.5" customHeight="1" x14ac:dyDescent="0.2">
      <c r="B885" s="409"/>
      <c r="C885" s="410"/>
      <c r="D885" s="428"/>
      <c r="E885" s="448"/>
      <c r="F885" s="393" t="s">
        <v>1727</v>
      </c>
      <c r="G885" s="62" t="s">
        <v>2279</v>
      </c>
      <c r="H885" s="103" t="s">
        <v>1991</v>
      </c>
      <c r="I885" s="393" t="s">
        <v>1992</v>
      </c>
      <c r="J885" s="377" t="s">
        <v>1397</v>
      </c>
      <c r="K885" s="377" t="s">
        <v>1262</v>
      </c>
      <c r="L885" s="103" t="s">
        <v>1977</v>
      </c>
      <c r="M885" s="377" t="s">
        <v>191</v>
      </c>
      <c r="N885" s="322">
        <v>43272</v>
      </c>
      <c r="O885" s="322">
        <v>43221</v>
      </c>
      <c r="P885" s="322">
        <v>43799</v>
      </c>
      <c r="Q885" s="58">
        <v>90387.95</v>
      </c>
      <c r="R885" s="61">
        <v>0.6</v>
      </c>
      <c r="S885" s="58" t="s">
        <v>246</v>
      </c>
      <c r="T885" s="58">
        <v>54232.77</v>
      </c>
    </row>
    <row r="886" spans="2:20" ht="208.5" customHeight="1" x14ac:dyDescent="0.2">
      <c r="B886" s="409"/>
      <c r="C886" s="410"/>
      <c r="D886" s="428"/>
      <c r="E886" s="448"/>
      <c r="F886" s="393" t="s">
        <v>1728</v>
      </c>
      <c r="G886" s="62" t="s">
        <v>2303</v>
      </c>
      <c r="H886" s="103" t="s">
        <v>1993</v>
      </c>
      <c r="I886" s="393" t="s">
        <v>1994</v>
      </c>
      <c r="J886" s="377" t="s">
        <v>1397</v>
      </c>
      <c r="K886" s="377" t="s">
        <v>1262</v>
      </c>
      <c r="L886" s="103" t="s">
        <v>1978</v>
      </c>
      <c r="M886" s="377" t="s">
        <v>4</v>
      </c>
      <c r="N886" s="322">
        <v>43272</v>
      </c>
      <c r="O886" s="322">
        <v>43377</v>
      </c>
      <c r="P886" s="322">
        <v>44107</v>
      </c>
      <c r="Q886" s="58">
        <v>98668.22</v>
      </c>
      <c r="R886" s="61">
        <v>0.6</v>
      </c>
      <c r="S886" s="58" t="s">
        <v>246</v>
      </c>
      <c r="T886" s="58">
        <v>59200.93</v>
      </c>
    </row>
    <row r="887" spans="2:20" ht="208.5" customHeight="1" x14ac:dyDescent="0.2">
      <c r="B887" s="409"/>
      <c r="C887" s="410"/>
      <c r="D887" s="428"/>
      <c r="E887" s="448"/>
      <c r="F887" s="393" t="s">
        <v>1462</v>
      </c>
      <c r="G887" s="62" t="s">
        <v>2280</v>
      </c>
      <c r="H887" s="103" t="s">
        <v>2996</v>
      </c>
      <c r="I887" s="393" t="s">
        <v>1869</v>
      </c>
      <c r="J887" s="377" t="s">
        <v>1397</v>
      </c>
      <c r="K887" s="377" t="s">
        <v>1262</v>
      </c>
      <c r="L887" s="103" t="s">
        <v>1858</v>
      </c>
      <c r="M887" s="377" t="s">
        <v>15</v>
      </c>
      <c r="N887" s="322">
        <v>43259</v>
      </c>
      <c r="O887" s="322">
        <v>43244</v>
      </c>
      <c r="P887" s="322">
        <v>43792</v>
      </c>
      <c r="Q887" s="58">
        <v>91554.51</v>
      </c>
      <c r="R887" s="61">
        <v>0.5</v>
      </c>
      <c r="S887" s="58" t="s">
        <v>246</v>
      </c>
      <c r="T887" s="58">
        <v>45777.26</v>
      </c>
    </row>
    <row r="888" spans="2:20" ht="208.5" customHeight="1" x14ac:dyDescent="0.2">
      <c r="B888" s="409"/>
      <c r="C888" s="410"/>
      <c r="D888" s="428"/>
      <c r="E888" s="448"/>
      <c r="F888" s="393" t="s">
        <v>1727</v>
      </c>
      <c r="G888" s="62" t="s">
        <v>2291</v>
      </c>
      <c r="H888" s="103" t="s">
        <v>2997</v>
      </c>
      <c r="I888" s="393" t="s">
        <v>1995</v>
      </c>
      <c r="J888" s="377" t="s">
        <v>1397</v>
      </c>
      <c r="K888" s="377" t="s">
        <v>1262</v>
      </c>
      <c r="L888" s="103" t="s">
        <v>1996</v>
      </c>
      <c r="M888" s="377" t="s">
        <v>191</v>
      </c>
      <c r="N888" s="322">
        <v>43272</v>
      </c>
      <c r="O888" s="322">
        <v>43087</v>
      </c>
      <c r="P888" s="322">
        <v>43655</v>
      </c>
      <c r="Q888" s="58">
        <v>94236.5</v>
      </c>
      <c r="R888" s="61">
        <v>0.6</v>
      </c>
      <c r="S888" s="58" t="s">
        <v>246</v>
      </c>
      <c r="T888" s="58">
        <v>56541.9</v>
      </c>
    </row>
    <row r="889" spans="2:20" ht="114.75" customHeight="1" x14ac:dyDescent="0.2">
      <c r="B889" s="409"/>
      <c r="C889" s="410"/>
      <c r="D889" s="428"/>
      <c r="E889" s="448"/>
      <c r="F889" s="393" t="s">
        <v>1398</v>
      </c>
      <c r="G889" s="62" t="s">
        <v>2281</v>
      </c>
      <c r="H889" s="103" t="s">
        <v>1870</v>
      </c>
      <c r="I889" s="393" t="s">
        <v>1871</v>
      </c>
      <c r="J889" s="377" t="s">
        <v>1397</v>
      </c>
      <c r="K889" s="377" t="s">
        <v>1262</v>
      </c>
      <c r="L889" s="103" t="s">
        <v>1860</v>
      </c>
      <c r="M889" s="377" t="s">
        <v>34</v>
      </c>
      <c r="N889" s="322">
        <v>43248</v>
      </c>
      <c r="O889" s="322">
        <v>43083</v>
      </c>
      <c r="P889" s="322">
        <v>43812</v>
      </c>
      <c r="Q889" s="58">
        <v>87144.52</v>
      </c>
      <c r="R889" s="61">
        <v>0.6</v>
      </c>
      <c r="S889" s="58" t="s">
        <v>246</v>
      </c>
      <c r="T889" s="58">
        <v>52286.71</v>
      </c>
    </row>
    <row r="890" spans="2:20" ht="226.5" customHeight="1" x14ac:dyDescent="0.2">
      <c r="B890" s="409"/>
      <c r="C890" s="410"/>
      <c r="D890" s="428"/>
      <c r="E890" s="448"/>
      <c r="F890" s="393" t="s">
        <v>1728</v>
      </c>
      <c r="G890" s="62" t="s">
        <v>2402</v>
      </c>
      <c r="H890" s="103" t="s">
        <v>2140</v>
      </c>
      <c r="I890" s="393" t="s">
        <v>2141</v>
      </c>
      <c r="J890" s="377" t="s">
        <v>1397</v>
      </c>
      <c r="K890" s="377" t="s">
        <v>1262</v>
      </c>
      <c r="L890" s="103" t="s">
        <v>2142</v>
      </c>
      <c r="M890" s="377" t="s">
        <v>30</v>
      </c>
      <c r="N890" s="322">
        <v>43424</v>
      </c>
      <c r="O890" s="322">
        <v>43221</v>
      </c>
      <c r="P890" s="322">
        <v>43951</v>
      </c>
      <c r="Q890" s="58">
        <v>39159.879999999997</v>
      </c>
      <c r="R890" s="61">
        <v>0.5</v>
      </c>
      <c r="S890" s="58" t="s">
        <v>246</v>
      </c>
      <c r="T890" s="58">
        <v>19579.939999999999</v>
      </c>
    </row>
    <row r="891" spans="2:20" ht="209.25" customHeight="1" x14ac:dyDescent="0.2">
      <c r="B891" s="409"/>
      <c r="C891" s="410"/>
      <c r="D891" s="428"/>
      <c r="E891" s="448"/>
      <c r="F891" s="393" t="s">
        <v>1462</v>
      </c>
      <c r="G891" s="62" t="s">
        <v>2282</v>
      </c>
      <c r="H891" s="103" t="s">
        <v>1872</v>
      </c>
      <c r="I891" s="393" t="s">
        <v>1873</v>
      </c>
      <c r="J891" s="377" t="s">
        <v>1397</v>
      </c>
      <c r="K891" s="377" t="s">
        <v>1262</v>
      </c>
      <c r="L891" s="103" t="s">
        <v>1861</v>
      </c>
      <c r="M891" s="377" t="s">
        <v>18</v>
      </c>
      <c r="N891" s="322">
        <v>43258</v>
      </c>
      <c r="O891" s="322">
        <v>43101</v>
      </c>
      <c r="P891" s="322">
        <v>43646</v>
      </c>
      <c r="Q891" s="58">
        <v>83523.33</v>
      </c>
      <c r="R891" s="61">
        <v>0.5</v>
      </c>
      <c r="S891" s="58" t="s">
        <v>246</v>
      </c>
      <c r="T891" s="58">
        <v>41761.660000000003</v>
      </c>
    </row>
    <row r="892" spans="2:20" ht="209.25" customHeight="1" x14ac:dyDescent="0.2">
      <c r="B892" s="409"/>
      <c r="C892" s="410"/>
      <c r="D892" s="428"/>
      <c r="E892" s="448"/>
      <c r="F892" s="393" t="s">
        <v>1857</v>
      </c>
      <c r="G892" s="62" t="s">
        <v>2283</v>
      </c>
      <c r="H892" s="103" t="s">
        <v>1874</v>
      </c>
      <c r="I892" s="393" t="s">
        <v>1875</v>
      </c>
      <c r="J892" s="377" t="s">
        <v>1397</v>
      </c>
      <c r="K892" s="377" t="s">
        <v>1262</v>
      </c>
      <c r="L892" s="103" t="s">
        <v>1864</v>
      </c>
      <c r="M892" s="377" t="s">
        <v>10</v>
      </c>
      <c r="N892" s="322">
        <v>43248</v>
      </c>
      <c r="O892" s="322">
        <v>43095</v>
      </c>
      <c r="P892" s="322">
        <v>43404</v>
      </c>
      <c r="Q892" s="58">
        <v>14399.06</v>
      </c>
      <c r="R892" s="61">
        <v>0.5</v>
      </c>
      <c r="S892" s="58" t="s">
        <v>246</v>
      </c>
      <c r="T892" s="58">
        <v>7199.53</v>
      </c>
    </row>
    <row r="893" spans="2:20" ht="209.25" customHeight="1" x14ac:dyDescent="0.2">
      <c r="B893" s="409"/>
      <c r="C893" s="410"/>
      <c r="D893" s="428"/>
      <c r="E893" s="448"/>
      <c r="F893" s="393" t="s">
        <v>1398</v>
      </c>
      <c r="G893" s="62" t="s">
        <v>2284</v>
      </c>
      <c r="H893" s="103" t="s">
        <v>1876</v>
      </c>
      <c r="I893" s="393" t="s">
        <v>1877</v>
      </c>
      <c r="J893" s="377" t="s">
        <v>1397</v>
      </c>
      <c r="K893" s="377" t="s">
        <v>1262</v>
      </c>
      <c r="L893" s="103" t="s">
        <v>1866</v>
      </c>
      <c r="M893" s="377" t="s">
        <v>2703</v>
      </c>
      <c r="N893" s="322">
        <v>43248</v>
      </c>
      <c r="O893" s="322">
        <v>43087</v>
      </c>
      <c r="P893" s="322">
        <v>43816</v>
      </c>
      <c r="Q893" s="58">
        <v>46357.79</v>
      </c>
      <c r="R893" s="61">
        <v>0.6</v>
      </c>
      <c r="S893" s="58" t="s">
        <v>246</v>
      </c>
      <c r="T893" s="58">
        <v>27814.67</v>
      </c>
    </row>
    <row r="894" spans="2:20" ht="209.25" customHeight="1" x14ac:dyDescent="0.2">
      <c r="B894" s="409"/>
      <c r="C894" s="410"/>
      <c r="D894" s="428"/>
      <c r="E894" s="448"/>
      <c r="F894" s="393" t="s">
        <v>1727</v>
      </c>
      <c r="G894" s="62" t="s">
        <v>2285</v>
      </c>
      <c r="H894" s="103" t="s">
        <v>1997</v>
      </c>
      <c r="I894" s="393" t="s">
        <v>1998</v>
      </c>
      <c r="J894" s="377" t="s">
        <v>1397</v>
      </c>
      <c r="K894" s="377" t="s">
        <v>1262</v>
      </c>
      <c r="L894" s="103" t="s">
        <v>1982</v>
      </c>
      <c r="M894" s="377" t="s">
        <v>4</v>
      </c>
      <c r="N894" s="322">
        <v>43272</v>
      </c>
      <c r="O894" s="322">
        <v>43073</v>
      </c>
      <c r="P894" s="322">
        <v>43738</v>
      </c>
      <c r="Q894" s="58">
        <v>3404.45</v>
      </c>
      <c r="R894" s="61">
        <v>0.5</v>
      </c>
      <c r="S894" s="58" t="s">
        <v>246</v>
      </c>
      <c r="T894" s="58">
        <v>1702.23</v>
      </c>
    </row>
    <row r="895" spans="2:20" ht="209.25" customHeight="1" x14ac:dyDescent="0.2">
      <c r="B895" s="409"/>
      <c r="C895" s="410"/>
      <c r="D895" s="428"/>
      <c r="E895" s="448"/>
      <c r="F895" s="393" t="s">
        <v>1727</v>
      </c>
      <c r="G895" s="62" t="s">
        <v>2286</v>
      </c>
      <c r="H895" s="103" t="s">
        <v>1999</v>
      </c>
      <c r="I895" s="393" t="s">
        <v>2000</v>
      </c>
      <c r="J895" s="377" t="s">
        <v>1397</v>
      </c>
      <c r="K895" s="377" t="s">
        <v>1262</v>
      </c>
      <c r="L895" s="103" t="s">
        <v>1983</v>
      </c>
      <c r="M895" s="377" t="s">
        <v>21</v>
      </c>
      <c r="N895" s="322">
        <v>43272</v>
      </c>
      <c r="O895" s="322">
        <v>43160</v>
      </c>
      <c r="P895" s="322">
        <v>43889</v>
      </c>
      <c r="Q895" s="58">
        <v>99320</v>
      </c>
      <c r="R895" s="61">
        <v>0.4</v>
      </c>
      <c r="S895" s="58" t="s">
        <v>246</v>
      </c>
      <c r="T895" s="58">
        <v>39728</v>
      </c>
    </row>
    <row r="896" spans="2:20" ht="209.25" customHeight="1" x14ac:dyDescent="0.2">
      <c r="B896" s="409"/>
      <c r="C896" s="410"/>
      <c r="D896" s="428"/>
      <c r="E896" s="448"/>
      <c r="F896" s="393" t="s">
        <v>1398</v>
      </c>
      <c r="G896" s="62" t="s">
        <v>2403</v>
      </c>
      <c r="H896" s="103" t="s">
        <v>1878</v>
      </c>
      <c r="I896" s="393" t="s">
        <v>1879</v>
      </c>
      <c r="J896" s="377" t="s">
        <v>1397</v>
      </c>
      <c r="K896" s="377" t="s">
        <v>1262</v>
      </c>
      <c r="L896" s="103" t="s">
        <v>1868</v>
      </c>
      <c r="M896" s="377" t="s">
        <v>10</v>
      </c>
      <c r="N896" s="322">
        <v>43248</v>
      </c>
      <c r="O896" s="322">
        <v>43430</v>
      </c>
      <c r="P896" s="322">
        <v>43976</v>
      </c>
      <c r="Q896" s="58">
        <v>98480.11</v>
      </c>
      <c r="R896" s="61">
        <v>0.4</v>
      </c>
      <c r="S896" s="58" t="s">
        <v>246</v>
      </c>
      <c r="T896" s="58">
        <v>39392.04</v>
      </c>
    </row>
    <row r="897" spans="2:20" ht="209.25" customHeight="1" x14ac:dyDescent="0.2">
      <c r="B897" s="409"/>
      <c r="C897" s="410"/>
      <c r="D897" s="428"/>
      <c r="E897" s="448"/>
      <c r="F897" s="393" t="s">
        <v>2587</v>
      </c>
      <c r="G897" s="62" t="s">
        <v>2722</v>
      </c>
      <c r="H897" s="103" t="s">
        <v>2592</v>
      </c>
      <c r="I897" s="393" t="s">
        <v>2591</v>
      </c>
      <c r="J897" s="377" t="s">
        <v>1397</v>
      </c>
      <c r="K897" s="377" t="s">
        <v>1262</v>
      </c>
      <c r="L897" s="103" t="s">
        <v>2590</v>
      </c>
      <c r="M897" s="377" t="s">
        <v>13</v>
      </c>
      <c r="N897" s="322">
        <v>43530</v>
      </c>
      <c r="O897" s="322">
        <v>43525</v>
      </c>
      <c r="P897" s="322">
        <v>43890</v>
      </c>
      <c r="Q897" s="58">
        <v>95134.06</v>
      </c>
      <c r="R897" s="61">
        <v>0.4</v>
      </c>
      <c r="S897" s="58" t="s">
        <v>246</v>
      </c>
      <c r="T897" s="58">
        <v>38053.620000000003</v>
      </c>
    </row>
    <row r="898" spans="2:20" ht="209.25" customHeight="1" x14ac:dyDescent="0.2">
      <c r="B898" s="409"/>
      <c r="C898" s="410"/>
      <c r="D898" s="428"/>
      <c r="E898" s="448"/>
      <c r="F898" s="393" t="s">
        <v>2661</v>
      </c>
      <c r="G898" s="62" t="s">
        <v>2768</v>
      </c>
      <c r="H898" s="103" t="s">
        <v>2764</v>
      </c>
      <c r="I898" s="393" t="s">
        <v>2765</v>
      </c>
      <c r="J898" s="377" t="s">
        <v>1397</v>
      </c>
      <c r="K898" s="377" t="s">
        <v>1262</v>
      </c>
      <c r="L898" s="103" t="s">
        <v>2762</v>
      </c>
      <c r="M898" s="377" t="s">
        <v>336</v>
      </c>
      <c r="N898" s="322">
        <v>43591</v>
      </c>
      <c r="O898" s="322">
        <v>43419</v>
      </c>
      <c r="P898" s="322">
        <v>44012</v>
      </c>
      <c r="Q898" s="58">
        <v>73817.59</v>
      </c>
      <c r="R898" s="61">
        <v>0.5</v>
      </c>
      <c r="S898" s="58" t="s">
        <v>246</v>
      </c>
      <c r="T898" s="58">
        <v>36908.800000000003</v>
      </c>
    </row>
    <row r="899" spans="2:20" ht="209.25" customHeight="1" x14ac:dyDescent="0.2">
      <c r="B899" s="409"/>
      <c r="C899" s="410"/>
      <c r="D899" s="428"/>
      <c r="E899" s="448"/>
      <c r="F899" s="393" t="s">
        <v>2660</v>
      </c>
      <c r="G899" s="62" t="s">
        <v>1204</v>
      </c>
      <c r="H899" s="103" t="s">
        <v>2998</v>
      </c>
      <c r="I899" s="393" t="s">
        <v>2671</v>
      </c>
      <c r="J899" s="377" t="s">
        <v>1397</v>
      </c>
      <c r="K899" s="377" t="s">
        <v>1262</v>
      </c>
      <c r="L899" s="103" t="s">
        <v>2664</v>
      </c>
      <c r="M899" s="377" t="s">
        <v>7</v>
      </c>
      <c r="N899" s="322">
        <v>43563</v>
      </c>
      <c r="O899" s="322">
        <v>43405</v>
      </c>
      <c r="P899" s="322">
        <v>44084</v>
      </c>
      <c r="Q899" s="58">
        <v>89491.09</v>
      </c>
      <c r="R899" s="61">
        <v>0.5</v>
      </c>
      <c r="S899" s="58" t="s">
        <v>246</v>
      </c>
      <c r="T899" s="58">
        <v>44745.54</v>
      </c>
    </row>
    <row r="900" spans="2:20" ht="209.25" customHeight="1" x14ac:dyDescent="0.2">
      <c r="B900" s="409"/>
      <c r="C900" s="410"/>
      <c r="D900" s="428"/>
      <c r="E900" s="448"/>
      <c r="F900" s="393" t="s">
        <v>2661</v>
      </c>
      <c r="G900" s="62" t="s">
        <v>2769</v>
      </c>
      <c r="H900" s="103" t="s">
        <v>2766</v>
      </c>
      <c r="I900" s="393" t="s">
        <v>2767</v>
      </c>
      <c r="J900" s="377" t="s">
        <v>1397</v>
      </c>
      <c r="K900" s="377" t="s">
        <v>1262</v>
      </c>
      <c r="L900" s="103" t="s">
        <v>2763</v>
      </c>
      <c r="M900" s="377" t="s">
        <v>336</v>
      </c>
      <c r="N900" s="322">
        <v>43591</v>
      </c>
      <c r="O900" s="322">
        <v>43419</v>
      </c>
      <c r="P900" s="322">
        <v>44012</v>
      </c>
      <c r="Q900" s="58">
        <v>93956.24</v>
      </c>
      <c r="R900" s="61">
        <v>0.5</v>
      </c>
      <c r="S900" s="58" t="s">
        <v>246</v>
      </c>
      <c r="T900" s="58">
        <v>46978.12</v>
      </c>
    </row>
    <row r="901" spans="2:20" ht="107.25" customHeight="1" x14ac:dyDescent="0.2">
      <c r="B901" s="409"/>
      <c r="C901" s="410"/>
      <c r="D901" s="428"/>
      <c r="E901" s="448"/>
      <c r="F901" s="393" t="s">
        <v>2660</v>
      </c>
      <c r="G901" s="62" t="s">
        <v>2723</v>
      </c>
      <c r="H901" s="103" t="s">
        <v>2672</v>
      </c>
      <c r="I901" s="393" t="s">
        <v>2673</v>
      </c>
      <c r="J901" s="377" t="s">
        <v>1397</v>
      </c>
      <c r="K901" s="377" t="s">
        <v>1262</v>
      </c>
      <c r="L901" s="103" t="s">
        <v>2666</v>
      </c>
      <c r="M901" s="377" t="s">
        <v>7</v>
      </c>
      <c r="N901" s="322">
        <v>43563</v>
      </c>
      <c r="O901" s="322">
        <v>43466</v>
      </c>
      <c r="P901" s="322">
        <v>44012</v>
      </c>
      <c r="Q901" s="58">
        <v>35227.64</v>
      </c>
      <c r="R901" s="61">
        <v>0.4</v>
      </c>
      <c r="S901" s="58" t="s">
        <v>246</v>
      </c>
      <c r="T901" s="58">
        <v>14091.06</v>
      </c>
    </row>
    <row r="902" spans="2:20" ht="219" customHeight="1" x14ac:dyDescent="0.2">
      <c r="B902" s="409"/>
      <c r="C902" s="410"/>
      <c r="D902" s="428"/>
      <c r="E902" s="448"/>
      <c r="F902" s="393" t="s">
        <v>2661</v>
      </c>
      <c r="G902" s="62" t="s">
        <v>2724</v>
      </c>
      <c r="H902" s="103" t="s">
        <v>2674</v>
      </c>
      <c r="I902" s="393" t="s">
        <v>2675</v>
      </c>
      <c r="J902" s="377" t="s">
        <v>1397</v>
      </c>
      <c r="K902" s="377" t="s">
        <v>1262</v>
      </c>
      <c r="L902" s="103" t="s">
        <v>2668</v>
      </c>
      <c r="M902" s="377" t="s">
        <v>21</v>
      </c>
      <c r="N902" s="322">
        <v>43564</v>
      </c>
      <c r="O902" s="322">
        <v>43570</v>
      </c>
      <c r="P902" s="322">
        <v>43830</v>
      </c>
      <c r="Q902" s="58">
        <v>75743.3</v>
      </c>
      <c r="R902" s="61">
        <v>0.5</v>
      </c>
      <c r="S902" s="58" t="s">
        <v>246</v>
      </c>
      <c r="T902" s="58">
        <v>37871.65</v>
      </c>
    </row>
    <row r="903" spans="2:20" ht="198.75" customHeight="1" x14ac:dyDescent="0.2">
      <c r="B903" s="409"/>
      <c r="C903" s="410"/>
      <c r="D903" s="428"/>
      <c r="E903" s="448"/>
      <c r="F903" s="393" t="s">
        <v>2662</v>
      </c>
      <c r="G903" s="62" t="s">
        <v>2770</v>
      </c>
      <c r="H903" s="103" t="s">
        <v>2676</v>
      </c>
      <c r="I903" s="393" t="s">
        <v>2677</v>
      </c>
      <c r="J903" s="377" t="s">
        <v>1397</v>
      </c>
      <c r="K903" s="377" t="s">
        <v>1262</v>
      </c>
      <c r="L903" s="103" t="s">
        <v>2670</v>
      </c>
      <c r="M903" s="377" t="s">
        <v>10</v>
      </c>
      <c r="N903" s="322">
        <v>43556</v>
      </c>
      <c r="O903" s="322">
        <v>43466</v>
      </c>
      <c r="P903" s="322">
        <v>43982</v>
      </c>
      <c r="Q903" s="58">
        <v>75516.990000000005</v>
      </c>
      <c r="R903" s="61">
        <v>0.5</v>
      </c>
      <c r="S903" s="58" t="s">
        <v>246</v>
      </c>
      <c r="T903" s="58">
        <v>37758.5</v>
      </c>
    </row>
    <row r="904" spans="2:20" ht="185.25" customHeight="1" thickBot="1" x14ac:dyDescent="0.25">
      <c r="B904" s="409"/>
      <c r="C904" s="410"/>
      <c r="D904" s="428"/>
      <c r="E904" s="449"/>
      <c r="F904" s="394" t="s">
        <v>2661</v>
      </c>
      <c r="G904" s="226" t="s">
        <v>2725</v>
      </c>
      <c r="H904" s="105" t="s">
        <v>2678</v>
      </c>
      <c r="I904" s="394" t="s">
        <v>2679</v>
      </c>
      <c r="J904" s="94" t="s">
        <v>1397</v>
      </c>
      <c r="K904" s="94" t="s">
        <v>1262</v>
      </c>
      <c r="L904" s="105" t="s">
        <v>2680</v>
      </c>
      <c r="M904" s="94" t="s">
        <v>21</v>
      </c>
      <c r="N904" s="316">
        <v>43559</v>
      </c>
      <c r="O904" s="316">
        <v>43466</v>
      </c>
      <c r="P904" s="316">
        <v>43921</v>
      </c>
      <c r="Q904" s="95">
        <v>98226.68</v>
      </c>
      <c r="R904" s="96">
        <v>0.3</v>
      </c>
      <c r="S904" s="95" t="s">
        <v>246</v>
      </c>
      <c r="T904" s="95">
        <v>29468</v>
      </c>
    </row>
    <row r="905" spans="2:20" ht="42.75" customHeight="1" thickBot="1" x14ac:dyDescent="0.25">
      <c r="B905" s="409"/>
      <c r="C905" s="410"/>
      <c r="D905" s="428"/>
      <c r="E905" s="416" t="s">
        <v>1262</v>
      </c>
      <c r="F905" s="417"/>
      <c r="G905" s="417"/>
      <c r="H905" s="417"/>
      <c r="I905" s="417"/>
      <c r="J905" s="417"/>
      <c r="K905" s="374">
        <f>COUNTA(K858:K904)</f>
        <v>47</v>
      </c>
      <c r="L905" s="459"/>
      <c r="M905" s="460"/>
      <c r="N905" s="460"/>
      <c r="O905" s="460"/>
      <c r="P905" s="460"/>
      <c r="Q905" s="392">
        <f>SUM(Q858:Q904)</f>
        <v>3694387.1800000006</v>
      </c>
      <c r="R905" s="446"/>
      <c r="S905" s="447"/>
      <c r="T905" s="399">
        <f>SUM(T858:T904)</f>
        <v>2023738.6199999999</v>
      </c>
    </row>
    <row r="906" spans="2:20" ht="42.75" customHeight="1" thickBot="1" x14ac:dyDescent="0.25">
      <c r="B906" s="409"/>
      <c r="C906" s="411"/>
      <c r="D906" s="426" t="s">
        <v>1698</v>
      </c>
      <c r="E906" s="427"/>
      <c r="F906" s="427"/>
      <c r="G906" s="427"/>
      <c r="H906" s="427"/>
      <c r="I906" s="427"/>
      <c r="J906" s="427"/>
      <c r="K906" s="378">
        <f>K857+K844+K799+K787+K905+K808</f>
        <v>152</v>
      </c>
      <c r="L906" s="465"/>
      <c r="M906" s="466"/>
      <c r="N906" s="466"/>
      <c r="O906" s="466"/>
      <c r="P906" s="466"/>
      <c r="Q906" s="387">
        <f>Q857+Q844+Q799+Q787+Q905+Q808</f>
        <v>40920056.810000002</v>
      </c>
      <c r="R906" s="455"/>
      <c r="S906" s="456"/>
      <c r="T906" s="74">
        <f>T857+T844+T799+T787+T905+T808</f>
        <v>29796503.269999992</v>
      </c>
    </row>
    <row r="907" spans="2:20" ht="210" customHeight="1" x14ac:dyDescent="0.2">
      <c r="B907" s="409"/>
      <c r="C907" s="410"/>
      <c r="D907" s="422" t="s">
        <v>1699</v>
      </c>
      <c r="E907" s="440" t="s">
        <v>923</v>
      </c>
      <c r="F907" s="376" t="s">
        <v>686</v>
      </c>
      <c r="G907" s="232" t="s">
        <v>1131</v>
      </c>
      <c r="H907" s="81" t="s">
        <v>699</v>
      </c>
      <c r="I907" s="83" t="s">
        <v>693</v>
      </c>
      <c r="J907" s="376" t="s">
        <v>1288</v>
      </c>
      <c r="K907" s="376" t="s">
        <v>698</v>
      </c>
      <c r="L907" s="241" t="s">
        <v>687</v>
      </c>
      <c r="M907" s="375" t="s">
        <v>33</v>
      </c>
      <c r="N907" s="321">
        <v>42684</v>
      </c>
      <c r="O907" s="321">
        <v>42248</v>
      </c>
      <c r="P907" s="321">
        <v>43343</v>
      </c>
      <c r="Q907" s="366">
        <v>114536.9</v>
      </c>
      <c r="R907" s="73">
        <v>0.8</v>
      </c>
      <c r="S907" s="80" t="s">
        <v>332</v>
      </c>
      <c r="T907" s="80">
        <v>91629.52</v>
      </c>
    </row>
    <row r="908" spans="2:20" ht="201.75" customHeight="1" x14ac:dyDescent="0.2">
      <c r="B908" s="409"/>
      <c r="C908" s="410"/>
      <c r="D908" s="423"/>
      <c r="E908" s="441"/>
      <c r="F908" s="377" t="s">
        <v>686</v>
      </c>
      <c r="G908" s="233" t="s">
        <v>1132</v>
      </c>
      <c r="H908" s="103" t="s">
        <v>699</v>
      </c>
      <c r="I908" s="65" t="s">
        <v>694</v>
      </c>
      <c r="J908" s="377" t="s">
        <v>1288</v>
      </c>
      <c r="K908" s="377" t="s">
        <v>698</v>
      </c>
      <c r="L908" s="101" t="s">
        <v>689</v>
      </c>
      <c r="M908" s="377" t="s">
        <v>25</v>
      </c>
      <c r="N908" s="322">
        <v>42684</v>
      </c>
      <c r="O908" s="322">
        <v>42248</v>
      </c>
      <c r="P908" s="322">
        <v>43343</v>
      </c>
      <c r="Q908" s="117">
        <v>237424.8</v>
      </c>
      <c r="R908" s="56">
        <v>0.8</v>
      </c>
      <c r="S908" s="58" t="s">
        <v>332</v>
      </c>
      <c r="T908" s="58">
        <v>189939.84</v>
      </c>
    </row>
    <row r="909" spans="2:20" ht="210.75" customHeight="1" x14ac:dyDescent="0.2">
      <c r="B909" s="409"/>
      <c r="C909" s="410"/>
      <c r="D909" s="423"/>
      <c r="E909" s="441"/>
      <c r="F909" s="377" t="s">
        <v>686</v>
      </c>
      <c r="G909" s="233" t="s">
        <v>1133</v>
      </c>
      <c r="H909" s="103" t="s">
        <v>699</v>
      </c>
      <c r="I909" s="65" t="s">
        <v>741</v>
      </c>
      <c r="J909" s="377" t="s">
        <v>1288</v>
      </c>
      <c r="K909" s="377" t="s">
        <v>698</v>
      </c>
      <c r="L909" s="101" t="s">
        <v>745</v>
      </c>
      <c r="M909" s="377" t="s">
        <v>15</v>
      </c>
      <c r="N909" s="322">
        <v>42727</v>
      </c>
      <c r="O909" s="322">
        <v>42248</v>
      </c>
      <c r="P909" s="322">
        <v>43343</v>
      </c>
      <c r="Q909" s="117">
        <v>324728.53000000003</v>
      </c>
      <c r="R909" s="56">
        <v>0.8</v>
      </c>
      <c r="S909" s="58" t="s">
        <v>332</v>
      </c>
      <c r="T909" s="58">
        <v>259782.82</v>
      </c>
    </row>
    <row r="910" spans="2:20" ht="162.75" customHeight="1" x14ac:dyDescent="0.2">
      <c r="B910" s="409"/>
      <c r="C910" s="410"/>
      <c r="D910" s="423"/>
      <c r="E910" s="441"/>
      <c r="F910" s="377" t="s">
        <v>686</v>
      </c>
      <c r="G910" s="233" t="s">
        <v>1134</v>
      </c>
      <c r="H910" s="103" t="s">
        <v>699</v>
      </c>
      <c r="I910" s="65" t="s">
        <v>738</v>
      </c>
      <c r="J910" s="377" t="s">
        <v>1288</v>
      </c>
      <c r="K910" s="377" t="s">
        <v>698</v>
      </c>
      <c r="L910" s="101" t="s">
        <v>742</v>
      </c>
      <c r="M910" s="377" t="s">
        <v>21</v>
      </c>
      <c r="N910" s="322">
        <v>42727</v>
      </c>
      <c r="O910" s="322">
        <v>42248</v>
      </c>
      <c r="P910" s="322">
        <v>43343</v>
      </c>
      <c r="Q910" s="117">
        <v>429816.62</v>
      </c>
      <c r="R910" s="56">
        <v>0.8</v>
      </c>
      <c r="S910" s="58" t="s">
        <v>332</v>
      </c>
      <c r="T910" s="58">
        <v>343853.29</v>
      </c>
    </row>
    <row r="911" spans="2:20" ht="174" customHeight="1" x14ac:dyDescent="0.2">
      <c r="B911" s="409"/>
      <c r="C911" s="410"/>
      <c r="D911" s="423"/>
      <c r="E911" s="441"/>
      <c r="F911" s="377" t="s">
        <v>686</v>
      </c>
      <c r="G911" s="233" t="s">
        <v>1135</v>
      </c>
      <c r="H911" s="103" t="s">
        <v>699</v>
      </c>
      <c r="I911" s="65" t="s">
        <v>696</v>
      </c>
      <c r="J911" s="377" t="s">
        <v>1288</v>
      </c>
      <c r="K911" s="377" t="s">
        <v>698</v>
      </c>
      <c r="L911" s="101" t="s">
        <v>691</v>
      </c>
      <c r="M911" s="377" t="s">
        <v>15</v>
      </c>
      <c r="N911" s="322">
        <v>42684</v>
      </c>
      <c r="O911" s="322">
        <v>42248</v>
      </c>
      <c r="P911" s="322">
        <v>43312</v>
      </c>
      <c r="Q911" s="117">
        <v>152228.39000000001</v>
      </c>
      <c r="R911" s="56">
        <v>0.8</v>
      </c>
      <c r="S911" s="58" t="s">
        <v>332</v>
      </c>
      <c r="T911" s="58">
        <v>121782.72</v>
      </c>
    </row>
    <row r="912" spans="2:20" ht="213" customHeight="1" x14ac:dyDescent="0.2">
      <c r="B912" s="409"/>
      <c r="C912" s="410"/>
      <c r="D912" s="423"/>
      <c r="E912" s="441"/>
      <c r="F912" s="377" t="s">
        <v>686</v>
      </c>
      <c r="G912" s="233" t="s">
        <v>1136</v>
      </c>
      <c r="H912" s="103" t="s">
        <v>699</v>
      </c>
      <c r="I912" s="65" t="s">
        <v>697</v>
      </c>
      <c r="J912" s="377" t="s">
        <v>1288</v>
      </c>
      <c r="K912" s="377" t="s">
        <v>698</v>
      </c>
      <c r="L912" s="101" t="s">
        <v>692</v>
      </c>
      <c r="M912" s="377" t="s">
        <v>15</v>
      </c>
      <c r="N912" s="322">
        <v>42684</v>
      </c>
      <c r="O912" s="322">
        <v>42248</v>
      </c>
      <c r="P912" s="322">
        <v>43343</v>
      </c>
      <c r="Q912" s="117">
        <v>108630.83</v>
      </c>
      <c r="R912" s="56">
        <v>0.8</v>
      </c>
      <c r="S912" s="58" t="s">
        <v>332</v>
      </c>
      <c r="T912" s="58">
        <v>86904.66</v>
      </c>
    </row>
    <row r="913" spans="2:20" ht="90" customHeight="1" x14ac:dyDescent="0.2">
      <c r="B913" s="409"/>
      <c r="C913" s="410"/>
      <c r="D913" s="423"/>
      <c r="E913" s="441"/>
      <c r="F913" s="377" t="s">
        <v>686</v>
      </c>
      <c r="G913" s="233" t="s">
        <v>1137</v>
      </c>
      <c r="H913" s="103" t="s">
        <v>699</v>
      </c>
      <c r="I913" s="65" t="s">
        <v>739</v>
      </c>
      <c r="J913" s="377" t="s">
        <v>1288</v>
      </c>
      <c r="K913" s="377" t="s">
        <v>698</v>
      </c>
      <c r="L913" s="101" t="s">
        <v>743</v>
      </c>
      <c r="M913" s="377" t="s">
        <v>15</v>
      </c>
      <c r="N913" s="322">
        <v>42727</v>
      </c>
      <c r="O913" s="322">
        <v>42248</v>
      </c>
      <c r="P913" s="322">
        <v>43343</v>
      </c>
      <c r="Q913" s="117">
        <v>216117.96</v>
      </c>
      <c r="R913" s="56">
        <v>0.8</v>
      </c>
      <c r="S913" s="58" t="s">
        <v>332</v>
      </c>
      <c r="T913" s="58">
        <v>172894.37</v>
      </c>
    </row>
    <row r="914" spans="2:20" ht="237.75" customHeight="1" x14ac:dyDescent="0.2">
      <c r="B914" s="409"/>
      <c r="C914" s="410"/>
      <c r="D914" s="423"/>
      <c r="E914" s="441"/>
      <c r="F914" s="377" t="s">
        <v>686</v>
      </c>
      <c r="G914" s="233" t="s">
        <v>1138</v>
      </c>
      <c r="H914" s="103" t="s">
        <v>699</v>
      </c>
      <c r="I914" s="65" t="s">
        <v>833</v>
      </c>
      <c r="J914" s="377" t="s">
        <v>1288</v>
      </c>
      <c r="K914" s="377" t="s">
        <v>698</v>
      </c>
      <c r="L914" s="101" t="s">
        <v>688</v>
      </c>
      <c r="M914" s="393" t="s">
        <v>62</v>
      </c>
      <c r="N914" s="322">
        <v>42684</v>
      </c>
      <c r="O914" s="322">
        <v>42248</v>
      </c>
      <c r="P914" s="322">
        <v>43343</v>
      </c>
      <c r="Q914" s="117">
        <v>293908.71999999997</v>
      </c>
      <c r="R914" s="56">
        <v>0.8</v>
      </c>
      <c r="S914" s="58" t="s">
        <v>332</v>
      </c>
      <c r="T914" s="58">
        <v>235126.98</v>
      </c>
    </row>
    <row r="915" spans="2:20" ht="211.5" customHeight="1" x14ac:dyDescent="0.2">
      <c r="B915" s="409"/>
      <c r="C915" s="410"/>
      <c r="D915" s="423"/>
      <c r="E915" s="441"/>
      <c r="F915" s="377" t="s">
        <v>686</v>
      </c>
      <c r="G915" s="62" t="s">
        <v>1139</v>
      </c>
      <c r="H915" s="103" t="s">
        <v>699</v>
      </c>
      <c r="I915" s="65" t="s">
        <v>695</v>
      </c>
      <c r="J915" s="377" t="s">
        <v>1288</v>
      </c>
      <c r="K915" s="377" t="s">
        <v>698</v>
      </c>
      <c r="L915" s="103" t="s">
        <v>690</v>
      </c>
      <c r="M915" s="377" t="s">
        <v>25</v>
      </c>
      <c r="N915" s="322">
        <v>42684</v>
      </c>
      <c r="O915" s="322">
        <v>42248</v>
      </c>
      <c r="P915" s="322">
        <v>43343</v>
      </c>
      <c r="Q915" s="117">
        <v>343765.02</v>
      </c>
      <c r="R915" s="56">
        <v>0.8</v>
      </c>
      <c r="S915" s="58" t="s">
        <v>332</v>
      </c>
      <c r="T915" s="58">
        <v>275012.02</v>
      </c>
    </row>
    <row r="916" spans="2:20" ht="222.75" customHeight="1" x14ac:dyDescent="0.2">
      <c r="B916" s="409"/>
      <c r="C916" s="410"/>
      <c r="D916" s="423"/>
      <c r="E916" s="441"/>
      <c r="F916" s="377" t="s">
        <v>686</v>
      </c>
      <c r="G916" s="233" t="s">
        <v>1140</v>
      </c>
      <c r="H916" s="103" t="s">
        <v>699</v>
      </c>
      <c r="I916" s="65" t="s">
        <v>740</v>
      </c>
      <c r="J916" s="377" t="s">
        <v>1288</v>
      </c>
      <c r="K916" s="377" t="s">
        <v>698</v>
      </c>
      <c r="L916" s="101" t="s">
        <v>744</v>
      </c>
      <c r="M916" s="377" t="s">
        <v>30</v>
      </c>
      <c r="N916" s="322">
        <v>42727</v>
      </c>
      <c r="O916" s="322">
        <v>42248</v>
      </c>
      <c r="P916" s="322">
        <v>43343</v>
      </c>
      <c r="Q916" s="117">
        <v>226590.21000000002</v>
      </c>
      <c r="R916" s="56">
        <v>0.8</v>
      </c>
      <c r="S916" s="58" t="s">
        <v>332</v>
      </c>
      <c r="T916" s="58">
        <v>181272.17</v>
      </c>
    </row>
    <row r="917" spans="2:20" ht="222.75" customHeight="1" x14ac:dyDescent="0.2">
      <c r="B917" s="409"/>
      <c r="C917" s="410"/>
      <c r="D917" s="423"/>
      <c r="E917" s="441"/>
      <c r="F917" s="205" t="s">
        <v>2556</v>
      </c>
      <c r="G917" s="234" t="s">
        <v>2726</v>
      </c>
      <c r="H917" s="76" t="s">
        <v>2557</v>
      </c>
      <c r="I917" s="78" t="s">
        <v>2554</v>
      </c>
      <c r="J917" s="205" t="s">
        <v>1288</v>
      </c>
      <c r="K917" s="205" t="s">
        <v>698</v>
      </c>
      <c r="L917" s="70" t="s">
        <v>2558</v>
      </c>
      <c r="M917" s="377" t="s">
        <v>336</v>
      </c>
      <c r="N917" s="322">
        <v>43515</v>
      </c>
      <c r="O917" s="322">
        <v>42628</v>
      </c>
      <c r="P917" s="322">
        <v>43708</v>
      </c>
      <c r="Q917" s="157">
        <v>320756.27999999997</v>
      </c>
      <c r="R917" s="68">
        <v>0.8</v>
      </c>
      <c r="S917" s="75" t="s">
        <v>332</v>
      </c>
      <c r="T917" s="75">
        <v>256605.02</v>
      </c>
    </row>
    <row r="918" spans="2:20" ht="186.75" customHeight="1" x14ac:dyDescent="0.2">
      <c r="B918" s="409"/>
      <c r="C918" s="410"/>
      <c r="D918" s="423"/>
      <c r="E918" s="467"/>
      <c r="F918" s="205" t="s">
        <v>2556</v>
      </c>
      <c r="G918" s="234" t="s">
        <v>2727</v>
      </c>
      <c r="H918" s="76" t="s">
        <v>2557</v>
      </c>
      <c r="I918" s="78" t="s">
        <v>2555</v>
      </c>
      <c r="J918" s="205" t="s">
        <v>1288</v>
      </c>
      <c r="K918" s="205" t="s">
        <v>698</v>
      </c>
      <c r="L918" s="70" t="s">
        <v>2559</v>
      </c>
      <c r="M918" s="377" t="s">
        <v>336</v>
      </c>
      <c r="N918" s="322">
        <v>43515</v>
      </c>
      <c r="O918" s="322">
        <v>42667</v>
      </c>
      <c r="P918" s="322">
        <v>43708</v>
      </c>
      <c r="Q918" s="157">
        <v>300028.40000000002</v>
      </c>
      <c r="R918" s="68">
        <v>0.8</v>
      </c>
      <c r="S918" s="75" t="s">
        <v>332</v>
      </c>
      <c r="T918" s="75">
        <v>240022.72</v>
      </c>
    </row>
    <row r="919" spans="2:20" ht="222.75" customHeight="1" x14ac:dyDescent="0.2">
      <c r="B919" s="409"/>
      <c r="C919" s="410"/>
      <c r="D919" s="423"/>
      <c r="E919" s="104" t="s">
        <v>1797</v>
      </c>
      <c r="F919" s="205" t="s">
        <v>1284</v>
      </c>
      <c r="G919" s="235" t="s">
        <v>1285</v>
      </c>
      <c r="H919" s="76" t="s">
        <v>1286</v>
      </c>
      <c r="I919" s="78" t="s">
        <v>1287</v>
      </c>
      <c r="J919" s="205" t="s">
        <v>1288</v>
      </c>
      <c r="K919" s="205" t="s">
        <v>698</v>
      </c>
      <c r="L919" s="76" t="s">
        <v>1289</v>
      </c>
      <c r="M919" s="377" t="s">
        <v>336</v>
      </c>
      <c r="N919" s="322">
        <v>42873</v>
      </c>
      <c r="O919" s="322">
        <v>42736</v>
      </c>
      <c r="P919" s="322">
        <v>43465</v>
      </c>
      <c r="Q919" s="118">
        <v>3747200.57</v>
      </c>
      <c r="R919" s="77">
        <v>0.8</v>
      </c>
      <c r="S919" s="75" t="s">
        <v>332</v>
      </c>
      <c r="T919" s="75">
        <v>2997760.46</v>
      </c>
    </row>
    <row r="920" spans="2:20" ht="222.75" customHeight="1" x14ac:dyDescent="0.2">
      <c r="B920" s="409"/>
      <c r="C920" s="410"/>
      <c r="D920" s="423"/>
      <c r="E920" s="123" t="s">
        <v>1797</v>
      </c>
      <c r="F920" s="377" t="s">
        <v>1796</v>
      </c>
      <c r="G920" s="236" t="s">
        <v>2292</v>
      </c>
      <c r="H920" s="103" t="s">
        <v>1804</v>
      </c>
      <c r="I920" s="78" t="s">
        <v>1798</v>
      </c>
      <c r="J920" s="377" t="s">
        <v>1288</v>
      </c>
      <c r="K920" s="377" t="s">
        <v>698</v>
      </c>
      <c r="L920" s="103" t="s">
        <v>1805</v>
      </c>
      <c r="M920" s="377" t="s">
        <v>336</v>
      </c>
      <c r="N920" s="322">
        <v>43482</v>
      </c>
      <c r="O920" s="322">
        <v>42277</v>
      </c>
      <c r="P920" s="322">
        <v>43287</v>
      </c>
      <c r="Q920" s="119">
        <v>97108.87</v>
      </c>
      <c r="R920" s="61">
        <v>0.8</v>
      </c>
      <c r="S920" s="58" t="s">
        <v>332</v>
      </c>
      <c r="T920" s="58">
        <v>77687.100000000006</v>
      </c>
    </row>
    <row r="921" spans="2:20" ht="222.75" customHeight="1" x14ac:dyDescent="0.2">
      <c r="B921" s="409"/>
      <c r="C921" s="410"/>
      <c r="D921" s="423"/>
      <c r="E921" s="123" t="s">
        <v>1797</v>
      </c>
      <c r="F921" s="377" t="s">
        <v>1796</v>
      </c>
      <c r="G921" s="236" t="s">
        <v>2293</v>
      </c>
      <c r="H921" s="103" t="s">
        <v>1804</v>
      </c>
      <c r="I921" s="78" t="s">
        <v>1799</v>
      </c>
      <c r="J921" s="377" t="s">
        <v>1288</v>
      </c>
      <c r="K921" s="377" t="s">
        <v>698</v>
      </c>
      <c r="L921" s="103" t="s">
        <v>1806</v>
      </c>
      <c r="M921" s="377" t="s">
        <v>336</v>
      </c>
      <c r="N921" s="322">
        <v>43510</v>
      </c>
      <c r="O921" s="322">
        <v>42277</v>
      </c>
      <c r="P921" s="322">
        <v>43308</v>
      </c>
      <c r="Q921" s="119">
        <v>116821.5</v>
      </c>
      <c r="R921" s="61">
        <v>0.8</v>
      </c>
      <c r="S921" s="58" t="s">
        <v>332</v>
      </c>
      <c r="T921" s="58">
        <v>93457.2</v>
      </c>
    </row>
    <row r="922" spans="2:20" ht="222.75" customHeight="1" x14ac:dyDescent="0.2">
      <c r="B922" s="409"/>
      <c r="C922" s="410"/>
      <c r="D922" s="423"/>
      <c r="E922" s="123" t="s">
        <v>1797</v>
      </c>
      <c r="F922" s="377" t="s">
        <v>1796</v>
      </c>
      <c r="G922" s="236" t="s">
        <v>1285</v>
      </c>
      <c r="H922" s="103" t="s">
        <v>1804</v>
      </c>
      <c r="I922" s="78" t="s">
        <v>2001</v>
      </c>
      <c r="J922" s="377" t="s">
        <v>1288</v>
      </c>
      <c r="K922" s="377" t="s">
        <v>698</v>
      </c>
      <c r="L922" s="103" t="s">
        <v>2002</v>
      </c>
      <c r="M922" s="377" t="s">
        <v>336</v>
      </c>
      <c r="N922" s="322">
        <v>43633</v>
      </c>
      <c r="O922" s="322">
        <v>42420</v>
      </c>
      <c r="P922" s="322">
        <v>43311</v>
      </c>
      <c r="Q922" s="119">
        <v>86863.13</v>
      </c>
      <c r="R922" s="61">
        <v>0.8</v>
      </c>
      <c r="S922" s="58" t="s">
        <v>332</v>
      </c>
      <c r="T922" s="58">
        <v>69490.5</v>
      </c>
    </row>
    <row r="923" spans="2:20" ht="222.75" customHeight="1" x14ac:dyDescent="0.2">
      <c r="B923" s="409"/>
      <c r="C923" s="410"/>
      <c r="D923" s="423"/>
      <c r="E923" s="123" t="s">
        <v>1797</v>
      </c>
      <c r="F923" s="377" t="s">
        <v>1796</v>
      </c>
      <c r="G923" s="236" t="s">
        <v>2294</v>
      </c>
      <c r="H923" s="103" t="s">
        <v>1804</v>
      </c>
      <c r="I923" s="78" t="s">
        <v>1800</v>
      </c>
      <c r="J923" s="377" t="s">
        <v>1288</v>
      </c>
      <c r="K923" s="377" t="s">
        <v>698</v>
      </c>
      <c r="L923" s="103" t="s">
        <v>1807</v>
      </c>
      <c r="M923" s="377" t="s">
        <v>336</v>
      </c>
      <c r="N923" s="322">
        <v>43489</v>
      </c>
      <c r="O923" s="322">
        <v>42313</v>
      </c>
      <c r="P923" s="322">
        <v>43301</v>
      </c>
      <c r="Q923" s="119">
        <v>63066.3</v>
      </c>
      <c r="R923" s="61">
        <v>0.8</v>
      </c>
      <c r="S923" s="58" t="s">
        <v>332</v>
      </c>
      <c r="T923" s="58">
        <v>50453.05</v>
      </c>
    </row>
    <row r="924" spans="2:20" ht="222.75" customHeight="1" x14ac:dyDescent="0.2">
      <c r="B924" s="409"/>
      <c r="C924" s="410"/>
      <c r="D924" s="423"/>
      <c r="E924" s="123" t="s">
        <v>1797</v>
      </c>
      <c r="F924" s="377" t="s">
        <v>1796</v>
      </c>
      <c r="G924" s="236" t="s">
        <v>2295</v>
      </c>
      <c r="H924" s="103" t="s">
        <v>1804</v>
      </c>
      <c r="I924" s="78" t="s">
        <v>1801</v>
      </c>
      <c r="J924" s="377" t="s">
        <v>1288</v>
      </c>
      <c r="K924" s="377" t="s">
        <v>698</v>
      </c>
      <c r="L924" s="103" t="s">
        <v>1808</v>
      </c>
      <c r="M924" s="377" t="s">
        <v>336</v>
      </c>
      <c r="N924" s="322">
        <v>43535</v>
      </c>
      <c r="O924" s="322">
        <v>42254</v>
      </c>
      <c r="P924" s="322">
        <v>43311</v>
      </c>
      <c r="Q924" s="119">
        <v>85173.09</v>
      </c>
      <c r="R924" s="61">
        <v>0.8</v>
      </c>
      <c r="S924" s="58" t="s">
        <v>332</v>
      </c>
      <c r="T924" s="58">
        <v>68138.47</v>
      </c>
    </row>
    <row r="925" spans="2:20" ht="222.75" customHeight="1" x14ac:dyDescent="0.2">
      <c r="B925" s="409"/>
      <c r="C925" s="410"/>
      <c r="D925" s="423"/>
      <c r="E925" s="397" t="s">
        <v>1797</v>
      </c>
      <c r="F925" s="205" t="s">
        <v>1796</v>
      </c>
      <c r="G925" s="235" t="s">
        <v>2296</v>
      </c>
      <c r="H925" s="76" t="s">
        <v>1804</v>
      </c>
      <c r="I925" s="78" t="s">
        <v>1802</v>
      </c>
      <c r="J925" s="205" t="s">
        <v>1288</v>
      </c>
      <c r="K925" s="205" t="s">
        <v>698</v>
      </c>
      <c r="L925" s="76" t="s">
        <v>1809</v>
      </c>
      <c r="M925" s="377" t="s">
        <v>336</v>
      </c>
      <c r="N925" s="322">
        <v>43718</v>
      </c>
      <c r="O925" s="322">
        <v>42249</v>
      </c>
      <c r="P925" s="322">
        <v>43305</v>
      </c>
      <c r="Q925" s="118">
        <v>155947.1</v>
      </c>
      <c r="R925" s="77">
        <v>0.8</v>
      </c>
      <c r="S925" s="75" t="s">
        <v>332</v>
      </c>
      <c r="T925" s="75">
        <v>124757.68</v>
      </c>
    </row>
    <row r="926" spans="2:20" ht="222.75" customHeight="1" thickBot="1" x14ac:dyDescent="0.25">
      <c r="B926" s="409"/>
      <c r="C926" s="410"/>
      <c r="D926" s="423"/>
      <c r="E926" s="102" t="s">
        <v>1797</v>
      </c>
      <c r="F926" s="94" t="s">
        <v>1796</v>
      </c>
      <c r="G926" s="237" t="s">
        <v>2297</v>
      </c>
      <c r="H926" s="105" t="s">
        <v>1804</v>
      </c>
      <c r="I926" s="78" t="s">
        <v>1803</v>
      </c>
      <c r="J926" s="94" t="s">
        <v>1288</v>
      </c>
      <c r="K926" s="94" t="s">
        <v>698</v>
      </c>
      <c r="L926" s="105" t="s">
        <v>1810</v>
      </c>
      <c r="M926" s="94" t="s">
        <v>336</v>
      </c>
      <c r="N926" s="316">
        <v>43535</v>
      </c>
      <c r="O926" s="316">
        <v>42254</v>
      </c>
      <c r="P926" s="316">
        <v>43287</v>
      </c>
      <c r="Q926" s="367">
        <v>47020.480000000003</v>
      </c>
      <c r="R926" s="96">
        <v>0.8</v>
      </c>
      <c r="S926" s="95" t="s">
        <v>332</v>
      </c>
      <c r="T926" s="95">
        <v>37616.379999999997</v>
      </c>
    </row>
    <row r="927" spans="2:20" ht="42.75" customHeight="1" thickBot="1" x14ac:dyDescent="0.25">
      <c r="B927" s="409"/>
      <c r="C927" s="410"/>
      <c r="D927" s="423"/>
      <c r="E927" s="416" t="s">
        <v>698</v>
      </c>
      <c r="F927" s="417"/>
      <c r="G927" s="417"/>
      <c r="H927" s="417"/>
      <c r="I927" s="417"/>
      <c r="J927" s="417"/>
      <c r="K927" s="374">
        <f>COUNTA(K907:K926)</f>
        <v>20</v>
      </c>
      <c r="L927" s="459"/>
      <c r="M927" s="460"/>
      <c r="N927" s="460"/>
      <c r="O927" s="460"/>
      <c r="P927" s="460"/>
      <c r="Q927" s="392">
        <f>SUM(Q907:Q926)</f>
        <v>7467733.7000000002</v>
      </c>
      <c r="R927" s="457"/>
      <c r="S927" s="458"/>
      <c r="T927" s="399">
        <f>SUM(T907:T926)</f>
        <v>5974186.9699999988</v>
      </c>
    </row>
    <row r="928" spans="2:20" ht="246.75" customHeight="1" x14ac:dyDescent="0.2">
      <c r="B928" s="409"/>
      <c r="C928" s="410"/>
      <c r="D928" s="423"/>
      <c r="E928" s="206" t="s">
        <v>1812</v>
      </c>
      <c r="F928" s="206" t="s">
        <v>1813</v>
      </c>
      <c r="G928" s="221" t="s">
        <v>1141</v>
      </c>
      <c r="H928" s="106" t="s">
        <v>1814</v>
      </c>
      <c r="I928" s="206" t="s">
        <v>2004</v>
      </c>
      <c r="J928" s="206" t="s">
        <v>1288</v>
      </c>
      <c r="K928" s="375" t="s">
        <v>1815</v>
      </c>
      <c r="L928" s="106" t="s">
        <v>1816</v>
      </c>
      <c r="M928" s="375" t="s">
        <v>336</v>
      </c>
      <c r="N928" s="321">
        <v>43286</v>
      </c>
      <c r="O928" s="321">
        <v>42425</v>
      </c>
      <c r="P928" s="321">
        <v>43451</v>
      </c>
      <c r="Q928" s="115">
        <v>1455696</v>
      </c>
      <c r="R928" s="93">
        <v>0.8</v>
      </c>
      <c r="S928" s="92" t="s">
        <v>332</v>
      </c>
      <c r="T928" s="92">
        <v>1164556.8</v>
      </c>
    </row>
    <row r="929" spans="2:20" ht="246.75" customHeight="1" x14ac:dyDescent="0.2">
      <c r="B929" s="409"/>
      <c r="C929" s="410"/>
      <c r="D929" s="423"/>
      <c r="E929" s="393" t="s">
        <v>1812</v>
      </c>
      <c r="F929" s="393" t="s">
        <v>1813</v>
      </c>
      <c r="G929" s="62" t="s">
        <v>2256</v>
      </c>
      <c r="H929" s="103" t="s">
        <v>1814</v>
      </c>
      <c r="I929" s="393" t="s">
        <v>1811</v>
      </c>
      <c r="J929" s="393" t="s">
        <v>1288</v>
      </c>
      <c r="K929" s="377" t="s">
        <v>1815</v>
      </c>
      <c r="L929" s="103" t="s">
        <v>1816</v>
      </c>
      <c r="M929" s="377" t="s">
        <v>336</v>
      </c>
      <c r="N929" s="322">
        <v>43585</v>
      </c>
      <c r="O929" s="322">
        <v>43118</v>
      </c>
      <c r="P929" s="322">
        <v>43644</v>
      </c>
      <c r="Q929" s="112">
        <v>77195.95</v>
      </c>
      <c r="R929" s="61">
        <v>0.8</v>
      </c>
      <c r="S929" s="58" t="s">
        <v>332</v>
      </c>
      <c r="T929" s="58">
        <v>61756.76</v>
      </c>
    </row>
    <row r="930" spans="2:20" ht="81.75" customHeight="1" x14ac:dyDescent="0.2">
      <c r="B930" s="409"/>
      <c r="C930" s="410"/>
      <c r="D930" s="423"/>
      <c r="E930" s="393" t="s">
        <v>1812</v>
      </c>
      <c r="F930" s="393" t="s">
        <v>2003</v>
      </c>
      <c r="G930" s="62" t="s">
        <v>2293</v>
      </c>
      <c r="H930" s="103" t="s">
        <v>2005</v>
      </c>
      <c r="I930" s="393" t="s">
        <v>2006</v>
      </c>
      <c r="J930" s="393" t="s">
        <v>1288</v>
      </c>
      <c r="K930" s="377" t="s">
        <v>1815</v>
      </c>
      <c r="L930" s="103" t="s">
        <v>2016</v>
      </c>
      <c r="M930" s="377" t="s">
        <v>336</v>
      </c>
      <c r="N930" s="322">
        <v>43301</v>
      </c>
      <c r="O930" s="322">
        <v>42887</v>
      </c>
      <c r="P930" s="322">
        <v>43328</v>
      </c>
      <c r="Q930" s="112">
        <v>123465.45</v>
      </c>
      <c r="R930" s="61">
        <v>0.8</v>
      </c>
      <c r="S930" s="58" t="s">
        <v>332</v>
      </c>
      <c r="T930" s="58">
        <v>98772.36</v>
      </c>
    </row>
    <row r="931" spans="2:20" ht="213.75" customHeight="1" x14ac:dyDescent="0.2">
      <c r="B931" s="409"/>
      <c r="C931" s="410"/>
      <c r="D931" s="423"/>
      <c r="E931" s="393" t="s">
        <v>1812</v>
      </c>
      <c r="F931" s="393" t="s">
        <v>2003</v>
      </c>
      <c r="G931" s="62" t="s">
        <v>1141</v>
      </c>
      <c r="H931" s="103" t="s">
        <v>2005</v>
      </c>
      <c r="I931" s="393" t="s">
        <v>2007</v>
      </c>
      <c r="J931" s="393" t="s">
        <v>1288</v>
      </c>
      <c r="K931" s="377" t="s">
        <v>1815</v>
      </c>
      <c r="L931" s="103" t="s">
        <v>2017</v>
      </c>
      <c r="M931" s="377" t="s">
        <v>336</v>
      </c>
      <c r="N931" s="322">
        <v>43301</v>
      </c>
      <c r="O931" s="322">
        <v>42738</v>
      </c>
      <c r="P931" s="322">
        <v>43373</v>
      </c>
      <c r="Q931" s="112">
        <v>251332.11</v>
      </c>
      <c r="R931" s="61">
        <v>0.8</v>
      </c>
      <c r="S931" s="58" t="s">
        <v>332</v>
      </c>
      <c r="T931" s="58">
        <v>201065.69</v>
      </c>
    </row>
    <row r="932" spans="2:20" ht="213.75" customHeight="1" x14ac:dyDescent="0.2">
      <c r="B932" s="409"/>
      <c r="C932" s="410"/>
      <c r="D932" s="423"/>
      <c r="E932" s="393" t="s">
        <v>1812</v>
      </c>
      <c r="F932" s="393" t="s">
        <v>2003</v>
      </c>
      <c r="G932" s="62" t="s">
        <v>1141</v>
      </c>
      <c r="H932" s="103" t="s">
        <v>2005</v>
      </c>
      <c r="I932" s="393" t="s">
        <v>2008</v>
      </c>
      <c r="J932" s="393" t="s">
        <v>1288</v>
      </c>
      <c r="K932" s="377" t="s">
        <v>1815</v>
      </c>
      <c r="L932" s="103" t="s">
        <v>2018</v>
      </c>
      <c r="M932" s="377" t="s">
        <v>336</v>
      </c>
      <c r="N932" s="322">
        <v>43301</v>
      </c>
      <c r="O932" s="322">
        <v>42979</v>
      </c>
      <c r="P932" s="322">
        <v>43373</v>
      </c>
      <c r="Q932" s="112">
        <v>103644.58</v>
      </c>
      <c r="R932" s="61">
        <v>0.8</v>
      </c>
      <c r="S932" s="58" t="s">
        <v>332</v>
      </c>
      <c r="T932" s="58">
        <v>82915.66</v>
      </c>
    </row>
    <row r="933" spans="2:20" ht="213.75" customHeight="1" x14ac:dyDescent="0.2">
      <c r="B933" s="409"/>
      <c r="C933" s="410"/>
      <c r="D933" s="423"/>
      <c r="E933" s="393" t="s">
        <v>1812</v>
      </c>
      <c r="F933" s="393" t="s">
        <v>2003</v>
      </c>
      <c r="G933" s="62" t="s">
        <v>2298</v>
      </c>
      <c r="H933" s="103" t="s">
        <v>2005</v>
      </c>
      <c r="I933" s="393" t="s">
        <v>2009</v>
      </c>
      <c r="J933" s="393" t="s">
        <v>1288</v>
      </c>
      <c r="K933" s="377" t="s">
        <v>1815</v>
      </c>
      <c r="L933" s="103" t="s">
        <v>2019</v>
      </c>
      <c r="M933" s="377" t="s">
        <v>336</v>
      </c>
      <c r="N933" s="322">
        <v>43300</v>
      </c>
      <c r="O933" s="322">
        <v>43132</v>
      </c>
      <c r="P933" s="322">
        <v>43373</v>
      </c>
      <c r="Q933" s="112">
        <v>63830.39</v>
      </c>
      <c r="R933" s="61">
        <v>0.8</v>
      </c>
      <c r="S933" s="58" t="s">
        <v>332</v>
      </c>
      <c r="T933" s="58">
        <v>51064.31</v>
      </c>
    </row>
    <row r="934" spans="2:20" ht="213.75" customHeight="1" x14ac:dyDescent="0.2">
      <c r="B934" s="409"/>
      <c r="C934" s="410"/>
      <c r="D934" s="423"/>
      <c r="E934" s="393" t="s">
        <v>1812</v>
      </c>
      <c r="F934" s="393" t="s">
        <v>2003</v>
      </c>
      <c r="G934" s="62" t="s">
        <v>1141</v>
      </c>
      <c r="H934" s="103" t="s">
        <v>2005</v>
      </c>
      <c r="I934" s="393" t="s">
        <v>2010</v>
      </c>
      <c r="J934" s="393" t="s">
        <v>1288</v>
      </c>
      <c r="K934" s="377" t="s">
        <v>1815</v>
      </c>
      <c r="L934" s="103" t="s">
        <v>2020</v>
      </c>
      <c r="M934" s="377" t="s">
        <v>336</v>
      </c>
      <c r="N934" s="322">
        <v>43301</v>
      </c>
      <c r="O934" s="322">
        <v>42737</v>
      </c>
      <c r="P934" s="322">
        <v>43373</v>
      </c>
      <c r="Q934" s="112">
        <v>167554.74</v>
      </c>
      <c r="R934" s="61">
        <v>0.8</v>
      </c>
      <c r="S934" s="58" t="s">
        <v>332</v>
      </c>
      <c r="T934" s="58">
        <v>134043.79</v>
      </c>
    </row>
    <row r="935" spans="2:20" ht="221.25" customHeight="1" x14ac:dyDescent="0.2">
      <c r="B935" s="409"/>
      <c r="C935" s="410"/>
      <c r="D935" s="423"/>
      <c r="E935" s="393" t="s">
        <v>1812</v>
      </c>
      <c r="F935" s="393" t="s">
        <v>2003</v>
      </c>
      <c r="G935" s="62" t="s">
        <v>2299</v>
      </c>
      <c r="H935" s="103" t="s">
        <v>2005</v>
      </c>
      <c r="I935" s="393" t="s">
        <v>2011</v>
      </c>
      <c r="J935" s="393" t="s">
        <v>1288</v>
      </c>
      <c r="K935" s="377" t="s">
        <v>1815</v>
      </c>
      <c r="L935" s="103" t="s">
        <v>2021</v>
      </c>
      <c r="M935" s="377" t="s">
        <v>336</v>
      </c>
      <c r="N935" s="322">
        <v>43300</v>
      </c>
      <c r="O935" s="322">
        <v>42737</v>
      </c>
      <c r="P935" s="322">
        <v>43373</v>
      </c>
      <c r="Q935" s="112">
        <v>167554.74</v>
      </c>
      <c r="R935" s="61">
        <v>0.8</v>
      </c>
      <c r="S935" s="58" t="s">
        <v>332</v>
      </c>
      <c r="T935" s="58">
        <v>134043.79</v>
      </c>
    </row>
    <row r="936" spans="2:20" ht="221.25" customHeight="1" x14ac:dyDescent="0.2">
      <c r="B936" s="409"/>
      <c r="C936" s="410"/>
      <c r="D936" s="423"/>
      <c r="E936" s="393" t="s">
        <v>1812</v>
      </c>
      <c r="F936" s="393" t="s">
        <v>2003</v>
      </c>
      <c r="G936" s="62" t="s">
        <v>1137</v>
      </c>
      <c r="H936" s="103" t="s">
        <v>2005</v>
      </c>
      <c r="I936" s="393" t="s">
        <v>2012</v>
      </c>
      <c r="J936" s="393" t="s">
        <v>1288</v>
      </c>
      <c r="K936" s="377" t="s">
        <v>1815</v>
      </c>
      <c r="L936" s="103" t="s">
        <v>2022</v>
      </c>
      <c r="M936" s="377" t="s">
        <v>336</v>
      </c>
      <c r="N936" s="322">
        <v>43300</v>
      </c>
      <c r="O936" s="322">
        <v>42737</v>
      </c>
      <c r="P936" s="322">
        <v>43383</v>
      </c>
      <c r="Q936" s="112">
        <v>167554.74</v>
      </c>
      <c r="R936" s="61">
        <v>0.8</v>
      </c>
      <c r="S936" s="58" t="s">
        <v>332</v>
      </c>
      <c r="T936" s="58">
        <v>134043.79</v>
      </c>
    </row>
    <row r="937" spans="2:20" ht="221.25" customHeight="1" x14ac:dyDescent="0.2">
      <c r="B937" s="409"/>
      <c r="C937" s="410"/>
      <c r="D937" s="423"/>
      <c r="E937" s="393" t="s">
        <v>1812</v>
      </c>
      <c r="F937" s="393" t="s">
        <v>2003</v>
      </c>
      <c r="G937" s="62" t="s">
        <v>2391</v>
      </c>
      <c r="H937" s="103" t="s">
        <v>2005</v>
      </c>
      <c r="I937" s="393" t="s">
        <v>2013</v>
      </c>
      <c r="J937" s="393" t="s">
        <v>1288</v>
      </c>
      <c r="K937" s="377" t="s">
        <v>1815</v>
      </c>
      <c r="L937" s="103" t="s">
        <v>2023</v>
      </c>
      <c r="M937" s="377" t="s">
        <v>336</v>
      </c>
      <c r="N937" s="322">
        <v>43301</v>
      </c>
      <c r="O937" s="322">
        <v>43010</v>
      </c>
      <c r="P937" s="322">
        <v>43373</v>
      </c>
      <c r="Q937" s="112">
        <v>95745.56</v>
      </c>
      <c r="R937" s="61">
        <v>0.8</v>
      </c>
      <c r="S937" s="58" t="s">
        <v>332</v>
      </c>
      <c r="T937" s="58">
        <v>76596.45</v>
      </c>
    </row>
    <row r="938" spans="2:20" ht="221.25" customHeight="1" x14ac:dyDescent="0.2">
      <c r="B938" s="409"/>
      <c r="C938" s="410"/>
      <c r="D938" s="423"/>
      <c r="E938" s="393" t="s">
        <v>1812</v>
      </c>
      <c r="F938" s="393" t="s">
        <v>2003</v>
      </c>
      <c r="G938" s="62" t="s">
        <v>2300</v>
      </c>
      <c r="H938" s="103" t="s">
        <v>2005</v>
      </c>
      <c r="I938" s="393" t="s">
        <v>2014</v>
      </c>
      <c r="J938" s="393" t="s">
        <v>1288</v>
      </c>
      <c r="K938" s="377" t="s">
        <v>1815</v>
      </c>
      <c r="L938" s="103" t="s">
        <v>2024</v>
      </c>
      <c r="M938" s="377" t="s">
        <v>336</v>
      </c>
      <c r="N938" s="322">
        <v>43300</v>
      </c>
      <c r="O938" s="322">
        <v>42736</v>
      </c>
      <c r="P938" s="322">
        <v>43373</v>
      </c>
      <c r="Q938" s="112">
        <v>167554.74</v>
      </c>
      <c r="R938" s="61">
        <v>0.8</v>
      </c>
      <c r="S938" s="58" t="s">
        <v>332</v>
      </c>
      <c r="T938" s="58">
        <v>134043.79</v>
      </c>
    </row>
    <row r="939" spans="2:20" ht="139.5" customHeight="1" x14ac:dyDescent="0.2">
      <c r="B939" s="409"/>
      <c r="C939" s="410"/>
      <c r="D939" s="423"/>
      <c r="E939" s="383" t="s">
        <v>1812</v>
      </c>
      <c r="F939" s="383" t="s">
        <v>2003</v>
      </c>
      <c r="G939" s="84" t="s">
        <v>2301</v>
      </c>
      <c r="H939" s="76" t="s">
        <v>2005</v>
      </c>
      <c r="I939" s="383" t="s">
        <v>2015</v>
      </c>
      <c r="J939" s="383" t="s">
        <v>1288</v>
      </c>
      <c r="K939" s="205" t="s">
        <v>1815</v>
      </c>
      <c r="L939" s="76" t="s">
        <v>2025</v>
      </c>
      <c r="M939" s="377" t="s">
        <v>336</v>
      </c>
      <c r="N939" s="322">
        <v>43301</v>
      </c>
      <c r="O939" s="322">
        <v>43101</v>
      </c>
      <c r="P939" s="322">
        <v>43373</v>
      </c>
      <c r="Q939" s="114">
        <v>80905.009999999995</v>
      </c>
      <c r="R939" s="77">
        <v>0.8</v>
      </c>
      <c r="S939" s="75" t="s">
        <v>332</v>
      </c>
      <c r="T939" s="75">
        <v>64724.01</v>
      </c>
    </row>
    <row r="940" spans="2:20" ht="192.75" customHeight="1" x14ac:dyDescent="0.2">
      <c r="B940" s="409"/>
      <c r="C940" s="410"/>
      <c r="D940" s="423"/>
      <c r="E940" s="383" t="s">
        <v>1812</v>
      </c>
      <c r="F940" s="383" t="s">
        <v>2593</v>
      </c>
      <c r="G940" s="304" t="s">
        <v>2299</v>
      </c>
      <c r="H940" s="327" t="s">
        <v>2594</v>
      </c>
      <c r="I940" s="326" t="s">
        <v>2595</v>
      </c>
      <c r="J940" s="383" t="s">
        <v>1288</v>
      </c>
      <c r="K940" s="205" t="s">
        <v>1815</v>
      </c>
      <c r="L940" s="76" t="s">
        <v>2605</v>
      </c>
      <c r="M940" s="377" t="s">
        <v>336</v>
      </c>
      <c r="N940" s="322">
        <v>43537</v>
      </c>
      <c r="O940" s="322">
        <v>43374</v>
      </c>
      <c r="P940" s="322">
        <v>44196</v>
      </c>
      <c r="Q940" s="114">
        <v>215427.52</v>
      </c>
      <c r="R940" s="77">
        <v>0.8</v>
      </c>
      <c r="S940" s="75" t="s">
        <v>332</v>
      </c>
      <c r="T940" s="75">
        <v>172342.02</v>
      </c>
    </row>
    <row r="941" spans="2:20" ht="217.5" customHeight="1" x14ac:dyDescent="0.2">
      <c r="B941" s="409"/>
      <c r="C941" s="410"/>
      <c r="D941" s="423"/>
      <c r="E941" s="383" t="s">
        <v>1812</v>
      </c>
      <c r="F941" s="383" t="s">
        <v>2593</v>
      </c>
      <c r="G941" s="304" t="s">
        <v>2295</v>
      </c>
      <c r="H941" s="327" t="s">
        <v>2594</v>
      </c>
      <c r="I941" s="326" t="s">
        <v>2596</v>
      </c>
      <c r="J941" s="383" t="s">
        <v>1288</v>
      </c>
      <c r="K941" s="205" t="s">
        <v>1815</v>
      </c>
      <c r="L941" s="76" t="s">
        <v>2606</v>
      </c>
      <c r="M941" s="377" t="s">
        <v>336</v>
      </c>
      <c r="N941" s="322">
        <v>43537</v>
      </c>
      <c r="O941" s="322">
        <v>43374</v>
      </c>
      <c r="P941" s="322">
        <v>44196</v>
      </c>
      <c r="Q941" s="114">
        <v>215427.52</v>
      </c>
      <c r="R941" s="77">
        <v>0.8</v>
      </c>
      <c r="S941" s="75" t="s">
        <v>332</v>
      </c>
      <c r="T941" s="75">
        <v>172342.02</v>
      </c>
    </row>
    <row r="942" spans="2:20" ht="191.25" customHeight="1" x14ac:dyDescent="0.2">
      <c r="B942" s="409"/>
      <c r="C942" s="410"/>
      <c r="D942" s="423"/>
      <c r="E942" s="383" t="s">
        <v>1812</v>
      </c>
      <c r="F942" s="383" t="s">
        <v>2593</v>
      </c>
      <c r="G942" s="304" t="s">
        <v>1134</v>
      </c>
      <c r="H942" s="327" t="s">
        <v>2594</v>
      </c>
      <c r="I942" s="326" t="s">
        <v>2597</v>
      </c>
      <c r="J942" s="383" t="s">
        <v>1288</v>
      </c>
      <c r="K942" s="205" t="s">
        <v>1815</v>
      </c>
      <c r="L942" s="76" t="s">
        <v>2607</v>
      </c>
      <c r="M942" s="377" t="s">
        <v>336</v>
      </c>
      <c r="N942" s="322">
        <v>43537</v>
      </c>
      <c r="O942" s="322">
        <v>43374</v>
      </c>
      <c r="P942" s="322">
        <v>44196</v>
      </c>
      <c r="Q942" s="114">
        <v>215427.52</v>
      </c>
      <c r="R942" s="77">
        <v>0.8</v>
      </c>
      <c r="S942" s="75" t="s">
        <v>332</v>
      </c>
      <c r="T942" s="75">
        <v>172342.02</v>
      </c>
    </row>
    <row r="943" spans="2:20" ht="237" customHeight="1" x14ac:dyDescent="0.2">
      <c r="B943" s="409"/>
      <c r="C943" s="410"/>
      <c r="D943" s="423"/>
      <c r="E943" s="383" t="s">
        <v>1812</v>
      </c>
      <c r="F943" s="383" t="s">
        <v>2593</v>
      </c>
      <c r="G943" s="304" t="s">
        <v>2298</v>
      </c>
      <c r="H943" s="327" t="s">
        <v>2594</v>
      </c>
      <c r="I943" s="326" t="s">
        <v>2598</v>
      </c>
      <c r="J943" s="383" t="s">
        <v>1288</v>
      </c>
      <c r="K943" s="205" t="s">
        <v>1815</v>
      </c>
      <c r="L943" s="76" t="s">
        <v>2019</v>
      </c>
      <c r="M943" s="377" t="s">
        <v>336</v>
      </c>
      <c r="N943" s="322">
        <v>43537</v>
      </c>
      <c r="O943" s="322">
        <v>43374</v>
      </c>
      <c r="P943" s="322">
        <v>44196</v>
      </c>
      <c r="Q943" s="114">
        <v>269284.40000000002</v>
      </c>
      <c r="R943" s="77">
        <v>0.8</v>
      </c>
      <c r="S943" s="75" t="s">
        <v>332</v>
      </c>
      <c r="T943" s="75">
        <v>215427.52</v>
      </c>
    </row>
    <row r="944" spans="2:20" ht="113.25" customHeight="1" x14ac:dyDescent="0.2">
      <c r="B944" s="409"/>
      <c r="C944" s="410"/>
      <c r="D944" s="423"/>
      <c r="E944" s="383" t="s">
        <v>1812</v>
      </c>
      <c r="F944" s="383" t="s">
        <v>2593</v>
      </c>
      <c r="G944" s="304" t="s">
        <v>2293</v>
      </c>
      <c r="H944" s="327" t="s">
        <v>2594</v>
      </c>
      <c r="I944" s="326" t="s">
        <v>2599</v>
      </c>
      <c r="J944" s="383" t="s">
        <v>1288</v>
      </c>
      <c r="K944" s="205" t="s">
        <v>1815</v>
      </c>
      <c r="L944" s="76" t="s">
        <v>2608</v>
      </c>
      <c r="M944" s="377" t="s">
        <v>336</v>
      </c>
      <c r="N944" s="322">
        <v>43537</v>
      </c>
      <c r="O944" s="322">
        <v>43374</v>
      </c>
      <c r="P944" s="322">
        <v>44196</v>
      </c>
      <c r="Q944" s="114">
        <v>208478.24</v>
      </c>
      <c r="R944" s="77">
        <v>0.8</v>
      </c>
      <c r="S944" s="75" t="s">
        <v>332</v>
      </c>
      <c r="T944" s="75">
        <v>166782.59</v>
      </c>
    </row>
    <row r="945" spans="2:20" ht="247.5" customHeight="1" x14ac:dyDescent="0.2">
      <c r="B945" s="409"/>
      <c r="C945" s="410"/>
      <c r="D945" s="423"/>
      <c r="E945" s="383" t="s">
        <v>1812</v>
      </c>
      <c r="F945" s="383" t="s">
        <v>2593</v>
      </c>
      <c r="G945" s="304" t="s">
        <v>1137</v>
      </c>
      <c r="H945" s="327" t="s">
        <v>2594</v>
      </c>
      <c r="I945" s="326" t="s">
        <v>2600</v>
      </c>
      <c r="J945" s="383" t="s">
        <v>1288</v>
      </c>
      <c r="K945" s="205" t="s">
        <v>1815</v>
      </c>
      <c r="L945" s="76" t="s">
        <v>2022</v>
      </c>
      <c r="M945" s="377" t="s">
        <v>336</v>
      </c>
      <c r="N945" s="322">
        <v>43537</v>
      </c>
      <c r="O945" s="322">
        <v>43375</v>
      </c>
      <c r="P945" s="322">
        <v>44196</v>
      </c>
      <c r="Q945" s="114">
        <v>215427.52</v>
      </c>
      <c r="R945" s="77">
        <v>0.8</v>
      </c>
      <c r="S945" s="75" t="s">
        <v>332</v>
      </c>
      <c r="T945" s="75">
        <v>172342.02</v>
      </c>
    </row>
    <row r="946" spans="2:20" ht="248.25" customHeight="1" x14ac:dyDescent="0.2">
      <c r="B946" s="409"/>
      <c r="C946" s="410"/>
      <c r="D946" s="423"/>
      <c r="E946" s="383" t="s">
        <v>1812</v>
      </c>
      <c r="F946" s="383" t="s">
        <v>2593</v>
      </c>
      <c r="G946" s="304" t="s">
        <v>1141</v>
      </c>
      <c r="H946" s="327" t="s">
        <v>2594</v>
      </c>
      <c r="I946" s="326" t="s">
        <v>2601</v>
      </c>
      <c r="J946" s="393" t="s">
        <v>1288</v>
      </c>
      <c r="K946" s="377" t="s">
        <v>1815</v>
      </c>
      <c r="L946" s="103" t="s">
        <v>2609</v>
      </c>
      <c r="M946" s="377" t="s">
        <v>336</v>
      </c>
      <c r="N946" s="322">
        <v>43537</v>
      </c>
      <c r="O946" s="322">
        <v>43374</v>
      </c>
      <c r="P946" s="322">
        <v>44196</v>
      </c>
      <c r="Q946" s="58">
        <v>260597.81</v>
      </c>
      <c r="R946" s="61">
        <v>0.8</v>
      </c>
      <c r="S946" s="58" t="s">
        <v>332</v>
      </c>
      <c r="T946" s="58">
        <v>208478.25</v>
      </c>
    </row>
    <row r="947" spans="2:20" ht="216.75" customHeight="1" x14ac:dyDescent="0.2">
      <c r="B947" s="409"/>
      <c r="C947" s="410"/>
      <c r="D947" s="423"/>
      <c r="E947" s="383" t="s">
        <v>1812</v>
      </c>
      <c r="F947" s="383" t="s">
        <v>2593</v>
      </c>
      <c r="G947" s="304" t="s">
        <v>1141</v>
      </c>
      <c r="H947" s="327" t="s">
        <v>2594</v>
      </c>
      <c r="I947" s="326" t="s">
        <v>2602</v>
      </c>
      <c r="J947" s="393" t="s">
        <v>1288</v>
      </c>
      <c r="K947" s="377" t="s">
        <v>1815</v>
      </c>
      <c r="L947" s="103" t="s">
        <v>2018</v>
      </c>
      <c r="M947" s="377" t="s">
        <v>336</v>
      </c>
      <c r="N947" s="322">
        <v>43537</v>
      </c>
      <c r="O947" s="322">
        <v>43374</v>
      </c>
      <c r="P947" s="322">
        <v>44196</v>
      </c>
      <c r="Q947" s="58">
        <v>208478.24</v>
      </c>
      <c r="R947" s="61">
        <v>0.8</v>
      </c>
      <c r="S947" s="58" t="s">
        <v>332</v>
      </c>
      <c r="T947" s="58">
        <v>166782.59</v>
      </c>
    </row>
    <row r="948" spans="2:20" ht="194.25" customHeight="1" x14ac:dyDescent="0.2">
      <c r="B948" s="409"/>
      <c r="C948" s="410"/>
      <c r="D948" s="423"/>
      <c r="E948" s="383" t="s">
        <v>1812</v>
      </c>
      <c r="F948" s="383" t="s">
        <v>2593</v>
      </c>
      <c r="G948" s="304" t="s">
        <v>2391</v>
      </c>
      <c r="H948" s="327" t="s">
        <v>2594</v>
      </c>
      <c r="I948" s="326" t="s">
        <v>2603</v>
      </c>
      <c r="J948" s="393" t="s">
        <v>1288</v>
      </c>
      <c r="K948" s="377" t="s">
        <v>1815</v>
      </c>
      <c r="L948" s="103" t="s">
        <v>2023</v>
      </c>
      <c r="M948" s="377" t="s">
        <v>336</v>
      </c>
      <c r="N948" s="322">
        <v>43537</v>
      </c>
      <c r="O948" s="322">
        <v>43382</v>
      </c>
      <c r="P948" s="322">
        <v>44196</v>
      </c>
      <c r="Q948" s="58">
        <v>215427.52</v>
      </c>
      <c r="R948" s="61">
        <v>0.8</v>
      </c>
      <c r="S948" s="58" t="s">
        <v>332</v>
      </c>
      <c r="T948" s="58">
        <v>172342.02</v>
      </c>
    </row>
    <row r="949" spans="2:20" ht="213" customHeight="1" x14ac:dyDescent="0.2">
      <c r="B949" s="409"/>
      <c r="C949" s="410"/>
      <c r="D949" s="423"/>
      <c r="E949" s="383" t="s">
        <v>1812</v>
      </c>
      <c r="F949" s="383" t="s">
        <v>2593</v>
      </c>
      <c r="G949" s="304" t="s">
        <v>2728</v>
      </c>
      <c r="H949" s="327" t="s">
        <v>2594</v>
      </c>
      <c r="I949" s="326" t="s">
        <v>2604</v>
      </c>
      <c r="J949" s="393" t="s">
        <v>1288</v>
      </c>
      <c r="K949" s="377" t="s">
        <v>1815</v>
      </c>
      <c r="L949" s="103" t="s">
        <v>2610</v>
      </c>
      <c r="M949" s="377" t="s">
        <v>336</v>
      </c>
      <c r="N949" s="322">
        <v>43537</v>
      </c>
      <c r="O949" s="322">
        <v>43374</v>
      </c>
      <c r="P949" s="322">
        <v>44196</v>
      </c>
      <c r="Q949" s="58">
        <v>242475.64</v>
      </c>
      <c r="R949" s="61">
        <v>0.8</v>
      </c>
      <c r="S949" s="58" t="s">
        <v>332</v>
      </c>
      <c r="T949" s="58">
        <v>193980.51</v>
      </c>
    </row>
    <row r="950" spans="2:20" ht="216.75" customHeight="1" thickBot="1" x14ac:dyDescent="0.25">
      <c r="B950" s="409"/>
      <c r="C950" s="410"/>
      <c r="D950" s="423"/>
      <c r="E950" s="383" t="s">
        <v>1812</v>
      </c>
      <c r="F950" s="383" t="s">
        <v>2593</v>
      </c>
      <c r="G950" s="304" t="s">
        <v>1141</v>
      </c>
      <c r="H950" s="201" t="s">
        <v>2594</v>
      </c>
      <c r="I950" s="380" t="s">
        <v>2611</v>
      </c>
      <c r="J950" s="380" t="s">
        <v>1288</v>
      </c>
      <c r="K950" s="202" t="s">
        <v>1815</v>
      </c>
      <c r="L950" s="105" t="s">
        <v>2612</v>
      </c>
      <c r="M950" s="94" t="s">
        <v>336</v>
      </c>
      <c r="N950" s="316">
        <v>43537</v>
      </c>
      <c r="O950" s="316">
        <v>43374</v>
      </c>
      <c r="P950" s="316">
        <v>44196</v>
      </c>
      <c r="Q950" s="95">
        <v>215427.52</v>
      </c>
      <c r="R950" s="96">
        <v>0.8</v>
      </c>
      <c r="S950" s="95" t="s">
        <v>332</v>
      </c>
      <c r="T950" s="95">
        <v>172342.02</v>
      </c>
    </row>
    <row r="951" spans="2:20" ht="42.75" customHeight="1" thickBot="1" x14ac:dyDescent="0.25">
      <c r="B951" s="409"/>
      <c r="C951" s="410"/>
      <c r="D951" s="423"/>
      <c r="E951" s="416" t="s">
        <v>1815</v>
      </c>
      <c r="F951" s="417"/>
      <c r="G951" s="417"/>
      <c r="H951" s="417"/>
      <c r="I951" s="417"/>
      <c r="J951" s="417"/>
      <c r="K951" s="374">
        <f>COUNTA(K928:K950)</f>
        <v>23</v>
      </c>
      <c r="L951" s="459"/>
      <c r="M951" s="460"/>
      <c r="N951" s="460"/>
      <c r="O951" s="460"/>
      <c r="P951" s="460"/>
      <c r="Q951" s="392">
        <f>SUM(Q928:Q950)</f>
        <v>5403913.4599999981</v>
      </c>
      <c r="R951" s="457"/>
      <c r="S951" s="458"/>
      <c r="T951" s="399">
        <f>SUM(T928:T950)</f>
        <v>4323130.7799999993</v>
      </c>
    </row>
    <row r="952" spans="2:20" ht="138" customHeight="1" x14ac:dyDescent="0.2">
      <c r="B952" s="409"/>
      <c r="C952" s="410"/>
      <c r="D952" s="423"/>
      <c r="E952" s="470" t="s">
        <v>922</v>
      </c>
      <c r="F952" s="206" t="s">
        <v>920</v>
      </c>
      <c r="G952" s="221" t="s">
        <v>1141</v>
      </c>
      <c r="H952" s="106" t="s">
        <v>924</v>
      </c>
      <c r="I952" s="206" t="s">
        <v>925</v>
      </c>
      <c r="J952" s="206" t="s">
        <v>1288</v>
      </c>
      <c r="K952" s="375" t="s">
        <v>921</v>
      </c>
      <c r="L952" s="106" t="s">
        <v>927</v>
      </c>
      <c r="M952" s="375" t="s">
        <v>336</v>
      </c>
      <c r="N952" s="321">
        <v>43508</v>
      </c>
      <c r="O952" s="321">
        <v>42345</v>
      </c>
      <c r="P952" s="321">
        <v>42874</v>
      </c>
      <c r="Q952" s="115">
        <v>167977.66</v>
      </c>
      <c r="R952" s="107">
        <v>0.8</v>
      </c>
      <c r="S952" s="92" t="s">
        <v>332</v>
      </c>
      <c r="T952" s="92">
        <v>134382.13</v>
      </c>
    </row>
    <row r="953" spans="2:20" ht="151.5" customHeight="1" x14ac:dyDescent="0.2">
      <c r="B953" s="409"/>
      <c r="C953" s="410"/>
      <c r="D953" s="423"/>
      <c r="E953" s="471"/>
      <c r="F953" s="393" t="s">
        <v>920</v>
      </c>
      <c r="G953" s="62" t="s">
        <v>1142</v>
      </c>
      <c r="H953" s="103" t="s">
        <v>924</v>
      </c>
      <c r="I953" s="393" t="s">
        <v>926</v>
      </c>
      <c r="J953" s="393" t="s">
        <v>1288</v>
      </c>
      <c r="K953" s="377" t="s">
        <v>921</v>
      </c>
      <c r="L953" s="103" t="s">
        <v>927</v>
      </c>
      <c r="M953" s="377" t="s">
        <v>336</v>
      </c>
      <c r="N953" s="322">
        <v>42748</v>
      </c>
      <c r="O953" s="322">
        <v>42277</v>
      </c>
      <c r="P953" s="322">
        <v>42765</v>
      </c>
      <c r="Q953" s="150">
        <v>1126622.43</v>
      </c>
      <c r="R953" s="77">
        <v>0.8</v>
      </c>
      <c r="S953" s="58" t="s">
        <v>332</v>
      </c>
      <c r="T953" s="58">
        <v>901297.94</v>
      </c>
    </row>
    <row r="954" spans="2:20" ht="197.25" customHeight="1" thickBot="1" x14ac:dyDescent="0.25">
      <c r="B954" s="409"/>
      <c r="C954" s="410"/>
      <c r="D954" s="423"/>
      <c r="E954" s="471"/>
      <c r="F954" s="394" t="s">
        <v>2026</v>
      </c>
      <c r="G954" s="84" t="s">
        <v>1142</v>
      </c>
      <c r="H954" s="76" t="s">
        <v>2027</v>
      </c>
      <c r="I954" s="383" t="s">
        <v>2028</v>
      </c>
      <c r="J954" s="383" t="s">
        <v>1288</v>
      </c>
      <c r="K954" s="205" t="s">
        <v>921</v>
      </c>
      <c r="L954" s="76" t="s">
        <v>2029</v>
      </c>
      <c r="M954" s="205" t="s">
        <v>336</v>
      </c>
      <c r="N954" s="324">
        <v>43325</v>
      </c>
      <c r="O954" s="324">
        <v>43375</v>
      </c>
      <c r="P954" s="324">
        <v>43861</v>
      </c>
      <c r="Q954" s="288">
        <v>1009947.99</v>
      </c>
      <c r="R954" s="77">
        <v>0.8</v>
      </c>
      <c r="S954" s="75" t="s">
        <v>332</v>
      </c>
      <c r="T954" s="75">
        <v>807958.39</v>
      </c>
    </row>
    <row r="955" spans="2:20" ht="213" customHeight="1" thickBot="1" x14ac:dyDescent="0.25">
      <c r="B955" s="409"/>
      <c r="C955" s="410"/>
      <c r="D955" s="423"/>
      <c r="E955" s="471"/>
      <c r="F955" s="380" t="s">
        <v>3475</v>
      </c>
      <c r="G955" s="62" t="s">
        <v>3414</v>
      </c>
      <c r="H955" s="103" t="s">
        <v>3476</v>
      </c>
      <c r="I955" s="393" t="s">
        <v>3477</v>
      </c>
      <c r="J955" s="393" t="s">
        <v>1288</v>
      </c>
      <c r="K955" s="377" t="s">
        <v>921</v>
      </c>
      <c r="L955" s="103" t="s">
        <v>3480</v>
      </c>
      <c r="M955" s="377" t="s">
        <v>336</v>
      </c>
      <c r="N955" s="322">
        <v>43922</v>
      </c>
      <c r="O955" s="322">
        <v>43740</v>
      </c>
      <c r="P955" s="322">
        <v>44253</v>
      </c>
      <c r="Q955" s="200">
        <v>168444.19</v>
      </c>
      <c r="R955" s="61">
        <v>0.8</v>
      </c>
      <c r="S955" s="58"/>
      <c r="T955" s="58">
        <v>134755.35</v>
      </c>
    </row>
    <row r="956" spans="2:20" ht="207" customHeight="1" thickBot="1" x14ac:dyDescent="0.25">
      <c r="B956" s="409"/>
      <c r="C956" s="410"/>
      <c r="D956" s="423"/>
      <c r="E956" s="471"/>
      <c r="F956" s="380" t="s">
        <v>3475</v>
      </c>
      <c r="G956" s="62" t="s">
        <v>3414</v>
      </c>
      <c r="H956" s="103" t="s">
        <v>3476</v>
      </c>
      <c r="I956" s="393" t="s">
        <v>3478</v>
      </c>
      <c r="J956" s="393" t="s">
        <v>1288</v>
      </c>
      <c r="K956" s="377" t="s">
        <v>921</v>
      </c>
      <c r="L956" s="103" t="s">
        <v>3481</v>
      </c>
      <c r="M956" s="377" t="s">
        <v>336</v>
      </c>
      <c r="N956" s="322">
        <v>43922</v>
      </c>
      <c r="O956" s="322">
        <v>43740</v>
      </c>
      <c r="P956" s="322">
        <v>44225</v>
      </c>
      <c r="Q956" s="200">
        <v>104845.39</v>
      </c>
      <c r="R956" s="61">
        <v>0.8</v>
      </c>
      <c r="S956" s="58"/>
      <c r="T956" s="58">
        <v>83876.31</v>
      </c>
    </row>
    <row r="957" spans="2:20" ht="207" customHeight="1" thickBot="1" x14ac:dyDescent="0.25">
      <c r="B957" s="409"/>
      <c r="C957" s="410"/>
      <c r="D957" s="423"/>
      <c r="E957" s="472"/>
      <c r="F957" s="380" t="s">
        <v>3475</v>
      </c>
      <c r="G957" s="226" t="s">
        <v>3414</v>
      </c>
      <c r="H957" s="105" t="s">
        <v>3476</v>
      </c>
      <c r="I957" s="394" t="s">
        <v>3479</v>
      </c>
      <c r="J957" s="394" t="s">
        <v>1288</v>
      </c>
      <c r="K957" s="94" t="s">
        <v>921</v>
      </c>
      <c r="L957" s="105" t="s">
        <v>3482</v>
      </c>
      <c r="M957" s="94" t="s">
        <v>336</v>
      </c>
      <c r="N957" s="316">
        <v>43922</v>
      </c>
      <c r="O957" s="316">
        <v>43740</v>
      </c>
      <c r="P957" s="316">
        <v>44253</v>
      </c>
      <c r="Q957" s="344">
        <v>540726.71</v>
      </c>
      <c r="R957" s="96">
        <v>0.8</v>
      </c>
      <c r="S957" s="95"/>
      <c r="T957" s="95">
        <v>432581.37</v>
      </c>
    </row>
    <row r="958" spans="2:20" ht="42.75" customHeight="1" thickBot="1" x14ac:dyDescent="0.25">
      <c r="B958" s="409"/>
      <c r="C958" s="410"/>
      <c r="D958" s="424"/>
      <c r="E958" s="416" t="s">
        <v>921</v>
      </c>
      <c r="F958" s="417"/>
      <c r="G958" s="417"/>
      <c r="H958" s="417"/>
      <c r="I958" s="417"/>
      <c r="J958" s="417"/>
      <c r="K958" s="374">
        <f>COUNTA(K952:K957)</f>
        <v>6</v>
      </c>
      <c r="L958" s="417"/>
      <c r="M958" s="417"/>
      <c r="N958" s="417"/>
      <c r="O958" s="417"/>
      <c r="P958" s="417"/>
      <c r="Q958" s="392">
        <f>SUM(Q952:Q957)</f>
        <v>3118564.37</v>
      </c>
      <c r="R958" s="457"/>
      <c r="S958" s="458"/>
      <c r="T958" s="399">
        <f>SUM(T952:T957)</f>
        <v>2494851.4900000002</v>
      </c>
    </row>
    <row r="959" spans="2:20" ht="258" customHeight="1" x14ac:dyDescent="0.2">
      <c r="B959" s="409"/>
      <c r="C959" s="410"/>
      <c r="D959" s="420" t="s">
        <v>1699</v>
      </c>
      <c r="E959" s="79" t="s">
        <v>713</v>
      </c>
      <c r="F959" s="376" t="s">
        <v>715</v>
      </c>
      <c r="G959" s="225" t="s">
        <v>646</v>
      </c>
      <c r="H959" s="81" t="s">
        <v>716</v>
      </c>
      <c r="I959" s="298" t="s">
        <v>718</v>
      </c>
      <c r="J959" s="376" t="s">
        <v>1288</v>
      </c>
      <c r="K959" s="376" t="s">
        <v>712</v>
      </c>
      <c r="L959" s="282" t="s">
        <v>719</v>
      </c>
      <c r="M959" s="375" t="s">
        <v>25</v>
      </c>
      <c r="N959" s="321">
        <v>42717</v>
      </c>
      <c r="O959" s="321">
        <v>43160</v>
      </c>
      <c r="P959" s="321">
        <v>44104</v>
      </c>
      <c r="Q959" s="116">
        <v>4988796</v>
      </c>
      <c r="R959" s="73">
        <v>0.5</v>
      </c>
      <c r="S959" s="80" t="s">
        <v>246</v>
      </c>
      <c r="T959" s="80">
        <v>2494398</v>
      </c>
    </row>
    <row r="960" spans="2:20" ht="332.25" customHeight="1" x14ac:dyDescent="0.2">
      <c r="B960" s="409"/>
      <c r="C960" s="410"/>
      <c r="D960" s="420"/>
      <c r="E960" s="63" t="s">
        <v>714</v>
      </c>
      <c r="F960" s="377" t="s">
        <v>715</v>
      </c>
      <c r="G960" s="62" t="s">
        <v>653</v>
      </c>
      <c r="H960" s="103" t="s">
        <v>717</v>
      </c>
      <c r="I960" s="292" t="s">
        <v>871</v>
      </c>
      <c r="J960" s="377" t="s">
        <v>1288</v>
      </c>
      <c r="K960" s="377" t="s">
        <v>712</v>
      </c>
      <c r="L960" s="283" t="s">
        <v>720</v>
      </c>
      <c r="M960" s="377" t="s">
        <v>15</v>
      </c>
      <c r="N960" s="322">
        <v>42738</v>
      </c>
      <c r="O960" s="322">
        <v>42339</v>
      </c>
      <c r="P960" s="322">
        <v>44012</v>
      </c>
      <c r="Q960" s="112">
        <v>1903666</v>
      </c>
      <c r="R960" s="56">
        <v>0.5</v>
      </c>
      <c r="S960" s="58" t="s">
        <v>246</v>
      </c>
      <c r="T960" s="58">
        <v>951833</v>
      </c>
    </row>
    <row r="961" spans="2:20" ht="164.25" customHeight="1" x14ac:dyDescent="0.2">
      <c r="B961" s="409"/>
      <c r="C961" s="410"/>
      <c r="D961" s="420"/>
      <c r="E961" s="63" t="s">
        <v>714</v>
      </c>
      <c r="F961" s="377" t="s">
        <v>1479</v>
      </c>
      <c r="G961" s="62" t="s">
        <v>652</v>
      </c>
      <c r="H961" s="103" t="s">
        <v>1480</v>
      </c>
      <c r="I961" s="292" t="s">
        <v>1481</v>
      </c>
      <c r="J961" s="377" t="s">
        <v>1288</v>
      </c>
      <c r="K961" s="377" t="s">
        <v>712</v>
      </c>
      <c r="L961" s="283" t="s">
        <v>1482</v>
      </c>
      <c r="M961" s="377" t="s">
        <v>33</v>
      </c>
      <c r="N961" s="322">
        <v>43063</v>
      </c>
      <c r="O961" s="322">
        <v>42878</v>
      </c>
      <c r="P961" s="322">
        <v>44561</v>
      </c>
      <c r="Q961" s="112">
        <v>2754231.6</v>
      </c>
      <c r="R961" s="56">
        <v>0.5</v>
      </c>
      <c r="S961" s="58" t="s">
        <v>246</v>
      </c>
      <c r="T961" s="58">
        <v>1652538.96</v>
      </c>
    </row>
    <row r="962" spans="2:20" s="90" customFormat="1" ht="164.25" customHeight="1" x14ac:dyDescent="0.2">
      <c r="B962" s="409"/>
      <c r="C962" s="410"/>
      <c r="D962" s="428"/>
      <c r="E962" s="63"/>
      <c r="F962" s="377" t="s">
        <v>1479</v>
      </c>
      <c r="G962" s="62" t="s">
        <v>652</v>
      </c>
      <c r="H962" s="103" t="s">
        <v>2493</v>
      </c>
      <c r="I962" s="292" t="s">
        <v>2494</v>
      </c>
      <c r="J962" s="377" t="s">
        <v>1288</v>
      </c>
      <c r="K962" s="377" t="s">
        <v>712</v>
      </c>
      <c r="L962" s="283" t="s">
        <v>2495</v>
      </c>
      <c r="M962" s="377" t="s">
        <v>33</v>
      </c>
      <c r="N962" s="322">
        <v>43430</v>
      </c>
      <c r="O962" s="322">
        <v>43307</v>
      </c>
      <c r="P962" s="322">
        <v>43555</v>
      </c>
      <c r="Q962" s="112">
        <v>865228.78</v>
      </c>
      <c r="R962" s="56">
        <v>0.5</v>
      </c>
      <c r="S962" s="58" t="s">
        <v>246</v>
      </c>
      <c r="T962" s="58">
        <v>432614.39</v>
      </c>
    </row>
    <row r="963" spans="2:20" ht="238.5" customHeight="1" x14ac:dyDescent="0.2">
      <c r="B963" s="409"/>
      <c r="C963" s="410"/>
      <c r="D963" s="428"/>
      <c r="E963" s="63" t="s">
        <v>714</v>
      </c>
      <c r="F963" s="377" t="s">
        <v>1479</v>
      </c>
      <c r="G963" s="121" t="s">
        <v>649</v>
      </c>
      <c r="H963" s="101" t="s">
        <v>2052</v>
      </c>
      <c r="I963" s="371" t="s">
        <v>2053</v>
      </c>
      <c r="J963" s="377" t="s">
        <v>1288</v>
      </c>
      <c r="K963" s="377" t="s">
        <v>712</v>
      </c>
      <c r="L963" s="281" t="s">
        <v>2054</v>
      </c>
      <c r="M963" s="371" t="s">
        <v>10</v>
      </c>
      <c r="N963" s="322">
        <v>43370</v>
      </c>
      <c r="O963" s="322">
        <v>43307</v>
      </c>
      <c r="P963" s="322">
        <v>43555</v>
      </c>
      <c r="Q963" s="151">
        <v>283045.67</v>
      </c>
      <c r="R963" s="152">
        <v>0.5</v>
      </c>
      <c r="S963" s="371" t="s">
        <v>246</v>
      </c>
      <c r="T963" s="141">
        <v>141522.82999999999</v>
      </c>
    </row>
    <row r="964" spans="2:20" ht="189" customHeight="1" x14ac:dyDescent="0.2">
      <c r="B964" s="409"/>
      <c r="C964" s="410"/>
      <c r="D964" s="428"/>
      <c r="E964" s="63" t="s">
        <v>714</v>
      </c>
      <c r="F964" s="377" t="s">
        <v>1479</v>
      </c>
      <c r="G964" s="121" t="s">
        <v>648</v>
      </c>
      <c r="H964" s="101" t="s">
        <v>2055</v>
      </c>
      <c r="I964" s="371" t="s">
        <v>2056</v>
      </c>
      <c r="J964" s="377" t="s">
        <v>1288</v>
      </c>
      <c r="K964" s="377" t="s">
        <v>712</v>
      </c>
      <c r="L964" s="281" t="s">
        <v>2057</v>
      </c>
      <c r="M964" s="371" t="s">
        <v>13</v>
      </c>
      <c r="N964" s="322">
        <v>43370</v>
      </c>
      <c r="O964" s="322">
        <v>43196</v>
      </c>
      <c r="P964" s="322">
        <v>43465</v>
      </c>
      <c r="Q964" s="151">
        <v>173954.49</v>
      </c>
      <c r="R964" s="152">
        <v>0.5</v>
      </c>
      <c r="S964" s="371" t="s">
        <v>246</v>
      </c>
      <c r="T964" s="141">
        <v>86977.24</v>
      </c>
    </row>
    <row r="965" spans="2:20" ht="201" customHeight="1" x14ac:dyDescent="0.2">
      <c r="B965" s="409"/>
      <c r="C965" s="410"/>
      <c r="D965" s="428"/>
      <c r="E965" s="104" t="s">
        <v>714</v>
      </c>
      <c r="F965" s="205" t="s">
        <v>1479</v>
      </c>
      <c r="G965" s="122" t="s">
        <v>1108</v>
      </c>
      <c r="H965" s="70" t="s">
        <v>2058</v>
      </c>
      <c r="I965" s="395" t="s">
        <v>2059</v>
      </c>
      <c r="J965" s="205" t="s">
        <v>1288</v>
      </c>
      <c r="K965" s="205" t="s">
        <v>712</v>
      </c>
      <c r="L965" s="289" t="s">
        <v>2060</v>
      </c>
      <c r="M965" s="371" t="s">
        <v>950</v>
      </c>
      <c r="N965" s="322">
        <v>43370</v>
      </c>
      <c r="O965" s="322">
        <v>43313</v>
      </c>
      <c r="P965" s="322">
        <v>43465</v>
      </c>
      <c r="Q965" s="153">
        <v>103995.36</v>
      </c>
      <c r="R965" s="154">
        <v>0.6</v>
      </c>
      <c r="S965" s="395" t="s">
        <v>246</v>
      </c>
      <c r="T965" s="155">
        <v>62397.22</v>
      </c>
    </row>
    <row r="966" spans="2:20" ht="200.25" customHeight="1" x14ac:dyDescent="0.2">
      <c r="B966" s="409"/>
      <c r="C966" s="410"/>
      <c r="D966" s="428"/>
      <c r="E966" s="104" t="s">
        <v>714</v>
      </c>
      <c r="F966" s="205" t="s">
        <v>1479</v>
      </c>
      <c r="G966" s="122" t="s">
        <v>1107</v>
      </c>
      <c r="H966" s="70" t="s">
        <v>2124</v>
      </c>
      <c r="I966" s="395" t="s">
        <v>2125</v>
      </c>
      <c r="J966" s="205" t="s">
        <v>1288</v>
      </c>
      <c r="K966" s="205" t="s">
        <v>712</v>
      </c>
      <c r="L966" s="289" t="s">
        <v>2126</v>
      </c>
      <c r="M966" s="371" t="s">
        <v>34</v>
      </c>
      <c r="N966" s="322">
        <v>43370</v>
      </c>
      <c r="O966" s="322">
        <v>43307</v>
      </c>
      <c r="P966" s="322">
        <v>43555</v>
      </c>
      <c r="Q966" s="155">
        <v>167765.1</v>
      </c>
      <c r="R966" s="154">
        <v>0.5</v>
      </c>
      <c r="S966" s="395" t="s">
        <v>246</v>
      </c>
      <c r="T966" s="155">
        <v>83882.55</v>
      </c>
    </row>
    <row r="967" spans="2:20" s="90" customFormat="1" ht="164.25" customHeight="1" x14ac:dyDescent="0.2">
      <c r="B967" s="409"/>
      <c r="C967" s="410"/>
      <c r="D967" s="428"/>
      <c r="E967" s="63" t="s">
        <v>714</v>
      </c>
      <c r="F967" s="377" t="s">
        <v>1479</v>
      </c>
      <c r="G967" s="121" t="s">
        <v>645</v>
      </c>
      <c r="H967" s="101" t="s">
        <v>2496</v>
      </c>
      <c r="I967" s="371" t="s">
        <v>2497</v>
      </c>
      <c r="J967" s="377" t="s">
        <v>1288</v>
      </c>
      <c r="K967" s="377" t="s">
        <v>712</v>
      </c>
      <c r="L967" s="281" t="s">
        <v>2498</v>
      </c>
      <c r="M967" s="371" t="s">
        <v>1</v>
      </c>
      <c r="N967" s="322">
        <v>43431</v>
      </c>
      <c r="O967" s="322">
        <v>43307</v>
      </c>
      <c r="P967" s="322">
        <v>43555</v>
      </c>
      <c r="Q967" s="141">
        <v>726618.38</v>
      </c>
      <c r="R967" s="152">
        <v>0.5</v>
      </c>
      <c r="S967" s="371" t="s">
        <v>246</v>
      </c>
      <c r="T967" s="141">
        <v>363309.19</v>
      </c>
    </row>
    <row r="968" spans="2:20" s="90" customFormat="1" ht="164.25" customHeight="1" x14ac:dyDescent="0.2">
      <c r="B968" s="409"/>
      <c r="C968" s="410"/>
      <c r="D968" s="428"/>
      <c r="E968" s="63" t="s">
        <v>714</v>
      </c>
      <c r="F968" s="377" t="s">
        <v>1479</v>
      </c>
      <c r="G968" s="121" t="s">
        <v>645</v>
      </c>
      <c r="H968" s="101" t="s">
        <v>2499</v>
      </c>
      <c r="I968" s="371" t="s">
        <v>2500</v>
      </c>
      <c r="J968" s="377" t="s">
        <v>1288</v>
      </c>
      <c r="K968" s="377" t="s">
        <v>712</v>
      </c>
      <c r="L968" s="281" t="s">
        <v>2501</v>
      </c>
      <c r="M968" s="371" t="s">
        <v>1</v>
      </c>
      <c r="N968" s="322">
        <v>43431</v>
      </c>
      <c r="O968" s="322">
        <v>43270</v>
      </c>
      <c r="P968" s="322">
        <v>43555</v>
      </c>
      <c r="Q968" s="141">
        <v>452377.32</v>
      </c>
      <c r="R968" s="152">
        <v>0.6</v>
      </c>
      <c r="S968" s="371" t="s">
        <v>246</v>
      </c>
      <c r="T968" s="141">
        <v>271426.39</v>
      </c>
    </row>
    <row r="969" spans="2:20" s="90" customFormat="1" ht="189.75" customHeight="1" x14ac:dyDescent="0.2">
      <c r="B969" s="409"/>
      <c r="C969" s="410"/>
      <c r="D969" s="428"/>
      <c r="E969" s="63" t="s">
        <v>714</v>
      </c>
      <c r="F969" s="377" t="s">
        <v>1479</v>
      </c>
      <c r="G969" s="121" t="s">
        <v>653</v>
      </c>
      <c r="H969" s="101" t="s">
        <v>2502</v>
      </c>
      <c r="I969" s="371" t="s">
        <v>2503</v>
      </c>
      <c r="J969" s="377" t="s">
        <v>1288</v>
      </c>
      <c r="K969" s="377" t="s">
        <v>712</v>
      </c>
      <c r="L969" s="281" t="s">
        <v>2504</v>
      </c>
      <c r="M969" s="371" t="s">
        <v>15</v>
      </c>
      <c r="N969" s="322">
        <v>43431</v>
      </c>
      <c r="O969" s="322">
        <v>43307</v>
      </c>
      <c r="P969" s="322">
        <v>43555</v>
      </c>
      <c r="Q969" s="141">
        <v>204031.52</v>
      </c>
      <c r="R969" s="152">
        <v>0.5</v>
      </c>
      <c r="S969" s="371" t="s">
        <v>246</v>
      </c>
      <c r="T969" s="141">
        <v>102015.76</v>
      </c>
    </row>
    <row r="970" spans="2:20" s="90" customFormat="1" ht="123" customHeight="1" x14ac:dyDescent="0.2">
      <c r="B970" s="409"/>
      <c r="C970" s="410"/>
      <c r="D970" s="428"/>
      <c r="E970" s="63" t="s">
        <v>714</v>
      </c>
      <c r="F970" s="377" t="s">
        <v>1479</v>
      </c>
      <c r="G970" s="121" t="s">
        <v>647</v>
      </c>
      <c r="H970" s="101" t="s">
        <v>2505</v>
      </c>
      <c r="I970" s="371" t="s">
        <v>2506</v>
      </c>
      <c r="J970" s="377" t="s">
        <v>1288</v>
      </c>
      <c r="K970" s="377" t="s">
        <v>712</v>
      </c>
      <c r="L970" s="289" t="s">
        <v>2507</v>
      </c>
      <c r="M970" s="395" t="s">
        <v>18</v>
      </c>
      <c r="N970" s="324">
        <v>43431</v>
      </c>
      <c r="O970" s="324">
        <v>43312</v>
      </c>
      <c r="P970" s="324">
        <v>43555</v>
      </c>
      <c r="Q970" s="155">
        <v>142505.78</v>
      </c>
      <c r="R970" s="154">
        <v>0.5</v>
      </c>
      <c r="S970" s="395" t="s">
        <v>246</v>
      </c>
      <c r="T970" s="155">
        <v>71252.89</v>
      </c>
    </row>
    <row r="971" spans="2:20" s="90" customFormat="1" ht="206.25" customHeight="1" x14ac:dyDescent="0.2">
      <c r="B971" s="409"/>
      <c r="C971" s="410"/>
      <c r="D971" s="428"/>
      <c r="E971" s="104" t="s">
        <v>714</v>
      </c>
      <c r="F971" s="358" t="s">
        <v>1479</v>
      </c>
      <c r="G971" s="230" t="s">
        <v>653</v>
      </c>
      <c r="H971" s="243" t="s">
        <v>3198</v>
      </c>
      <c r="I971" s="381" t="s">
        <v>3197</v>
      </c>
      <c r="J971" s="358" t="s">
        <v>1288</v>
      </c>
      <c r="K971" s="358" t="s">
        <v>712</v>
      </c>
      <c r="L971" s="70" t="s">
        <v>3199</v>
      </c>
      <c r="M971" s="395" t="s">
        <v>15</v>
      </c>
      <c r="N971" s="324">
        <v>43829</v>
      </c>
      <c r="O971" s="324">
        <v>42866</v>
      </c>
      <c r="P971" s="324">
        <v>44926</v>
      </c>
      <c r="Q971" s="155">
        <v>2828399.32</v>
      </c>
      <c r="R971" s="154">
        <v>0.6</v>
      </c>
      <c r="S971" s="395" t="s">
        <v>246</v>
      </c>
      <c r="T971" s="155">
        <v>1697039.59</v>
      </c>
    </row>
    <row r="972" spans="2:20" s="90" customFormat="1" ht="205.5" customHeight="1" x14ac:dyDescent="0.2">
      <c r="B972" s="409"/>
      <c r="C972" s="410"/>
      <c r="D972" s="428"/>
      <c r="E972" s="63" t="s">
        <v>714</v>
      </c>
      <c r="F972" s="377" t="s">
        <v>1479</v>
      </c>
      <c r="G972" s="121" t="s">
        <v>3286</v>
      </c>
      <c r="H972" s="101" t="s">
        <v>3287</v>
      </c>
      <c r="I972" s="371" t="s">
        <v>3246</v>
      </c>
      <c r="J972" s="377" t="s">
        <v>1288</v>
      </c>
      <c r="K972" s="377" t="s">
        <v>712</v>
      </c>
      <c r="L972" s="101" t="s">
        <v>3291</v>
      </c>
      <c r="M972" s="371" t="s">
        <v>7</v>
      </c>
      <c r="N972" s="322">
        <v>43916</v>
      </c>
      <c r="O972" s="322">
        <v>43048</v>
      </c>
      <c r="P972" s="322">
        <v>44530</v>
      </c>
      <c r="Q972" s="141">
        <v>1735808.08</v>
      </c>
      <c r="R972" s="152">
        <v>0.5</v>
      </c>
      <c r="S972" s="371" t="s">
        <v>246</v>
      </c>
      <c r="T972" s="141">
        <v>867904.04</v>
      </c>
    </row>
    <row r="973" spans="2:20" s="90" customFormat="1" ht="217.5" customHeight="1" x14ac:dyDescent="0.2">
      <c r="B973" s="409"/>
      <c r="C973" s="410"/>
      <c r="D973" s="428"/>
      <c r="E973" s="63" t="s">
        <v>714</v>
      </c>
      <c r="F973" s="377" t="s">
        <v>1479</v>
      </c>
      <c r="G973" s="121" t="s">
        <v>3286</v>
      </c>
      <c r="H973" s="101" t="s">
        <v>3288</v>
      </c>
      <c r="I973" s="371" t="s">
        <v>3247</v>
      </c>
      <c r="J973" s="377" t="s">
        <v>1288</v>
      </c>
      <c r="K973" s="377" t="s">
        <v>712</v>
      </c>
      <c r="L973" s="101" t="s">
        <v>3292</v>
      </c>
      <c r="M973" s="371" t="s">
        <v>7</v>
      </c>
      <c r="N973" s="322">
        <v>43916</v>
      </c>
      <c r="O973" s="322">
        <v>43049</v>
      </c>
      <c r="P973" s="322">
        <v>44620</v>
      </c>
      <c r="Q973" s="141">
        <v>761050</v>
      </c>
      <c r="R973" s="152">
        <v>0.5</v>
      </c>
      <c r="S973" s="371" t="s">
        <v>246</v>
      </c>
      <c r="T973" s="141">
        <v>380525</v>
      </c>
    </row>
    <row r="974" spans="2:20" s="90" customFormat="1" ht="230.25" customHeight="1" x14ac:dyDescent="0.2">
      <c r="B974" s="409"/>
      <c r="C974" s="410"/>
      <c r="D974" s="428"/>
      <c r="E974" s="63" t="s">
        <v>714</v>
      </c>
      <c r="F974" s="377" t="s">
        <v>1479</v>
      </c>
      <c r="G974" s="121" t="s">
        <v>3256</v>
      </c>
      <c r="H974" s="101" t="s">
        <v>3289</v>
      </c>
      <c r="I974" s="371" t="s">
        <v>3248</v>
      </c>
      <c r="J974" s="377" t="s">
        <v>1288</v>
      </c>
      <c r="K974" s="377" t="s">
        <v>712</v>
      </c>
      <c r="L974" s="101" t="s">
        <v>3293</v>
      </c>
      <c r="M974" s="371" t="s">
        <v>10</v>
      </c>
      <c r="N974" s="322">
        <v>43916</v>
      </c>
      <c r="O974" s="322">
        <v>42900</v>
      </c>
      <c r="P974" s="322">
        <v>44104</v>
      </c>
      <c r="Q974" s="141">
        <v>631125.06000000006</v>
      </c>
      <c r="R974" s="152">
        <v>0.5</v>
      </c>
      <c r="S974" s="371" t="s">
        <v>246</v>
      </c>
      <c r="T974" s="141">
        <v>315562.53000000003</v>
      </c>
    </row>
    <row r="975" spans="2:20" s="90" customFormat="1" ht="164.25" customHeight="1" thickBot="1" x14ac:dyDescent="0.25">
      <c r="B975" s="409"/>
      <c r="C975" s="410"/>
      <c r="D975" s="428"/>
      <c r="E975" s="149" t="s">
        <v>714</v>
      </c>
      <c r="F975" s="94" t="s">
        <v>1479</v>
      </c>
      <c r="G975" s="143" t="s">
        <v>3270</v>
      </c>
      <c r="H975" s="240" t="s">
        <v>3290</v>
      </c>
      <c r="I975" s="373" t="s">
        <v>3249</v>
      </c>
      <c r="J975" s="94" t="s">
        <v>1288</v>
      </c>
      <c r="K975" s="94" t="s">
        <v>712</v>
      </c>
      <c r="L975" s="240" t="s">
        <v>3294</v>
      </c>
      <c r="M975" s="373" t="s">
        <v>33</v>
      </c>
      <c r="N975" s="316">
        <v>43916</v>
      </c>
      <c r="O975" s="316">
        <v>43091</v>
      </c>
      <c r="P975" s="316">
        <v>44012</v>
      </c>
      <c r="Q975" s="343">
        <v>444621.76</v>
      </c>
      <c r="R975" s="368">
        <v>0.5</v>
      </c>
      <c r="S975" s="373" t="s">
        <v>246</v>
      </c>
      <c r="T975" s="343">
        <v>222310.88</v>
      </c>
    </row>
    <row r="976" spans="2:20" ht="42.75" customHeight="1" thickBot="1" x14ac:dyDescent="0.25">
      <c r="B976" s="409"/>
      <c r="C976" s="410"/>
      <c r="D976" s="428"/>
      <c r="E976" s="416" t="s">
        <v>712</v>
      </c>
      <c r="F976" s="417"/>
      <c r="G976" s="417"/>
      <c r="H976" s="417"/>
      <c r="I976" s="417"/>
      <c r="J976" s="417"/>
      <c r="K976" s="374">
        <f>COUNTA(K959:K975)</f>
        <v>17</v>
      </c>
      <c r="L976" s="459"/>
      <c r="M976" s="460"/>
      <c r="N976" s="460"/>
      <c r="O976" s="460"/>
      <c r="P976" s="460"/>
      <c r="Q976" s="392">
        <f>SUM(Q959:Q975)</f>
        <v>19167220.219999999</v>
      </c>
      <c r="R976" s="446"/>
      <c r="S976" s="447"/>
      <c r="T976" s="399">
        <f>SUM(T959:T975)</f>
        <v>10197510.460000001</v>
      </c>
    </row>
    <row r="977" spans="2:20" ht="42.75" customHeight="1" thickBot="1" x14ac:dyDescent="0.25">
      <c r="B977" s="409"/>
      <c r="C977" s="411"/>
      <c r="D977" s="426" t="s">
        <v>1699</v>
      </c>
      <c r="E977" s="427"/>
      <c r="F977" s="427"/>
      <c r="G977" s="427"/>
      <c r="H977" s="427"/>
      <c r="I977" s="427"/>
      <c r="J977" s="427"/>
      <c r="K977" s="378">
        <f>K976+K927+K951+K958</f>
        <v>66</v>
      </c>
      <c r="L977" s="465"/>
      <c r="M977" s="466"/>
      <c r="N977" s="466"/>
      <c r="O977" s="466"/>
      <c r="P977" s="466"/>
      <c r="Q977" s="387">
        <f>Q976+Q927+Q951+Q958</f>
        <v>35157431.749999993</v>
      </c>
      <c r="R977" s="468"/>
      <c r="S977" s="469"/>
      <c r="T977" s="74">
        <f>T976+T927+T951+T958</f>
        <v>22989679.700000003</v>
      </c>
    </row>
    <row r="978" spans="2:20" s="1" customFormat="1" ht="237" customHeight="1" x14ac:dyDescent="0.2">
      <c r="B978" s="409"/>
      <c r="C978" s="410"/>
      <c r="D978" s="479" t="s">
        <v>1700</v>
      </c>
      <c r="E978" s="451" t="s">
        <v>629</v>
      </c>
      <c r="F978" s="376" t="s">
        <v>630</v>
      </c>
      <c r="G978" s="86" t="s">
        <v>311</v>
      </c>
      <c r="H978" s="241" t="s">
        <v>631</v>
      </c>
      <c r="I978" s="382" t="s">
        <v>627</v>
      </c>
      <c r="J978" s="384" t="s">
        <v>2729</v>
      </c>
      <c r="K978" s="384" t="s">
        <v>811</v>
      </c>
      <c r="L978" s="241" t="s">
        <v>628</v>
      </c>
      <c r="M978" s="389" t="s">
        <v>13</v>
      </c>
      <c r="N978" s="321">
        <v>42662</v>
      </c>
      <c r="O978" s="321">
        <v>42736</v>
      </c>
      <c r="P978" s="321">
        <v>44196</v>
      </c>
      <c r="Q978" s="108">
        <v>296607</v>
      </c>
      <c r="R978" s="73">
        <v>0.8</v>
      </c>
      <c r="S978" s="72" t="s">
        <v>246</v>
      </c>
      <c r="T978" s="72">
        <v>237285.6</v>
      </c>
    </row>
    <row r="979" spans="2:20" s="1" customFormat="1" ht="126" customHeight="1" x14ac:dyDescent="0.2">
      <c r="B979" s="409"/>
      <c r="C979" s="410"/>
      <c r="D979" s="480"/>
      <c r="E979" s="448"/>
      <c r="F979" s="377" t="s">
        <v>630</v>
      </c>
      <c r="G979" s="121" t="s">
        <v>842</v>
      </c>
      <c r="H979" s="101" t="s">
        <v>812</v>
      </c>
      <c r="I979" s="393" t="s">
        <v>792</v>
      </c>
      <c r="J979" s="385" t="s">
        <v>2729</v>
      </c>
      <c r="K979" s="385" t="s">
        <v>811</v>
      </c>
      <c r="L979" s="101" t="s">
        <v>836</v>
      </c>
      <c r="M979" s="385" t="s">
        <v>13</v>
      </c>
      <c r="N979" s="322">
        <v>42788</v>
      </c>
      <c r="O979" s="322">
        <v>42646</v>
      </c>
      <c r="P979" s="322">
        <v>43646</v>
      </c>
      <c r="Q979" s="109">
        <v>1725368.75</v>
      </c>
      <c r="R979" s="56">
        <v>0.8</v>
      </c>
      <c r="S979" s="55" t="s">
        <v>246</v>
      </c>
      <c r="T979" s="55">
        <v>1380295</v>
      </c>
    </row>
    <row r="980" spans="2:20" s="1" customFormat="1" ht="198" customHeight="1" x14ac:dyDescent="0.2">
      <c r="B980" s="409"/>
      <c r="C980" s="410"/>
      <c r="D980" s="480"/>
      <c r="E980" s="448"/>
      <c r="F980" s="377" t="s">
        <v>630</v>
      </c>
      <c r="G980" s="121" t="s">
        <v>841</v>
      </c>
      <c r="H980" s="101" t="s">
        <v>813</v>
      </c>
      <c r="I980" s="393" t="s">
        <v>793</v>
      </c>
      <c r="J980" s="385" t="s">
        <v>2729</v>
      </c>
      <c r="K980" s="385" t="s">
        <v>811</v>
      </c>
      <c r="L980" s="101" t="s">
        <v>837</v>
      </c>
      <c r="M980" s="385" t="s">
        <v>13</v>
      </c>
      <c r="N980" s="322">
        <v>42744</v>
      </c>
      <c r="O980" s="322">
        <v>42766</v>
      </c>
      <c r="P980" s="322">
        <v>43190</v>
      </c>
      <c r="Q980" s="109">
        <v>201470.31</v>
      </c>
      <c r="R980" s="56">
        <v>0.8</v>
      </c>
      <c r="S980" s="55" t="s">
        <v>246</v>
      </c>
      <c r="T980" s="55">
        <v>161176.25</v>
      </c>
    </row>
    <row r="981" spans="2:20" s="1" customFormat="1" ht="184.5" customHeight="1" x14ac:dyDescent="0.2">
      <c r="B981" s="409"/>
      <c r="C981" s="410"/>
      <c r="D981" s="480"/>
      <c r="E981" s="448"/>
      <c r="F981" s="377" t="s">
        <v>630</v>
      </c>
      <c r="G981" s="121" t="s">
        <v>841</v>
      </c>
      <c r="H981" s="101" t="s">
        <v>814</v>
      </c>
      <c r="I981" s="393" t="s">
        <v>794</v>
      </c>
      <c r="J981" s="385" t="s">
        <v>2729</v>
      </c>
      <c r="K981" s="385" t="s">
        <v>811</v>
      </c>
      <c r="L981" s="101" t="s">
        <v>838</v>
      </c>
      <c r="M981" s="385" t="s">
        <v>13</v>
      </c>
      <c r="N981" s="322">
        <v>42744</v>
      </c>
      <c r="O981" s="322">
        <v>42491</v>
      </c>
      <c r="P981" s="322">
        <v>43312</v>
      </c>
      <c r="Q981" s="200">
        <v>105161.36</v>
      </c>
      <c r="R981" s="56">
        <v>0.8</v>
      </c>
      <c r="S981" s="55" t="s">
        <v>246</v>
      </c>
      <c r="T981" s="55">
        <v>84129.09</v>
      </c>
    </row>
    <row r="982" spans="2:20" s="1" customFormat="1" ht="252.75" customHeight="1" x14ac:dyDescent="0.2">
      <c r="B982" s="409"/>
      <c r="C982" s="410"/>
      <c r="D982" s="480"/>
      <c r="E982" s="448"/>
      <c r="F982" s="377" t="s">
        <v>630</v>
      </c>
      <c r="G982" s="121" t="s">
        <v>840</v>
      </c>
      <c r="H982" s="101" t="s">
        <v>815</v>
      </c>
      <c r="I982" s="393" t="s">
        <v>795</v>
      </c>
      <c r="J982" s="385" t="s">
        <v>2729</v>
      </c>
      <c r="K982" s="385" t="s">
        <v>811</v>
      </c>
      <c r="L982" s="101" t="s">
        <v>839</v>
      </c>
      <c r="M982" s="371" t="s">
        <v>911</v>
      </c>
      <c r="N982" s="322">
        <v>42788</v>
      </c>
      <c r="O982" s="322">
        <v>42831</v>
      </c>
      <c r="P982" s="322">
        <v>43830</v>
      </c>
      <c r="Q982" s="109">
        <v>2210533.27</v>
      </c>
      <c r="R982" s="56">
        <v>0.8</v>
      </c>
      <c r="S982" s="55" t="s">
        <v>246</v>
      </c>
      <c r="T982" s="55">
        <v>1768426.62</v>
      </c>
    </row>
    <row r="983" spans="2:20" s="1" customFormat="1" ht="165.75" customHeight="1" x14ac:dyDescent="0.2">
      <c r="B983" s="409"/>
      <c r="C983" s="410"/>
      <c r="D983" s="480"/>
      <c r="E983" s="448"/>
      <c r="F983" s="377" t="s">
        <v>630</v>
      </c>
      <c r="G983" s="121" t="s">
        <v>2405</v>
      </c>
      <c r="H983" s="101" t="s">
        <v>816</v>
      </c>
      <c r="I983" s="393" t="s">
        <v>796</v>
      </c>
      <c r="J983" s="385" t="s">
        <v>2729</v>
      </c>
      <c r="K983" s="385" t="s">
        <v>811</v>
      </c>
      <c r="L983" s="101" t="s">
        <v>850</v>
      </c>
      <c r="M983" s="385" t="s">
        <v>15</v>
      </c>
      <c r="N983" s="322">
        <v>42744</v>
      </c>
      <c r="O983" s="322">
        <v>42979</v>
      </c>
      <c r="P983" s="322">
        <v>44012</v>
      </c>
      <c r="Q983" s="109">
        <v>332400</v>
      </c>
      <c r="R983" s="56">
        <v>0.8</v>
      </c>
      <c r="S983" s="55" t="s">
        <v>246</v>
      </c>
      <c r="T983" s="55">
        <v>265920</v>
      </c>
    </row>
    <row r="984" spans="2:20" s="1" customFormat="1" ht="129.75" customHeight="1" x14ac:dyDescent="0.2">
      <c r="B984" s="409"/>
      <c r="C984" s="410"/>
      <c r="D984" s="480"/>
      <c r="E984" s="448"/>
      <c r="F984" s="377" t="s">
        <v>630</v>
      </c>
      <c r="G984" s="121" t="s">
        <v>843</v>
      </c>
      <c r="H984" s="101" t="s">
        <v>817</v>
      </c>
      <c r="I984" s="393" t="s">
        <v>797</v>
      </c>
      <c r="J984" s="385" t="s">
        <v>2729</v>
      </c>
      <c r="K984" s="385" t="s">
        <v>811</v>
      </c>
      <c r="L984" s="101" t="s">
        <v>851</v>
      </c>
      <c r="M984" s="385" t="s">
        <v>336</v>
      </c>
      <c r="N984" s="322">
        <v>42744</v>
      </c>
      <c r="O984" s="322">
        <v>42773</v>
      </c>
      <c r="P984" s="322">
        <v>43502</v>
      </c>
      <c r="Q984" s="109">
        <v>754720</v>
      </c>
      <c r="R984" s="56">
        <v>0.8</v>
      </c>
      <c r="S984" s="55" t="s">
        <v>246</v>
      </c>
      <c r="T984" s="55">
        <v>603776</v>
      </c>
    </row>
    <row r="985" spans="2:20" s="1" customFormat="1" ht="114" customHeight="1" x14ac:dyDescent="0.2">
      <c r="B985" s="409"/>
      <c r="C985" s="410"/>
      <c r="D985" s="480"/>
      <c r="E985" s="448"/>
      <c r="F985" s="377" t="s">
        <v>630</v>
      </c>
      <c r="G985" s="121" t="s">
        <v>843</v>
      </c>
      <c r="H985" s="101" t="s">
        <v>818</v>
      </c>
      <c r="I985" s="393" t="s">
        <v>798</v>
      </c>
      <c r="J985" s="385" t="s">
        <v>2729</v>
      </c>
      <c r="K985" s="385" t="s">
        <v>811</v>
      </c>
      <c r="L985" s="101" t="s">
        <v>852</v>
      </c>
      <c r="M985" s="385" t="s">
        <v>336</v>
      </c>
      <c r="N985" s="322">
        <v>42744</v>
      </c>
      <c r="O985" s="322">
        <v>42773</v>
      </c>
      <c r="P985" s="322">
        <v>43502</v>
      </c>
      <c r="Q985" s="109">
        <v>184500</v>
      </c>
      <c r="R985" s="56">
        <v>0.8</v>
      </c>
      <c r="S985" s="55" t="s">
        <v>246</v>
      </c>
      <c r="T985" s="55">
        <v>147600</v>
      </c>
    </row>
    <row r="986" spans="2:20" s="1" customFormat="1" ht="180" customHeight="1" x14ac:dyDescent="0.2">
      <c r="B986" s="409"/>
      <c r="C986" s="410"/>
      <c r="D986" s="480"/>
      <c r="E986" s="448"/>
      <c r="F986" s="377" t="s">
        <v>630</v>
      </c>
      <c r="G986" s="121" t="s">
        <v>648</v>
      </c>
      <c r="H986" s="101" t="s">
        <v>819</v>
      </c>
      <c r="I986" s="393" t="s">
        <v>799</v>
      </c>
      <c r="J986" s="385" t="s">
        <v>2729</v>
      </c>
      <c r="K986" s="385" t="s">
        <v>811</v>
      </c>
      <c r="L986" s="101" t="s">
        <v>853</v>
      </c>
      <c r="M986" s="371" t="s">
        <v>1015</v>
      </c>
      <c r="N986" s="322">
        <v>42788</v>
      </c>
      <c r="O986" s="322">
        <v>42339</v>
      </c>
      <c r="P986" s="322">
        <v>44196</v>
      </c>
      <c r="Q986" s="109">
        <v>1827214.74</v>
      </c>
      <c r="R986" s="56">
        <v>0.8</v>
      </c>
      <c r="S986" s="55" t="s">
        <v>246</v>
      </c>
      <c r="T986" s="55">
        <v>1461771.79</v>
      </c>
    </row>
    <row r="987" spans="2:20" s="1" customFormat="1" ht="286.5" customHeight="1" x14ac:dyDescent="0.2">
      <c r="B987" s="409"/>
      <c r="C987" s="410"/>
      <c r="D987" s="480"/>
      <c r="E987" s="448"/>
      <c r="F987" s="377" t="s">
        <v>630</v>
      </c>
      <c r="G987" s="121" t="s">
        <v>844</v>
      </c>
      <c r="H987" s="101" t="s">
        <v>820</v>
      </c>
      <c r="I987" s="393" t="s">
        <v>800</v>
      </c>
      <c r="J987" s="385" t="s">
        <v>2729</v>
      </c>
      <c r="K987" s="385" t="s">
        <v>811</v>
      </c>
      <c r="L987" s="101" t="s">
        <v>854</v>
      </c>
      <c r="M987" s="371" t="s">
        <v>62</v>
      </c>
      <c r="N987" s="322">
        <v>42744</v>
      </c>
      <c r="O987" s="322">
        <v>42941</v>
      </c>
      <c r="P987" s="322">
        <v>43490</v>
      </c>
      <c r="Q987" s="109">
        <v>124504.64</v>
      </c>
      <c r="R987" s="56">
        <v>0.8</v>
      </c>
      <c r="S987" s="55" t="s">
        <v>246</v>
      </c>
      <c r="T987" s="55">
        <v>99603.71</v>
      </c>
    </row>
    <row r="988" spans="2:20" s="1" customFormat="1" ht="209.25" customHeight="1" x14ac:dyDescent="0.2">
      <c r="B988" s="409"/>
      <c r="C988" s="410"/>
      <c r="D988" s="480"/>
      <c r="E988" s="448"/>
      <c r="F988" s="377" t="s">
        <v>630</v>
      </c>
      <c r="G988" s="121" t="s">
        <v>845</v>
      </c>
      <c r="H988" s="101" t="s">
        <v>821</v>
      </c>
      <c r="I988" s="393" t="s">
        <v>801</v>
      </c>
      <c r="J988" s="385" t="s">
        <v>2729</v>
      </c>
      <c r="K988" s="385" t="s">
        <v>811</v>
      </c>
      <c r="L988" s="101" t="s">
        <v>858</v>
      </c>
      <c r="M988" s="371" t="s">
        <v>18</v>
      </c>
      <c r="N988" s="322">
        <v>42744</v>
      </c>
      <c r="O988" s="322">
        <v>42906</v>
      </c>
      <c r="P988" s="322">
        <v>43061</v>
      </c>
      <c r="Q988" s="109">
        <v>49918.69</v>
      </c>
      <c r="R988" s="56">
        <v>0.8</v>
      </c>
      <c r="S988" s="55" t="s">
        <v>246</v>
      </c>
      <c r="T988" s="55">
        <v>39934.949999999997</v>
      </c>
    </row>
    <row r="989" spans="2:20" s="1" customFormat="1" ht="207.75" customHeight="1" x14ac:dyDescent="0.2">
      <c r="B989" s="409"/>
      <c r="C989" s="410"/>
      <c r="D989" s="480"/>
      <c r="E989" s="448"/>
      <c r="F989" s="377" t="s">
        <v>630</v>
      </c>
      <c r="G989" s="121" t="s">
        <v>846</v>
      </c>
      <c r="H989" s="101" t="s">
        <v>822</v>
      </c>
      <c r="I989" s="393" t="s">
        <v>802</v>
      </c>
      <c r="J989" s="385" t="s">
        <v>2729</v>
      </c>
      <c r="K989" s="385" t="s">
        <v>811</v>
      </c>
      <c r="L989" s="101" t="s">
        <v>858</v>
      </c>
      <c r="M989" s="385" t="s">
        <v>7</v>
      </c>
      <c r="N989" s="322">
        <v>42744</v>
      </c>
      <c r="O989" s="322">
        <v>43041</v>
      </c>
      <c r="P989" s="322">
        <v>43404</v>
      </c>
      <c r="Q989" s="109">
        <v>44772</v>
      </c>
      <c r="R989" s="56">
        <v>0.8</v>
      </c>
      <c r="S989" s="55" t="s">
        <v>246</v>
      </c>
      <c r="T989" s="55">
        <v>35817.599999999999</v>
      </c>
    </row>
    <row r="990" spans="2:20" s="1" customFormat="1" ht="181.5" customHeight="1" x14ac:dyDescent="0.2">
      <c r="B990" s="409"/>
      <c r="C990" s="410"/>
      <c r="D990" s="480"/>
      <c r="E990" s="448"/>
      <c r="F990" s="377" t="s">
        <v>630</v>
      </c>
      <c r="G990" s="121" t="s">
        <v>847</v>
      </c>
      <c r="H990" s="101" t="s">
        <v>823</v>
      </c>
      <c r="I990" s="393" t="s">
        <v>803</v>
      </c>
      <c r="J990" s="385" t="s">
        <v>2729</v>
      </c>
      <c r="K990" s="385" t="s">
        <v>811</v>
      </c>
      <c r="L990" s="101" t="s">
        <v>858</v>
      </c>
      <c r="M990" s="385" t="s">
        <v>21</v>
      </c>
      <c r="N990" s="322">
        <v>42744</v>
      </c>
      <c r="O990" s="322">
        <v>42823</v>
      </c>
      <c r="P990" s="322">
        <v>43061</v>
      </c>
      <c r="Q990" s="109">
        <v>48400.5</v>
      </c>
      <c r="R990" s="56">
        <v>0.8</v>
      </c>
      <c r="S990" s="55" t="s">
        <v>246</v>
      </c>
      <c r="T990" s="58">
        <v>38720.400000000001</v>
      </c>
    </row>
    <row r="991" spans="2:20" s="1" customFormat="1" ht="195" customHeight="1" x14ac:dyDescent="0.2">
      <c r="B991" s="409"/>
      <c r="C991" s="410"/>
      <c r="D991" s="480"/>
      <c r="E991" s="448"/>
      <c r="F991" s="377" t="s">
        <v>630</v>
      </c>
      <c r="G991" s="121" t="s">
        <v>848</v>
      </c>
      <c r="H991" s="101" t="s">
        <v>824</v>
      </c>
      <c r="I991" s="393" t="s">
        <v>804</v>
      </c>
      <c r="J991" s="385" t="s">
        <v>2729</v>
      </c>
      <c r="K991" s="385" t="s">
        <v>811</v>
      </c>
      <c r="L991" s="101" t="s">
        <v>858</v>
      </c>
      <c r="M991" s="385" t="s">
        <v>15</v>
      </c>
      <c r="N991" s="322">
        <v>42744</v>
      </c>
      <c r="O991" s="322">
        <v>42884</v>
      </c>
      <c r="P991" s="322">
        <v>43465</v>
      </c>
      <c r="Q991" s="109">
        <v>92127</v>
      </c>
      <c r="R991" s="56">
        <v>0.8</v>
      </c>
      <c r="S991" s="55" t="s">
        <v>246</v>
      </c>
      <c r="T991" s="55">
        <v>73701.600000000006</v>
      </c>
    </row>
    <row r="992" spans="2:20" s="1" customFormat="1" ht="196.5" customHeight="1" x14ac:dyDescent="0.2">
      <c r="B992" s="409"/>
      <c r="C992" s="410"/>
      <c r="D992" s="480"/>
      <c r="E992" s="448"/>
      <c r="F992" s="377" t="s">
        <v>630</v>
      </c>
      <c r="G992" s="121" t="s">
        <v>849</v>
      </c>
      <c r="H992" s="101" t="s">
        <v>825</v>
      </c>
      <c r="I992" s="393" t="s">
        <v>805</v>
      </c>
      <c r="J992" s="385" t="s">
        <v>2729</v>
      </c>
      <c r="K992" s="385" t="s">
        <v>811</v>
      </c>
      <c r="L992" s="101" t="s">
        <v>858</v>
      </c>
      <c r="M992" s="385" t="s">
        <v>191</v>
      </c>
      <c r="N992" s="322">
        <v>42744</v>
      </c>
      <c r="O992" s="322">
        <v>42894</v>
      </c>
      <c r="P992" s="322">
        <v>43404</v>
      </c>
      <c r="Q992" s="109">
        <v>51659.75</v>
      </c>
      <c r="R992" s="56">
        <v>0.8</v>
      </c>
      <c r="S992" s="55" t="s">
        <v>246</v>
      </c>
      <c r="T992" s="55">
        <v>41327.800000000003</v>
      </c>
    </row>
    <row r="993" spans="2:20" s="1" customFormat="1" ht="250.5" customHeight="1" x14ac:dyDescent="0.2">
      <c r="B993" s="409"/>
      <c r="C993" s="410"/>
      <c r="D993" s="480"/>
      <c r="E993" s="448"/>
      <c r="F993" s="377" t="s">
        <v>630</v>
      </c>
      <c r="G993" s="121" t="s">
        <v>2406</v>
      </c>
      <c r="H993" s="101" t="s">
        <v>826</v>
      </c>
      <c r="I993" s="393" t="s">
        <v>806</v>
      </c>
      <c r="J993" s="385" t="s">
        <v>2729</v>
      </c>
      <c r="K993" s="385" t="s">
        <v>811</v>
      </c>
      <c r="L993" s="101" t="s">
        <v>859</v>
      </c>
      <c r="M993" s="385" t="s">
        <v>25</v>
      </c>
      <c r="N993" s="322">
        <v>42744</v>
      </c>
      <c r="O993" s="322">
        <v>42167</v>
      </c>
      <c r="P993" s="322">
        <v>43555</v>
      </c>
      <c r="Q993" s="109">
        <v>520209</v>
      </c>
      <c r="R993" s="56">
        <v>0.8</v>
      </c>
      <c r="S993" s="55" t="s">
        <v>246</v>
      </c>
      <c r="T993" s="55">
        <v>416167.2</v>
      </c>
    </row>
    <row r="994" spans="2:20" s="1" customFormat="1" ht="246" customHeight="1" x14ac:dyDescent="0.2">
      <c r="B994" s="409"/>
      <c r="C994" s="410"/>
      <c r="D994" s="480"/>
      <c r="E994" s="448"/>
      <c r="F994" s="377" t="s">
        <v>630</v>
      </c>
      <c r="G994" s="121" t="s">
        <v>863</v>
      </c>
      <c r="H994" s="101" t="s">
        <v>827</v>
      </c>
      <c r="I994" s="393" t="s">
        <v>807</v>
      </c>
      <c r="J994" s="385" t="s">
        <v>2729</v>
      </c>
      <c r="K994" s="385" t="s">
        <v>811</v>
      </c>
      <c r="L994" s="101" t="s">
        <v>855</v>
      </c>
      <c r="M994" s="385" t="s">
        <v>15</v>
      </c>
      <c r="N994" s="322">
        <v>42744</v>
      </c>
      <c r="O994" s="322">
        <v>42927</v>
      </c>
      <c r="P994" s="322">
        <v>43266</v>
      </c>
      <c r="Q994" s="109">
        <v>36667.53</v>
      </c>
      <c r="R994" s="56">
        <v>0.8</v>
      </c>
      <c r="S994" s="55" t="s">
        <v>246</v>
      </c>
      <c r="T994" s="55">
        <v>29334.02</v>
      </c>
    </row>
    <row r="995" spans="2:20" s="1" customFormat="1" ht="241.5" customHeight="1" x14ac:dyDescent="0.2">
      <c r="B995" s="409"/>
      <c r="C995" s="410"/>
      <c r="D995" s="480"/>
      <c r="E995" s="448"/>
      <c r="F995" s="377" t="s">
        <v>630</v>
      </c>
      <c r="G995" s="121" t="s">
        <v>862</v>
      </c>
      <c r="H995" s="101" t="s">
        <v>828</v>
      </c>
      <c r="I995" s="393" t="s">
        <v>808</v>
      </c>
      <c r="J995" s="385" t="s">
        <v>2729</v>
      </c>
      <c r="K995" s="385" t="s">
        <v>811</v>
      </c>
      <c r="L995" s="101" t="s">
        <v>856</v>
      </c>
      <c r="M995" s="385" t="s">
        <v>7</v>
      </c>
      <c r="N995" s="322">
        <v>42744</v>
      </c>
      <c r="O995" s="322">
        <v>42701</v>
      </c>
      <c r="P995" s="322">
        <v>43351</v>
      </c>
      <c r="Q995" s="109">
        <v>47970</v>
      </c>
      <c r="R995" s="56">
        <v>0.8</v>
      </c>
      <c r="S995" s="55" t="s">
        <v>246</v>
      </c>
      <c r="T995" s="55">
        <v>38376</v>
      </c>
    </row>
    <row r="996" spans="2:20" s="1" customFormat="1" ht="234.75" customHeight="1" x14ac:dyDescent="0.2">
      <c r="B996" s="409"/>
      <c r="C996" s="410"/>
      <c r="D996" s="480"/>
      <c r="E996" s="448"/>
      <c r="F996" s="377" t="s">
        <v>630</v>
      </c>
      <c r="G996" s="121" t="s">
        <v>2261</v>
      </c>
      <c r="H996" s="101" t="s">
        <v>829</v>
      </c>
      <c r="I996" s="393" t="s">
        <v>809</v>
      </c>
      <c r="J996" s="385" t="s">
        <v>2729</v>
      </c>
      <c r="K996" s="385" t="s">
        <v>811</v>
      </c>
      <c r="L996" s="101" t="s">
        <v>857</v>
      </c>
      <c r="M996" s="385" t="s">
        <v>13</v>
      </c>
      <c r="N996" s="322">
        <v>42744</v>
      </c>
      <c r="O996" s="322">
        <v>42887</v>
      </c>
      <c r="P996" s="322">
        <v>44104</v>
      </c>
      <c r="Q996" s="109">
        <v>575131.6</v>
      </c>
      <c r="R996" s="56">
        <v>0.8</v>
      </c>
      <c r="S996" s="55" t="s">
        <v>246</v>
      </c>
      <c r="T996" s="55">
        <v>460105.28</v>
      </c>
    </row>
    <row r="997" spans="2:20" s="1" customFormat="1" ht="201.75" customHeight="1" x14ac:dyDescent="0.2">
      <c r="B997" s="409"/>
      <c r="C997" s="410"/>
      <c r="D997" s="480"/>
      <c r="E997" s="448"/>
      <c r="F997" s="377" t="s">
        <v>630</v>
      </c>
      <c r="G997" s="121" t="s">
        <v>861</v>
      </c>
      <c r="H997" s="101" t="s">
        <v>830</v>
      </c>
      <c r="I997" s="393" t="s">
        <v>810</v>
      </c>
      <c r="J997" s="385" t="s">
        <v>2729</v>
      </c>
      <c r="K997" s="385" t="s">
        <v>811</v>
      </c>
      <c r="L997" s="101" t="s">
        <v>860</v>
      </c>
      <c r="M997" s="385" t="s">
        <v>30</v>
      </c>
      <c r="N997" s="322">
        <v>42744</v>
      </c>
      <c r="O997" s="322">
        <v>42856</v>
      </c>
      <c r="P997" s="322">
        <v>43677</v>
      </c>
      <c r="Q997" s="109">
        <v>299626.68</v>
      </c>
      <c r="R997" s="56">
        <v>0.8</v>
      </c>
      <c r="S997" s="55" t="s">
        <v>246</v>
      </c>
      <c r="T997" s="55">
        <v>239701.34</v>
      </c>
    </row>
    <row r="998" spans="2:20" s="1" customFormat="1" ht="213.75" customHeight="1" x14ac:dyDescent="0.2">
      <c r="B998" s="409"/>
      <c r="C998" s="410"/>
      <c r="D998" s="480"/>
      <c r="E998" s="448"/>
      <c r="F998" s="66" t="s">
        <v>1022</v>
      </c>
      <c r="G998" s="121" t="s">
        <v>842</v>
      </c>
      <c r="H998" s="101" t="s">
        <v>1023</v>
      </c>
      <c r="I998" s="393" t="s">
        <v>1028</v>
      </c>
      <c r="J998" s="385" t="s">
        <v>2729</v>
      </c>
      <c r="K998" s="385" t="s">
        <v>811</v>
      </c>
      <c r="L998" s="101" t="s">
        <v>1031</v>
      </c>
      <c r="M998" s="385" t="s">
        <v>13</v>
      </c>
      <c r="N998" s="322">
        <v>42877</v>
      </c>
      <c r="O998" s="322">
        <v>42795</v>
      </c>
      <c r="P998" s="322">
        <v>43677</v>
      </c>
      <c r="Q998" s="109">
        <v>976165.95</v>
      </c>
      <c r="R998" s="56">
        <v>0.8</v>
      </c>
      <c r="S998" s="55" t="s">
        <v>246</v>
      </c>
      <c r="T998" s="55">
        <v>780932.76</v>
      </c>
    </row>
    <row r="999" spans="2:20" s="1" customFormat="1" ht="201" customHeight="1" x14ac:dyDescent="0.2">
      <c r="B999" s="409"/>
      <c r="C999" s="410"/>
      <c r="D999" s="480"/>
      <c r="E999" s="448"/>
      <c r="F999" s="66" t="s">
        <v>1022</v>
      </c>
      <c r="G999" s="121" t="s">
        <v>311</v>
      </c>
      <c r="H999" s="101" t="s">
        <v>1024</v>
      </c>
      <c r="I999" s="393" t="s">
        <v>1029</v>
      </c>
      <c r="J999" s="385" t="s">
        <v>2729</v>
      </c>
      <c r="K999" s="385" t="s">
        <v>811</v>
      </c>
      <c r="L999" s="101" t="s">
        <v>1032</v>
      </c>
      <c r="M999" s="385" t="s">
        <v>13</v>
      </c>
      <c r="N999" s="322">
        <v>42870</v>
      </c>
      <c r="O999" s="322">
        <v>42675</v>
      </c>
      <c r="P999" s="322">
        <v>44196</v>
      </c>
      <c r="Q999" s="109">
        <v>570241</v>
      </c>
      <c r="R999" s="56">
        <v>0.8</v>
      </c>
      <c r="S999" s="55" t="s">
        <v>246</v>
      </c>
      <c r="T999" s="55">
        <v>456192.8</v>
      </c>
    </row>
    <row r="1000" spans="2:20" s="1" customFormat="1" ht="177.75" customHeight="1" x14ac:dyDescent="0.2">
      <c r="B1000" s="409"/>
      <c r="C1000" s="410"/>
      <c r="D1000" s="480"/>
      <c r="E1000" s="448"/>
      <c r="F1000" s="66" t="s">
        <v>1022</v>
      </c>
      <c r="G1000" s="121" t="s">
        <v>1143</v>
      </c>
      <c r="H1000" s="101" t="s">
        <v>1025</v>
      </c>
      <c r="I1000" s="393" t="s">
        <v>1030</v>
      </c>
      <c r="J1000" s="385" t="s">
        <v>2729</v>
      </c>
      <c r="K1000" s="385" t="s">
        <v>811</v>
      </c>
      <c r="L1000" s="101" t="s">
        <v>1035</v>
      </c>
      <c r="M1000" s="385" t="s">
        <v>4</v>
      </c>
      <c r="N1000" s="322">
        <v>42877</v>
      </c>
      <c r="O1000" s="322">
        <v>42828</v>
      </c>
      <c r="P1000" s="322">
        <v>43392</v>
      </c>
      <c r="Q1000" s="124">
        <v>37378.47</v>
      </c>
      <c r="R1000" s="56">
        <v>0.8</v>
      </c>
      <c r="S1000" s="55" t="s">
        <v>246</v>
      </c>
      <c r="T1000" s="55">
        <v>29902.78</v>
      </c>
    </row>
    <row r="1001" spans="2:20" s="1" customFormat="1" ht="192.75" customHeight="1" x14ac:dyDescent="0.2">
      <c r="B1001" s="409"/>
      <c r="C1001" s="410"/>
      <c r="D1001" s="480"/>
      <c r="E1001" s="448"/>
      <c r="F1001" s="66" t="s">
        <v>1022</v>
      </c>
      <c r="G1001" s="121" t="s">
        <v>1108</v>
      </c>
      <c r="H1001" s="101" t="s">
        <v>1026</v>
      </c>
      <c r="I1001" s="393" t="s">
        <v>1033</v>
      </c>
      <c r="J1001" s="385" t="s">
        <v>2729</v>
      </c>
      <c r="K1001" s="385" t="s">
        <v>811</v>
      </c>
      <c r="L1001" s="101" t="s">
        <v>1036</v>
      </c>
      <c r="M1001" s="385" t="s">
        <v>950</v>
      </c>
      <c r="N1001" s="322">
        <v>42866</v>
      </c>
      <c r="O1001" s="322">
        <v>42763</v>
      </c>
      <c r="P1001" s="322">
        <v>43100</v>
      </c>
      <c r="Q1001" s="109">
        <v>184500</v>
      </c>
      <c r="R1001" s="56">
        <v>0.8</v>
      </c>
      <c r="S1001" s="55" t="s">
        <v>246</v>
      </c>
      <c r="T1001" s="55">
        <v>147600</v>
      </c>
    </row>
    <row r="1002" spans="2:20" s="1" customFormat="1" ht="135.75" customHeight="1" thickBot="1" x14ac:dyDescent="0.25">
      <c r="B1002" s="409"/>
      <c r="C1002" s="410"/>
      <c r="D1002" s="480"/>
      <c r="E1002" s="434"/>
      <c r="F1002" s="69" t="s">
        <v>1022</v>
      </c>
      <c r="G1002" s="122" t="s">
        <v>1144</v>
      </c>
      <c r="H1002" s="70" t="s">
        <v>1027</v>
      </c>
      <c r="I1002" s="383" t="s">
        <v>1034</v>
      </c>
      <c r="J1002" s="390" t="s">
        <v>2729</v>
      </c>
      <c r="K1002" s="390" t="s">
        <v>811</v>
      </c>
      <c r="L1002" s="70" t="s">
        <v>1037</v>
      </c>
      <c r="M1002" s="391" t="s">
        <v>25</v>
      </c>
      <c r="N1002" s="316">
        <v>42877</v>
      </c>
      <c r="O1002" s="316">
        <v>42851</v>
      </c>
      <c r="P1002" s="316">
        <v>43646</v>
      </c>
      <c r="Q1002" s="110">
        <v>19157.89</v>
      </c>
      <c r="R1002" s="68">
        <v>0.8</v>
      </c>
      <c r="S1002" s="67" t="s">
        <v>246</v>
      </c>
      <c r="T1002" s="67">
        <v>15326.31</v>
      </c>
    </row>
    <row r="1003" spans="2:20" ht="42.75" customHeight="1" thickBot="1" x14ac:dyDescent="0.25">
      <c r="B1003" s="409"/>
      <c r="C1003" s="411"/>
      <c r="D1003" s="480"/>
      <c r="E1003" s="416" t="s">
        <v>811</v>
      </c>
      <c r="F1003" s="417"/>
      <c r="G1003" s="417"/>
      <c r="H1003" s="417"/>
      <c r="I1003" s="417"/>
      <c r="J1003" s="417"/>
      <c r="K1003" s="374">
        <f>COUNTA(K978:K1002)</f>
        <v>25</v>
      </c>
      <c r="L1003" s="459"/>
      <c r="M1003" s="460"/>
      <c r="N1003" s="460"/>
      <c r="O1003" s="460"/>
      <c r="P1003" s="460"/>
      <c r="Q1003" s="392">
        <f>SUM(Q978:Q1002)</f>
        <v>11316406.129999999</v>
      </c>
      <c r="R1003" s="446"/>
      <c r="S1003" s="447"/>
      <c r="T1003" s="399">
        <f>SUM(T978:T1002)</f>
        <v>9053124.9000000004</v>
      </c>
    </row>
    <row r="1004" spans="2:20" ht="221.25" customHeight="1" x14ac:dyDescent="0.2">
      <c r="B1004" s="409"/>
      <c r="C1004" s="411"/>
      <c r="D1004" s="480"/>
      <c r="E1004" s="79" t="s">
        <v>2031</v>
      </c>
      <c r="F1004" s="376" t="s">
        <v>2032</v>
      </c>
      <c r="G1004" s="225" t="s">
        <v>1486</v>
      </c>
      <c r="H1004" s="81" t="s">
        <v>2033</v>
      </c>
      <c r="I1004" s="298" t="s">
        <v>2034</v>
      </c>
      <c r="J1004" s="376" t="s">
        <v>2730</v>
      </c>
      <c r="K1004" s="376" t="s">
        <v>2030</v>
      </c>
      <c r="L1004" s="81" t="s">
        <v>2037</v>
      </c>
      <c r="M1004" s="375" t="s">
        <v>336</v>
      </c>
      <c r="N1004" s="321">
        <v>43286</v>
      </c>
      <c r="O1004" s="321">
        <v>43282</v>
      </c>
      <c r="P1004" s="321">
        <v>44196</v>
      </c>
      <c r="Q1004" s="116">
        <v>72500</v>
      </c>
      <c r="R1004" s="73">
        <v>0.8</v>
      </c>
      <c r="S1004" s="80" t="s">
        <v>332</v>
      </c>
      <c r="T1004" s="80">
        <v>58000</v>
      </c>
    </row>
    <row r="1005" spans="2:20" ht="231" customHeight="1" x14ac:dyDescent="0.2">
      <c r="B1005" s="409"/>
      <c r="C1005" s="411"/>
      <c r="D1005" s="480"/>
      <c r="E1005" s="63" t="s">
        <v>2031</v>
      </c>
      <c r="F1005" s="377" t="s">
        <v>2032</v>
      </c>
      <c r="G1005" s="62" t="s">
        <v>2258</v>
      </c>
      <c r="H1005" s="103" t="s">
        <v>2033</v>
      </c>
      <c r="I1005" s="292" t="s">
        <v>2035</v>
      </c>
      <c r="J1005" s="377" t="s">
        <v>2730</v>
      </c>
      <c r="K1005" s="377" t="s">
        <v>2030</v>
      </c>
      <c r="L1005" s="103" t="s">
        <v>2038</v>
      </c>
      <c r="M1005" s="377" t="s">
        <v>336</v>
      </c>
      <c r="N1005" s="322">
        <v>43286</v>
      </c>
      <c r="O1005" s="322">
        <v>43191</v>
      </c>
      <c r="P1005" s="322">
        <v>44196</v>
      </c>
      <c r="Q1005" s="112">
        <v>71000</v>
      </c>
      <c r="R1005" s="56">
        <v>0.8</v>
      </c>
      <c r="S1005" s="58" t="s">
        <v>332</v>
      </c>
      <c r="T1005" s="58">
        <v>56800</v>
      </c>
    </row>
    <row r="1006" spans="2:20" ht="219" customHeight="1" x14ac:dyDescent="0.2">
      <c r="B1006" s="409"/>
      <c r="C1006" s="411"/>
      <c r="D1006" s="480"/>
      <c r="E1006" s="104" t="s">
        <v>2031</v>
      </c>
      <c r="F1006" s="205" t="s">
        <v>2032</v>
      </c>
      <c r="G1006" s="84" t="s">
        <v>2387</v>
      </c>
      <c r="H1006" s="76" t="s">
        <v>2033</v>
      </c>
      <c r="I1006" s="293" t="s">
        <v>2036</v>
      </c>
      <c r="J1006" s="205" t="s">
        <v>2730</v>
      </c>
      <c r="K1006" s="205" t="s">
        <v>2030</v>
      </c>
      <c r="L1006" s="76" t="s">
        <v>2039</v>
      </c>
      <c r="M1006" s="205" t="s">
        <v>336</v>
      </c>
      <c r="N1006" s="324">
        <v>43299</v>
      </c>
      <c r="O1006" s="324">
        <v>43103</v>
      </c>
      <c r="P1006" s="324">
        <v>44104</v>
      </c>
      <c r="Q1006" s="114">
        <v>69858.63</v>
      </c>
      <c r="R1006" s="68">
        <v>0.8</v>
      </c>
      <c r="S1006" s="75" t="s">
        <v>332</v>
      </c>
      <c r="T1006" s="75">
        <v>55886.9</v>
      </c>
    </row>
    <row r="1007" spans="2:20" ht="228" customHeight="1" x14ac:dyDescent="0.2">
      <c r="B1007" s="409"/>
      <c r="C1007" s="411"/>
      <c r="D1007" s="480"/>
      <c r="E1007" s="63" t="s">
        <v>2031</v>
      </c>
      <c r="F1007" s="377" t="s">
        <v>3136</v>
      </c>
      <c r="G1007" s="62" t="s">
        <v>842</v>
      </c>
      <c r="H1007" s="103" t="s">
        <v>3137</v>
      </c>
      <c r="I1007" s="293" t="s">
        <v>3140</v>
      </c>
      <c r="J1007" s="377" t="s">
        <v>2730</v>
      </c>
      <c r="K1007" s="377" t="s">
        <v>2030</v>
      </c>
      <c r="L1007" s="103" t="s">
        <v>3138</v>
      </c>
      <c r="M1007" s="377" t="s">
        <v>336</v>
      </c>
      <c r="N1007" s="322">
        <v>43773</v>
      </c>
      <c r="O1007" s="322">
        <v>43405</v>
      </c>
      <c r="P1007" s="322">
        <v>44500</v>
      </c>
      <c r="Q1007" s="58">
        <v>538853.48</v>
      </c>
      <c r="R1007" s="56">
        <v>0.8</v>
      </c>
      <c r="S1007" s="58" t="s">
        <v>332</v>
      </c>
      <c r="T1007" s="58">
        <v>431082.78</v>
      </c>
    </row>
    <row r="1008" spans="2:20" ht="217.5" customHeight="1" x14ac:dyDescent="0.2">
      <c r="B1008" s="409"/>
      <c r="C1008" s="411"/>
      <c r="D1008" s="480"/>
      <c r="E1008" s="104" t="s">
        <v>2031</v>
      </c>
      <c r="F1008" s="205" t="s">
        <v>3136</v>
      </c>
      <c r="G1008" s="84" t="s">
        <v>311</v>
      </c>
      <c r="H1008" s="76" t="s">
        <v>3137</v>
      </c>
      <c r="I1008" s="293" t="s">
        <v>3141</v>
      </c>
      <c r="J1008" s="205" t="s">
        <v>2730</v>
      </c>
      <c r="K1008" s="205" t="s">
        <v>2030</v>
      </c>
      <c r="L1008" s="76" t="s">
        <v>3139</v>
      </c>
      <c r="M1008" s="205" t="s">
        <v>336</v>
      </c>
      <c r="N1008" s="324">
        <v>43773</v>
      </c>
      <c r="O1008" s="324">
        <v>43678</v>
      </c>
      <c r="P1008" s="324">
        <v>44651</v>
      </c>
      <c r="Q1008" s="75">
        <v>511213.55</v>
      </c>
      <c r="R1008" s="68">
        <v>0.8</v>
      </c>
      <c r="S1008" s="75" t="s">
        <v>332</v>
      </c>
      <c r="T1008" s="75">
        <v>408970.84</v>
      </c>
    </row>
    <row r="1009" spans="2:20" ht="200.25" customHeight="1" thickBot="1" x14ac:dyDescent="0.25">
      <c r="B1009" s="409"/>
      <c r="C1009" s="411"/>
      <c r="D1009" s="480"/>
      <c r="E1009" s="149" t="s">
        <v>2031</v>
      </c>
      <c r="F1009" s="94" t="s">
        <v>3295</v>
      </c>
      <c r="G1009" s="226" t="s">
        <v>3296</v>
      </c>
      <c r="H1009" s="105" t="s">
        <v>3297</v>
      </c>
      <c r="I1009" s="294" t="s">
        <v>3250</v>
      </c>
      <c r="J1009" s="94" t="s">
        <v>2730</v>
      </c>
      <c r="K1009" s="94" t="s">
        <v>2030</v>
      </c>
      <c r="L1009" s="105" t="s">
        <v>3298</v>
      </c>
      <c r="M1009" s="94" t="s">
        <v>336</v>
      </c>
      <c r="N1009" s="316">
        <v>43893</v>
      </c>
      <c r="O1009" s="316">
        <v>43709</v>
      </c>
      <c r="P1009" s="316">
        <v>44804</v>
      </c>
      <c r="Q1009" s="95">
        <v>1121466.32</v>
      </c>
      <c r="R1009" s="98">
        <v>0.8</v>
      </c>
      <c r="S1009" s="95" t="s">
        <v>332</v>
      </c>
      <c r="T1009" s="95">
        <v>897173.06</v>
      </c>
    </row>
    <row r="1010" spans="2:20" ht="42.75" customHeight="1" thickBot="1" x14ac:dyDescent="0.25">
      <c r="B1010" s="409"/>
      <c r="C1010" s="411"/>
      <c r="D1010" s="481"/>
      <c r="E1010" s="416" t="s">
        <v>2030</v>
      </c>
      <c r="F1010" s="417"/>
      <c r="G1010" s="417"/>
      <c r="H1010" s="417"/>
      <c r="I1010" s="417"/>
      <c r="J1010" s="417"/>
      <c r="K1010" s="374">
        <f>COUNTA(K1004:K1009)</f>
        <v>6</v>
      </c>
      <c r="L1010" s="459"/>
      <c r="M1010" s="460"/>
      <c r="N1010" s="460"/>
      <c r="O1010" s="460"/>
      <c r="P1010" s="421"/>
      <c r="Q1010" s="399">
        <f t="shared" ref="Q1010" si="0">SUM(Q1004:Q1009)</f>
        <v>2384891.98</v>
      </c>
      <c r="R1010" s="446"/>
      <c r="S1010" s="447"/>
      <c r="T1010" s="399">
        <f t="shared" ref="T1010" si="1">SUM(T1004:T1009)</f>
        <v>1907913.58</v>
      </c>
    </row>
    <row r="1011" spans="2:20" ht="42.75" customHeight="1" thickBot="1" x14ac:dyDescent="0.25">
      <c r="B1011" s="409"/>
      <c r="C1011" s="411"/>
      <c r="D1011" s="426" t="s">
        <v>1700</v>
      </c>
      <c r="E1011" s="427"/>
      <c r="F1011" s="427"/>
      <c r="G1011" s="427"/>
      <c r="H1011" s="427"/>
      <c r="I1011" s="427"/>
      <c r="J1011" s="427"/>
      <c r="K1011" s="378">
        <f>K1010+K1003</f>
        <v>31</v>
      </c>
      <c r="L1011" s="465"/>
      <c r="M1011" s="466"/>
      <c r="N1011" s="466"/>
      <c r="O1011" s="466"/>
      <c r="P1011" s="475"/>
      <c r="Q1011" s="74">
        <f>Q1010+Q1003</f>
        <v>13701298.109999999</v>
      </c>
      <c r="R1011" s="468"/>
      <c r="S1011" s="469"/>
      <c r="T1011" s="74">
        <f>T1010+T1003</f>
        <v>10961038.48</v>
      </c>
    </row>
    <row r="1012" spans="2:20" ht="99" customHeight="1" x14ac:dyDescent="0.2">
      <c r="B1012" s="409"/>
      <c r="C1012" s="411"/>
      <c r="D1012" s="482" t="s">
        <v>1701</v>
      </c>
      <c r="E1012" s="431" t="s">
        <v>310</v>
      </c>
      <c r="F1012" s="384" t="s">
        <v>319</v>
      </c>
      <c r="G1012" s="86" t="s">
        <v>1142</v>
      </c>
      <c r="H1012" s="241" t="s">
        <v>315</v>
      </c>
      <c r="I1012" s="382" t="s">
        <v>316</v>
      </c>
      <c r="J1012" s="384"/>
      <c r="K1012" s="384"/>
      <c r="L1012" s="241" t="s">
        <v>317</v>
      </c>
      <c r="M1012" s="389" t="s">
        <v>336</v>
      </c>
      <c r="N1012" s="321">
        <v>42376</v>
      </c>
      <c r="O1012" s="321">
        <v>42005</v>
      </c>
      <c r="P1012" s="321">
        <v>43100</v>
      </c>
      <c r="Q1012" s="108">
        <v>150000</v>
      </c>
      <c r="R1012" s="73">
        <v>0.7</v>
      </c>
      <c r="S1012" s="72" t="s">
        <v>246</v>
      </c>
      <c r="T1012" s="72">
        <v>105000</v>
      </c>
    </row>
    <row r="1013" spans="2:20" ht="113.25" customHeight="1" x14ac:dyDescent="0.2">
      <c r="B1013" s="409"/>
      <c r="C1013" s="411"/>
      <c r="D1013" s="483"/>
      <c r="E1013" s="432"/>
      <c r="F1013" s="385" t="s">
        <v>319</v>
      </c>
      <c r="G1013" s="121" t="s">
        <v>311</v>
      </c>
      <c r="H1013" s="101" t="s">
        <v>312</v>
      </c>
      <c r="I1013" s="393" t="s">
        <v>313</v>
      </c>
      <c r="J1013" s="385"/>
      <c r="K1013" s="385"/>
      <c r="L1013" s="101" t="s">
        <v>314</v>
      </c>
      <c r="M1013" s="385" t="s">
        <v>13</v>
      </c>
      <c r="N1013" s="322">
        <v>42285</v>
      </c>
      <c r="O1013" s="322">
        <v>42005</v>
      </c>
      <c r="P1013" s="322">
        <v>43555</v>
      </c>
      <c r="Q1013" s="109">
        <v>7023003.5</v>
      </c>
      <c r="R1013" s="56">
        <v>0.85</v>
      </c>
      <c r="S1013" s="55" t="s">
        <v>246</v>
      </c>
      <c r="T1013" s="55">
        <v>5969552.9800000004</v>
      </c>
    </row>
    <row r="1014" spans="2:20" ht="78" customHeight="1" x14ac:dyDescent="0.2">
      <c r="B1014" s="409"/>
      <c r="C1014" s="411"/>
      <c r="D1014" s="483"/>
      <c r="E1014" s="432"/>
      <c r="F1014" s="385" t="s">
        <v>319</v>
      </c>
      <c r="G1014" s="121" t="s">
        <v>323</v>
      </c>
      <c r="H1014" s="101" t="s">
        <v>325</v>
      </c>
      <c r="I1014" s="393" t="s">
        <v>320</v>
      </c>
      <c r="J1014" s="385"/>
      <c r="K1014" s="385"/>
      <c r="L1014" s="101" t="s">
        <v>329</v>
      </c>
      <c r="M1014" s="385" t="s">
        <v>336</v>
      </c>
      <c r="N1014" s="322">
        <v>42479</v>
      </c>
      <c r="O1014" s="322">
        <v>42005</v>
      </c>
      <c r="P1014" s="322">
        <v>44196</v>
      </c>
      <c r="Q1014" s="109">
        <v>75000</v>
      </c>
      <c r="R1014" s="56">
        <v>0.7</v>
      </c>
      <c r="S1014" s="55" t="s">
        <v>246</v>
      </c>
      <c r="T1014" s="55">
        <v>52500</v>
      </c>
    </row>
    <row r="1015" spans="2:20" s="1" customFormat="1" ht="81.75" customHeight="1" x14ac:dyDescent="0.2">
      <c r="B1015" s="409"/>
      <c r="C1015" s="411"/>
      <c r="D1015" s="483"/>
      <c r="E1015" s="432"/>
      <c r="F1015" s="385" t="s">
        <v>319</v>
      </c>
      <c r="G1015" s="121" t="s">
        <v>324</v>
      </c>
      <c r="H1015" s="101" t="s">
        <v>326</v>
      </c>
      <c r="I1015" s="393" t="s">
        <v>321</v>
      </c>
      <c r="J1015" s="385"/>
      <c r="K1015" s="385"/>
      <c r="L1015" s="101" t="s">
        <v>330</v>
      </c>
      <c r="M1015" s="385" t="s">
        <v>336</v>
      </c>
      <c r="N1015" s="322">
        <v>42464</v>
      </c>
      <c r="O1015" s="322">
        <v>42186</v>
      </c>
      <c r="P1015" s="322">
        <v>44196</v>
      </c>
      <c r="Q1015" s="109">
        <v>225000</v>
      </c>
      <c r="R1015" s="56">
        <v>0.7</v>
      </c>
      <c r="S1015" s="55" t="s">
        <v>246</v>
      </c>
      <c r="T1015" s="55">
        <v>157500</v>
      </c>
    </row>
    <row r="1016" spans="2:20" s="1" customFormat="1" ht="129" customHeight="1" x14ac:dyDescent="0.2">
      <c r="B1016" s="409"/>
      <c r="C1016" s="411"/>
      <c r="D1016" s="483"/>
      <c r="E1016" s="432"/>
      <c r="F1016" s="385" t="s">
        <v>319</v>
      </c>
      <c r="G1016" s="121" t="s">
        <v>328</v>
      </c>
      <c r="H1016" s="101" t="s">
        <v>327</v>
      </c>
      <c r="I1016" s="393" t="s">
        <v>322</v>
      </c>
      <c r="J1016" s="385"/>
      <c r="K1016" s="385"/>
      <c r="L1016" s="101" t="s">
        <v>331</v>
      </c>
      <c r="M1016" s="385" t="s">
        <v>336</v>
      </c>
      <c r="N1016" s="322">
        <v>42465</v>
      </c>
      <c r="O1016" s="322">
        <v>42005</v>
      </c>
      <c r="P1016" s="322">
        <v>43830</v>
      </c>
      <c r="Q1016" s="109">
        <v>159858.92000000001</v>
      </c>
      <c r="R1016" s="56">
        <v>0.7</v>
      </c>
      <c r="S1016" s="55" t="s">
        <v>246</v>
      </c>
      <c r="T1016" s="55">
        <v>111901.24</v>
      </c>
    </row>
    <row r="1017" spans="2:20" s="1" customFormat="1" ht="187.5" customHeight="1" x14ac:dyDescent="0.2">
      <c r="B1017" s="409"/>
      <c r="C1017" s="411"/>
      <c r="D1017" s="483"/>
      <c r="E1017" s="432"/>
      <c r="F1017" s="385" t="s">
        <v>1038</v>
      </c>
      <c r="G1017" s="121" t="s">
        <v>1145</v>
      </c>
      <c r="H1017" s="101" t="s">
        <v>1041</v>
      </c>
      <c r="I1017" s="393" t="s">
        <v>1039</v>
      </c>
      <c r="J1017" s="385"/>
      <c r="K1017" s="385"/>
      <c r="L1017" s="101" t="s">
        <v>1043</v>
      </c>
      <c r="M1017" s="385" t="s">
        <v>13</v>
      </c>
      <c r="N1017" s="322">
        <v>42825</v>
      </c>
      <c r="O1017" s="322">
        <v>42461</v>
      </c>
      <c r="P1017" s="322">
        <v>44196</v>
      </c>
      <c r="Q1017" s="109">
        <v>325662.49</v>
      </c>
      <c r="R1017" s="56">
        <v>0.7</v>
      </c>
      <c r="S1017" s="55" t="s">
        <v>246</v>
      </c>
      <c r="T1017" s="55">
        <v>227963.75</v>
      </c>
    </row>
    <row r="1018" spans="2:20" s="1" customFormat="1" ht="93.75" customHeight="1" x14ac:dyDescent="0.2">
      <c r="B1018" s="409"/>
      <c r="C1018" s="411"/>
      <c r="D1018" s="483"/>
      <c r="E1018" s="432"/>
      <c r="F1018" s="390" t="s">
        <v>1038</v>
      </c>
      <c r="G1018" s="122" t="s">
        <v>1146</v>
      </c>
      <c r="H1018" s="70" t="s">
        <v>1042</v>
      </c>
      <c r="I1018" s="383" t="s">
        <v>1040</v>
      </c>
      <c r="J1018" s="390"/>
      <c r="K1018" s="390"/>
      <c r="L1018" s="70" t="s">
        <v>1044</v>
      </c>
      <c r="M1018" s="385" t="s">
        <v>336</v>
      </c>
      <c r="N1018" s="322">
        <v>42881</v>
      </c>
      <c r="O1018" s="322">
        <v>42370</v>
      </c>
      <c r="P1018" s="322">
        <v>43190</v>
      </c>
      <c r="Q1018" s="110">
        <v>42857.14</v>
      </c>
      <c r="R1018" s="68">
        <v>0.7</v>
      </c>
      <c r="S1018" s="67" t="s">
        <v>246</v>
      </c>
      <c r="T1018" s="67">
        <v>30000</v>
      </c>
    </row>
    <row r="1019" spans="2:20" s="1" customFormat="1" ht="147.75" customHeight="1" x14ac:dyDescent="0.2">
      <c r="B1019" s="409"/>
      <c r="C1019" s="411"/>
      <c r="D1019" s="483"/>
      <c r="E1019" s="432"/>
      <c r="F1019" s="385" t="s">
        <v>2681</v>
      </c>
      <c r="G1019" s="121" t="s">
        <v>2682</v>
      </c>
      <c r="H1019" s="101" t="s">
        <v>2683</v>
      </c>
      <c r="I1019" s="393" t="s">
        <v>2684</v>
      </c>
      <c r="J1019" s="385"/>
      <c r="K1019" s="385"/>
      <c r="L1019" s="101" t="s">
        <v>2685</v>
      </c>
      <c r="M1019" s="385" t="s">
        <v>336</v>
      </c>
      <c r="N1019" s="322">
        <v>43565</v>
      </c>
      <c r="O1019" s="322">
        <v>42736</v>
      </c>
      <c r="P1019" s="322">
        <v>43830</v>
      </c>
      <c r="Q1019" s="55">
        <v>19594.330000000002</v>
      </c>
      <c r="R1019" s="56">
        <v>0.7</v>
      </c>
      <c r="S1019" s="55" t="s">
        <v>246</v>
      </c>
      <c r="T1019" s="55">
        <v>13716.03</v>
      </c>
    </row>
    <row r="1020" spans="2:20" s="1" customFormat="1" ht="229.5" customHeight="1" x14ac:dyDescent="0.2">
      <c r="B1020" s="409"/>
      <c r="C1020" s="411"/>
      <c r="D1020" s="483"/>
      <c r="E1020" s="432"/>
      <c r="F1020" s="349" t="s">
        <v>2613</v>
      </c>
      <c r="G1020" s="230" t="s">
        <v>311</v>
      </c>
      <c r="H1020" s="243" t="s">
        <v>2614</v>
      </c>
      <c r="I1020" s="379" t="s">
        <v>2615</v>
      </c>
      <c r="J1020" s="349"/>
      <c r="K1020" s="349"/>
      <c r="L1020" s="243" t="s">
        <v>2616</v>
      </c>
      <c r="M1020" s="349" t="s">
        <v>13</v>
      </c>
      <c r="N1020" s="350">
        <v>43546</v>
      </c>
      <c r="O1020" s="350">
        <v>43466</v>
      </c>
      <c r="P1020" s="350">
        <v>43921</v>
      </c>
      <c r="Q1020" s="88">
        <v>1752505</v>
      </c>
      <c r="R1020" s="89">
        <v>0.81</v>
      </c>
      <c r="S1020" s="88" t="s">
        <v>246</v>
      </c>
      <c r="T1020" s="88">
        <v>1419529.05</v>
      </c>
    </row>
    <row r="1021" spans="2:20" s="1" customFormat="1" ht="184.5" customHeight="1" x14ac:dyDescent="0.2">
      <c r="B1021" s="409"/>
      <c r="C1021" s="411"/>
      <c r="D1021" s="483"/>
      <c r="E1021" s="432"/>
      <c r="F1021" s="390" t="s">
        <v>3200</v>
      </c>
      <c r="G1021" s="122" t="s">
        <v>3201</v>
      </c>
      <c r="H1021" s="70" t="s">
        <v>3202</v>
      </c>
      <c r="I1021" s="383" t="s">
        <v>3203</v>
      </c>
      <c r="J1021" s="390"/>
      <c r="K1021" s="390"/>
      <c r="L1021" s="70" t="s">
        <v>3204</v>
      </c>
      <c r="M1021" s="390"/>
      <c r="N1021" s="324">
        <v>43822</v>
      </c>
      <c r="O1021" s="324">
        <v>43160</v>
      </c>
      <c r="P1021" s="324">
        <v>44196</v>
      </c>
      <c r="Q1021" s="67">
        <v>46800</v>
      </c>
      <c r="R1021" s="68">
        <v>0.7</v>
      </c>
      <c r="S1021" s="67" t="s">
        <v>246</v>
      </c>
      <c r="T1021" s="67">
        <v>32760</v>
      </c>
    </row>
    <row r="1022" spans="2:20" s="1" customFormat="1" ht="127.5" customHeight="1" x14ac:dyDescent="0.2">
      <c r="B1022" s="409"/>
      <c r="C1022" s="411"/>
      <c r="D1022" s="483"/>
      <c r="E1022" s="432"/>
      <c r="F1022" s="385" t="s">
        <v>3200</v>
      </c>
      <c r="G1022" s="121" t="s">
        <v>3299</v>
      </c>
      <c r="H1022" s="101" t="s">
        <v>3300</v>
      </c>
      <c r="I1022" s="393" t="s">
        <v>3251</v>
      </c>
      <c r="J1022" s="385"/>
      <c r="K1022" s="385"/>
      <c r="L1022" s="101" t="s">
        <v>3303</v>
      </c>
      <c r="M1022" s="385" t="s">
        <v>13</v>
      </c>
      <c r="N1022" s="322">
        <v>43906</v>
      </c>
      <c r="O1022" s="322">
        <v>43800</v>
      </c>
      <c r="P1022" s="322">
        <v>45138</v>
      </c>
      <c r="Q1022" s="55">
        <v>90000</v>
      </c>
      <c r="R1022" s="56">
        <v>0.7</v>
      </c>
      <c r="S1022" s="55" t="s">
        <v>246</v>
      </c>
      <c r="T1022" s="55">
        <v>63000</v>
      </c>
    </row>
    <row r="1023" spans="2:20" s="1" customFormat="1" ht="218.25" customHeight="1" thickBot="1" x14ac:dyDescent="0.25">
      <c r="B1023" s="409"/>
      <c r="C1023" s="411"/>
      <c r="D1023" s="484"/>
      <c r="E1023" s="433"/>
      <c r="F1023" s="391" t="s">
        <v>3301</v>
      </c>
      <c r="G1023" s="143" t="s">
        <v>3296</v>
      </c>
      <c r="H1023" s="240" t="s">
        <v>3302</v>
      </c>
      <c r="I1023" s="394" t="s">
        <v>3252</v>
      </c>
      <c r="J1023" s="391"/>
      <c r="K1023" s="391"/>
      <c r="L1023" s="240" t="s">
        <v>3304</v>
      </c>
      <c r="M1023" s="391" t="s">
        <v>13</v>
      </c>
      <c r="N1023" s="316">
        <v>43899</v>
      </c>
      <c r="O1023" s="316">
        <v>43831</v>
      </c>
      <c r="P1023" s="316">
        <v>44286</v>
      </c>
      <c r="Q1023" s="100">
        <v>1811876</v>
      </c>
      <c r="R1023" s="98">
        <v>0.7</v>
      </c>
      <c r="S1023" s="100" t="s">
        <v>246</v>
      </c>
      <c r="T1023" s="100">
        <v>1395144.52</v>
      </c>
    </row>
    <row r="1024" spans="2:20" ht="42.75" customHeight="1" thickBot="1" x14ac:dyDescent="0.25">
      <c r="B1024" s="409"/>
      <c r="C1024" s="411"/>
      <c r="D1024" s="426" t="s">
        <v>1701</v>
      </c>
      <c r="E1024" s="427"/>
      <c r="F1024" s="427"/>
      <c r="G1024" s="427"/>
      <c r="H1024" s="427"/>
      <c r="I1024" s="427"/>
      <c r="J1024" s="427"/>
      <c r="K1024" s="378">
        <v>12</v>
      </c>
      <c r="L1024" s="476"/>
      <c r="M1024" s="477"/>
      <c r="N1024" s="477"/>
      <c r="O1024" s="477"/>
      <c r="P1024" s="478"/>
      <c r="Q1024" s="74">
        <f t="shared" ref="Q1024" si="2">SUM(Q1012:Q1023)</f>
        <v>11722157.379999999</v>
      </c>
      <c r="R1024" s="468"/>
      <c r="S1024" s="469"/>
      <c r="T1024" s="74">
        <f t="shared" ref="T1024" si="3">SUM(T1012:T1023)</f>
        <v>9578567.5700000003</v>
      </c>
    </row>
    <row r="1025" spans="2:20" ht="66.75" customHeight="1" thickBot="1" x14ac:dyDescent="0.25">
      <c r="B1025" s="412"/>
      <c r="C1025" s="413"/>
      <c r="D1025" s="330" t="s">
        <v>0</v>
      </c>
      <c r="E1025" s="330"/>
      <c r="F1025" s="330"/>
      <c r="G1025" s="331"/>
      <c r="H1025" s="332"/>
      <c r="I1025" s="333"/>
      <c r="J1025" s="334"/>
      <c r="K1025" s="338">
        <f>K1024+K1011+K906+K747+K617+K533+K516+K132+K977</f>
        <v>974</v>
      </c>
      <c r="L1025" s="333"/>
      <c r="M1025" s="334"/>
      <c r="N1025" s="334"/>
      <c r="O1025" s="334"/>
      <c r="P1025" s="334"/>
      <c r="Q1025" s="71">
        <f>Q1024+Q1011+Q906+Q747+Q617+Q533+Q516+Q132+Q977</f>
        <v>478741312.54999989</v>
      </c>
      <c r="R1025" s="369"/>
      <c r="S1025" s="369"/>
      <c r="T1025" s="71">
        <f>T1024+T1011+T906+T747+T617+T533+T516+T132+T977</f>
        <v>257364062.17999995</v>
      </c>
    </row>
    <row r="1026" spans="2:20" ht="24" customHeight="1" x14ac:dyDescent="0.2">
      <c r="D1026" s="22"/>
      <c r="E1026" s="22"/>
      <c r="F1026" s="22"/>
      <c r="G1026" s="268"/>
      <c r="H1026" s="253"/>
      <c r="I1026" s="299"/>
      <c r="J1026" s="21"/>
      <c r="K1026" s="21"/>
      <c r="L1026" s="299"/>
      <c r="M1026" s="21"/>
      <c r="N1026" s="21"/>
      <c r="O1026" s="21"/>
      <c r="P1026" s="21"/>
      <c r="Q1026" s="404"/>
      <c r="R1026" s="404"/>
      <c r="S1026" s="404"/>
      <c r="T1026" s="404"/>
    </row>
    <row r="1027" spans="2:20" ht="37.5" customHeight="1" x14ac:dyDescent="0.2">
      <c r="D1027" s="22"/>
      <c r="E1027" s="22"/>
      <c r="F1027" s="22"/>
      <c r="G1027" s="268"/>
      <c r="H1027" s="253"/>
      <c r="I1027" s="299"/>
      <c r="J1027" s="21"/>
      <c r="K1027" s="21"/>
      <c r="L1027" s="299"/>
      <c r="M1027" s="21"/>
      <c r="N1027" s="21"/>
      <c r="O1027" s="21"/>
      <c r="P1027" s="21"/>
      <c r="Q1027" s="23"/>
      <c r="R1027" s="23"/>
      <c r="S1027" s="23"/>
      <c r="T1027" s="23"/>
    </row>
    <row r="1028" spans="2:20" ht="50.25" customHeight="1" thickBot="1" x14ac:dyDescent="0.25">
      <c r="B1028" s="1"/>
      <c r="C1028" s="1"/>
      <c r="D1028" s="22"/>
      <c r="E1028" s="22"/>
      <c r="F1028" s="22"/>
      <c r="G1028" s="268"/>
      <c r="H1028" s="253"/>
      <c r="I1028" s="299"/>
      <c r="J1028" s="21"/>
      <c r="K1028" s="21"/>
      <c r="L1028" s="299"/>
      <c r="M1028" s="21"/>
      <c r="N1028" s="21"/>
      <c r="O1028" s="21"/>
      <c r="P1028" s="21"/>
      <c r="Q1028" s="23"/>
      <c r="R1028" s="23"/>
      <c r="S1028" s="23"/>
      <c r="T1028" s="23"/>
    </row>
    <row r="1029" spans="2:20" ht="57.75" customHeight="1" x14ac:dyDescent="0.2">
      <c r="B1029" s="36"/>
      <c r="C1029" s="37"/>
      <c r="D1029" s="473" t="s">
        <v>547</v>
      </c>
      <c r="E1029" s="473"/>
      <c r="F1029" s="473"/>
      <c r="G1029" s="473"/>
      <c r="H1029" s="473"/>
      <c r="I1029" s="473"/>
      <c r="J1029" s="473"/>
      <c r="K1029" s="473"/>
      <c r="L1029" s="473"/>
      <c r="M1029" s="473"/>
      <c r="N1029" s="473"/>
      <c r="O1029" s="473"/>
      <c r="P1029" s="473"/>
      <c r="Q1029" s="473"/>
      <c r="R1029" s="473"/>
      <c r="S1029" s="473"/>
      <c r="T1029" s="474"/>
    </row>
    <row r="1030" spans="2:20" ht="63" customHeight="1" thickBot="1" x14ac:dyDescent="0.25">
      <c r="B1030" s="35" t="s">
        <v>439</v>
      </c>
      <c r="C1030" s="33" t="s">
        <v>438</v>
      </c>
      <c r="D1030" s="41" t="s">
        <v>212</v>
      </c>
      <c r="E1030" s="9" t="s">
        <v>211</v>
      </c>
      <c r="F1030" s="9" t="s">
        <v>247</v>
      </c>
      <c r="G1030" s="9" t="s">
        <v>210</v>
      </c>
      <c r="H1030" s="254" t="s">
        <v>209</v>
      </c>
      <c r="I1030" s="9" t="s">
        <v>215</v>
      </c>
      <c r="J1030" s="9" t="s">
        <v>442</v>
      </c>
      <c r="K1030" s="9" t="s">
        <v>443</v>
      </c>
      <c r="L1030" s="9" t="s">
        <v>340</v>
      </c>
      <c r="M1030" s="9" t="s">
        <v>208</v>
      </c>
      <c r="N1030" s="9" t="s">
        <v>225</v>
      </c>
      <c r="O1030" s="9" t="s">
        <v>216</v>
      </c>
      <c r="P1030" s="9" t="s">
        <v>339</v>
      </c>
      <c r="Q1030" s="9" t="s">
        <v>207</v>
      </c>
      <c r="R1030" s="9" t="s">
        <v>217</v>
      </c>
      <c r="S1030" s="9" t="s">
        <v>224</v>
      </c>
      <c r="T1030" s="39" t="s">
        <v>441</v>
      </c>
    </row>
    <row r="1031" spans="2:20" ht="121.5" customHeight="1" x14ac:dyDescent="0.2">
      <c r="B1031" s="32" t="s">
        <v>440</v>
      </c>
      <c r="C1031" s="34" t="s">
        <v>546</v>
      </c>
      <c r="D1031" s="24" t="s">
        <v>338</v>
      </c>
      <c r="E1031" s="25" t="s">
        <v>538</v>
      </c>
      <c r="F1031" s="26" t="s">
        <v>537</v>
      </c>
      <c r="G1031" s="269" t="s">
        <v>539</v>
      </c>
      <c r="H1031" s="261" t="s">
        <v>540</v>
      </c>
      <c r="I1031" s="300" t="s">
        <v>541</v>
      </c>
      <c r="J1031" s="28" t="s">
        <v>362</v>
      </c>
      <c r="K1031" s="28" t="s">
        <v>542</v>
      </c>
      <c r="L1031" s="29" t="s">
        <v>543</v>
      </c>
      <c r="M1031" s="27" t="s">
        <v>336</v>
      </c>
      <c r="N1031" s="30">
        <v>42520</v>
      </c>
      <c r="O1031" s="19">
        <v>42193</v>
      </c>
      <c r="P1031" s="19">
        <v>42369</v>
      </c>
      <c r="Q1031" s="20">
        <v>11428571</v>
      </c>
      <c r="R1031" s="40">
        <f t="shared" ref="R1031:R1042" si="4">T1031/Q1031</f>
        <v>0.70000002625000102</v>
      </c>
      <c r="S1031" s="38" t="s">
        <v>246</v>
      </c>
      <c r="T1031" s="11">
        <v>8000000</v>
      </c>
    </row>
    <row r="1032" spans="2:20" ht="60" customHeight="1" x14ac:dyDescent="0.2">
      <c r="B1032" s="32" t="s">
        <v>440</v>
      </c>
      <c r="C1032" s="34" t="s">
        <v>632</v>
      </c>
      <c r="D1032" s="42" t="s">
        <v>530</v>
      </c>
      <c r="E1032" s="43" t="s">
        <v>643</v>
      </c>
      <c r="F1032" s="44" t="s">
        <v>644</v>
      </c>
      <c r="G1032" s="269" t="s">
        <v>645</v>
      </c>
      <c r="H1032" s="261" t="s">
        <v>655</v>
      </c>
      <c r="I1032" s="300" t="s">
        <v>666</v>
      </c>
      <c r="J1032" s="28" t="s">
        <v>677</v>
      </c>
      <c r="K1032" s="28" t="s">
        <v>678</v>
      </c>
      <c r="L1032" s="29" t="s">
        <v>655</v>
      </c>
      <c r="M1032" s="27" t="s">
        <v>1</v>
      </c>
      <c r="N1032" s="30">
        <v>42664</v>
      </c>
      <c r="O1032" s="45">
        <v>2016</v>
      </c>
      <c r="P1032" s="45">
        <v>2020</v>
      </c>
      <c r="Q1032" s="20">
        <v>1400000</v>
      </c>
      <c r="R1032" s="40">
        <f t="shared" si="4"/>
        <v>0.65</v>
      </c>
      <c r="S1032" s="38" t="s">
        <v>246</v>
      </c>
      <c r="T1032" s="11">
        <v>910000</v>
      </c>
    </row>
    <row r="1033" spans="2:20" ht="60" customHeight="1" x14ac:dyDescent="0.2">
      <c r="B1033" s="32" t="s">
        <v>440</v>
      </c>
      <c r="C1033" s="34" t="s">
        <v>633</v>
      </c>
      <c r="D1033" s="42" t="s">
        <v>530</v>
      </c>
      <c r="E1033" s="43" t="s">
        <v>643</v>
      </c>
      <c r="F1033" s="44" t="s">
        <v>644</v>
      </c>
      <c r="G1033" s="269" t="s">
        <v>646</v>
      </c>
      <c r="H1033" s="261" t="s">
        <v>656</v>
      </c>
      <c r="I1033" s="300" t="s">
        <v>667</v>
      </c>
      <c r="J1033" s="28" t="s">
        <v>677</v>
      </c>
      <c r="K1033" s="28" t="s">
        <v>678</v>
      </c>
      <c r="L1033" s="29" t="s">
        <v>656</v>
      </c>
      <c r="M1033" s="27" t="s">
        <v>25</v>
      </c>
      <c r="N1033" s="30">
        <v>42664</v>
      </c>
      <c r="O1033" s="45">
        <v>2016</v>
      </c>
      <c r="P1033" s="45">
        <v>2020</v>
      </c>
      <c r="Q1033" s="20">
        <v>1281815.3799999999</v>
      </c>
      <c r="R1033" s="40">
        <f t="shared" si="4"/>
        <v>0.65000000234043065</v>
      </c>
      <c r="S1033" s="38" t="s">
        <v>246</v>
      </c>
      <c r="T1033" s="11">
        <v>833180</v>
      </c>
    </row>
    <row r="1034" spans="2:20" ht="60" customHeight="1" x14ac:dyDescent="0.2">
      <c r="B1034" s="32" t="s">
        <v>440</v>
      </c>
      <c r="C1034" s="34" t="s">
        <v>634</v>
      </c>
      <c r="D1034" s="42" t="s">
        <v>530</v>
      </c>
      <c r="E1034" s="43" t="s">
        <v>643</v>
      </c>
      <c r="F1034" s="44" t="s">
        <v>644</v>
      </c>
      <c r="G1034" s="269" t="s">
        <v>647</v>
      </c>
      <c r="H1034" s="261" t="s">
        <v>657</v>
      </c>
      <c r="I1034" s="300" t="s">
        <v>668</v>
      </c>
      <c r="J1034" s="28" t="s">
        <v>677</v>
      </c>
      <c r="K1034" s="28" t="s">
        <v>678</v>
      </c>
      <c r="L1034" s="29" t="s">
        <v>657</v>
      </c>
      <c r="M1034" s="27" t="s">
        <v>679</v>
      </c>
      <c r="N1034" s="30">
        <v>42664</v>
      </c>
      <c r="O1034" s="45">
        <v>2016</v>
      </c>
      <c r="P1034" s="45">
        <v>2020</v>
      </c>
      <c r="Q1034" s="20">
        <v>1188640</v>
      </c>
      <c r="R1034" s="40">
        <f t="shared" si="4"/>
        <v>0.65</v>
      </c>
      <c r="S1034" s="38" t="s">
        <v>246</v>
      </c>
      <c r="T1034" s="11">
        <v>772616</v>
      </c>
    </row>
    <row r="1035" spans="2:20" ht="60" customHeight="1" x14ac:dyDescent="0.2">
      <c r="B1035" s="32" t="s">
        <v>440</v>
      </c>
      <c r="C1035" s="34" t="s">
        <v>635</v>
      </c>
      <c r="D1035" s="42" t="s">
        <v>530</v>
      </c>
      <c r="E1035" s="43" t="s">
        <v>643</v>
      </c>
      <c r="F1035" s="44" t="s">
        <v>644</v>
      </c>
      <c r="G1035" s="269" t="s">
        <v>648</v>
      </c>
      <c r="H1035" s="261" t="s">
        <v>658</v>
      </c>
      <c r="I1035" s="300" t="s">
        <v>669</v>
      </c>
      <c r="J1035" s="28" t="s">
        <v>677</v>
      </c>
      <c r="K1035" s="28" t="s">
        <v>678</v>
      </c>
      <c r="L1035" s="29" t="s">
        <v>658</v>
      </c>
      <c r="M1035" s="27" t="s">
        <v>13</v>
      </c>
      <c r="N1035" s="30">
        <v>42664</v>
      </c>
      <c r="O1035" s="45">
        <v>2016</v>
      </c>
      <c r="P1035" s="45">
        <v>2019</v>
      </c>
      <c r="Q1035" s="20">
        <v>1095661.54</v>
      </c>
      <c r="R1035" s="40">
        <f t="shared" si="4"/>
        <v>0.64999999908730932</v>
      </c>
      <c r="S1035" s="38" t="s">
        <v>246</v>
      </c>
      <c r="T1035" s="11">
        <v>712180</v>
      </c>
    </row>
    <row r="1036" spans="2:20" ht="60" customHeight="1" x14ac:dyDescent="0.2">
      <c r="B1036" s="32" t="s">
        <v>440</v>
      </c>
      <c r="C1036" s="34" t="s">
        <v>636</v>
      </c>
      <c r="D1036" s="42" t="s">
        <v>530</v>
      </c>
      <c r="E1036" s="43" t="s">
        <v>643</v>
      </c>
      <c r="F1036" s="44" t="s">
        <v>644</v>
      </c>
      <c r="G1036" s="269" t="s">
        <v>649</v>
      </c>
      <c r="H1036" s="261" t="s">
        <v>659</v>
      </c>
      <c r="I1036" s="300" t="s">
        <v>670</v>
      </c>
      <c r="J1036" s="28" t="s">
        <v>677</v>
      </c>
      <c r="K1036" s="28" t="s">
        <v>678</v>
      </c>
      <c r="L1036" s="29" t="s">
        <v>659</v>
      </c>
      <c r="M1036" s="27" t="s">
        <v>10</v>
      </c>
      <c r="N1036" s="30">
        <v>42664</v>
      </c>
      <c r="O1036" s="45">
        <v>2015</v>
      </c>
      <c r="P1036" s="45">
        <v>2019</v>
      </c>
      <c r="Q1036" s="20">
        <v>1035300</v>
      </c>
      <c r="R1036" s="40">
        <f t="shared" si="4"/>
        <v>0.65</v>
      </c>
      <c r="S1036" s="38" t="s">
        <v>246</v>
      </c>
      <c r="T1036" s="11">
        <v>672945</v>
      </c>
    </row>
    <row r="1037" spans="2:20" ht="60" customHeight="1" x14ac:dyDescent="0.2">
      <c r="B1037" s="32" t="s">
        <v>440</v>
      </c>
      <c r="C1037" s="34" t="s">
        <v>637</v>
      </c>
      <c r="D1037" s="42" t="s">
        <v>530</v>
      </c>
      <c r="E1037" s="43" t="s">
        <v>643</v>
      </c>
      <c r="F1037" s="44" t="s">
        <v>644</v>
      </c>
      <c r="G1037" s="269" t="s">
        <v>650</v>
      </c>
      <c r="H1037" s="261" t="s">
        <v>660</v>
      </c>
      <c r="I1037" s="300" t="s">
        <v>671</v>
      </c>
      <c r="J1037" s="28" t="s">
        <v>677</v>
      </c>
      <c r="K1037" s="28" t="s">
        <v>678</v>
      </c>
      <c r="L1037" s="29" t="s">
        <v>660</v>
      </c>
      <c r="M1037" s="27" t="s">
        <v>21</v>
      </c>
      <c r="N1037" s="30">
        <v>42664</v>
      </c>
      <c r="O1037" s="45">
        <v>2016</v>
      </c>
      <c r="P1037" s="45">
        <v>2020</v>
      </c>
      <c r="Q1037" s="20">
        <v>977960</v>
      </c>
      <c r="R1037" s="40">
        <f t="shared" si="4"/>
        <v>0.65</v>
      </c>
      <c r="S1037" s="38" t="s">
        <v>246</v>
      </c>
      <c r="T1037" s="11">
        <v>635674</v>
      </c>
    </row>
    <row r="1038" spans="2:20" ht="60" customHeight="1" x14ac:dyDescent="0.2">
      <c r="B1038" s="32" t="s">
        <v>440</v>
      </c>
      <c r="C1038" s="34" t="s">
        <v>638</v>
      </c>
      <c r="D1038" s="42" t="s">
        <v>530</v>
      </c>
      <c r="E1038" s="43" t="s">
        <v>643</v>
      </c>
      <c r="F1038" s="44" t="s">
        <v>644</v>
      </c>
      <c r="G1038" s="269" t="s">
        <v>651</v>
      </c>
      <c r="H1038" s="261" t="s">
        <v>661</v>
      </c>
      <c r="I1038" s="300" t="s">
        <v>672</v>
      </c>
      <c r="J1038" s="28" t="s">
        <v>677</v>
      </c>
      <c r="K1038" s="28" t="s">
        <v>678</v>
      </c>
      <c r="L1038" s="29" t="s">
        <v>661</v>
      </c>
      <c r="M1038" s="27" t="s">
        <v>7</v>
      </c>
      <c r="N1038" s="30">
        <v>42664</v>
      </c>
      <c r="O1038" s="45">
        <v>2014</v>
      </c>
      <c r="P1038" s="45">
        <v>2020</v>
      </c>
      <c r="Q1038" s="20">
        <v>925021.54</v>
      </c>
      <c r="R1038" s="40">
        <f t="shared" si="4"/>
        <v>0.64999999891894411</v>
      </c>
      <c r="S1038" s="38" t="s">
        <v>246</v>
      </c>
      <c r="T1038" s="11">
        <v>601264</v>
      </c>
    </row>
    <row r="1039" spans="2:20" ht="60" customHeight="1" x14ac:dyDescent="0.2">
      <c r="B1039" s="32" t="s">
        <v>440</v>
      </c>
      <c r="C1039" s="34" t="s">
        <v>639</v>
      </c>
      <c r="D1039" s="42" t="s">
        <v>530</v>
      </c>
      <c r="E1039" s="43" t="s">
        <v>643</v>
      </c>
      <c r="F1039" s="44" t="s">
        <v>644</v>
      </c>
      <c r="G1039" s="269" t="s">
        <v>652</v>
      </c>
      <c r="H1039" s="261" t="s">
        <v>662</v>
      </c>
      <c r="I1039" s="300" t="s">
        <v>673</v>
      </c>
      <c r="J1039" s="28" t="s">
        <v>677</v>
      </c>
      <c r="K1039" s="28" t="s">
        <v>678</v>
      </c>
      <c r="L1039" s="29" t="s">
        <v>662</v>
      </c>
      <c r="M1039" s="27" t="s">
        <v>33</v>
      </c>
      <c r="N1039" s="30">
        <v>42664</v>
      </c>
      <c r="O1039" s="45">
        <v>2016</v>
      </c>
      <c r="P1039" s="45">
        <v>2020</v>
      </c>
      <c r="Q1039" s="20">
        <v>843361.54</v>
      </c>
      <c r="R1039" s="40">
        <f t="shared" si="4"/>
        <v>0.64999999881426884</v>
      </c>
      <c r="S1039" s="38" t="s">
        <v>246</v>
      </c>
      <c r="T1039" s="11">
        <v>548185</v>
      </c>
    </row>
    <row r="1040" spans="2:20" ht="60" customHeight="1" x14ac:dyDescent="0.2">
      <c r="B1040" s="32" t="s">
        <v>440</v>
      </c>
      <c r="C1040" s="34" t="s">
        <v>640</v>
      </c>
      <c r="D1040" s="42" t="s">
        <v>530</v>
      </c>
      <c r="E1040" s="43" t="s">
        <v>643</v>
      </c>
      <c r="F1040" s="44" t="s">
        <v>644</v>
      </c>
      <c r="G1040" s="269" t="s">
        <v>653</v>
      </c>
      <c r="H1040" s="261" t="s">
        <v>663</v>
      </c>
      <c r="I1040" s="300" t="s">
        <v>674</v>
      </c>
      <c r="J1040" s="28" t="s">
        <v>677</v>
      </c>
      <c r="K1040" s="28" t="s">
        <v>678</v>
      </c>
      <c r="L1040" s="29" t="s">
        <v>663</v>
      </c>
      <c r="M1040" s="27" t="s">
        <v>15</v>
      </c>
      <c r="N1040" s="30">
        <v>42664</v>
      </c>
      <c r="O1040" s="45">
        <v>2016</v>
      </c>
      <c r="P1040" s="45">
        <v>2020</v>
      </c>
      <c r="Q1040" s="20">
        <v>420000</v>
      </c>
      <c r="R1040" s="40">
        <f t="shared" si="4"/>
        <v>0.65</v>
      </c>
      <c r="S1040" s="38" t="s">
        <v>246</v>
      </c>
      <c r="T1040" s="11">
        <v>273000</v>
      </c>
    </row>
    <row r="1041" spans="2:20" ht="60" customHeight="1" x14ac:dyDescent="0.2">
      <c r="B1041" s="32" t="s">
        <v>440</v>
      </c>
      <c r="C1041" s="34" t="s">
        <v>641</v>
      </c>
      <c r="D1041" s="42" t="s">
        <v>530</v>
      </c>
      <c r="E1041" s="43" t="s">
        <v>643</v>
      </c>
      <c r="F1041" s="44" t="s">
        <v>644</v>
      </c>
      <c r="G1041" s="269" t="s">
        <v>654</v>
      </c>
      <c r="H1041" s="261" t="s">
        <v>664</v>
      </c>
      <c r="I1041" s="300" t="s">
        <v>675</v>
      </c>
      <c r="J1041" s="28" t="s">
        <v>677</v>
      </c>
      <c r="K1041" s="28" t="s">
        <v>678</v>
      </c>
      <c r="L1041" s="29" t="s">
        <v>664</v>
      </c>
      <c r="M1041" s="27" t="s">
        <v>680</v>
      </c>
      <c r="N1041" s="30">
        <v>42664</v>
      </c>
      <c r="O1041" s="45">
        <v>2016</v>
      </c>
      <c r="P1041" s="45">
        <v>2019</v>
      </c>
      <c r="Q1041" s="20">
        <v>779320</v>
      </c>
      <c r="R1041" s="40">
        <f t="shared" si="4"/>
        <v>0.65</v>
      </c>
      <c r="S1041" s="38" t="s">
        <v>246</v>
      </c>
      <c r="T1041" s="11">
        <v>506558</v>
      </c>
    </row>
    <row r="1042" spans="2:20" ht="60" customHeight="1" x14ac:dyDescent="0.2">
      <c r="B1042" s="169" t="s">
        <v>440</v>
      </c>
      <c r="C1042" s="170" t="s">
        <v>642</v>
      </c>
      <c r="D1042" s="171" t="s">
        <v>530</v>
      </c>
      <c r="E1042" s="172" t="s">
        <v>643</v>
      </c>
      <c r="F1042" s="173" t="s">
        <v>644</v>
      </c>
      <c r="G1042" s="270" t="s">
        <v>646</v>
      </c>
      <c r="H1042" s="255" t="s">
        <v>665</v>
      </c>
      <c r="I1042" s="301" t="s">
        <v>676</v>
      </c>
      <c r="J1042" s="175" t="s">
        <v>677</v>
      </c>
      <c r="K1042" s="175" t="s">
        <v>678</v>
      </c>
      <c r="L1042" s="176" t="s">
        <v>665</v>
      </c>
      <c r="M1042" s="174" t="s">
        <v>25</v>
      </c>
      <c r="N1042" s="177">
        <v>42664</v>
      </c>
      <c r="O1042" s="178">
        <v>2016</v>
      </c>
      <c r="P1042" s="178">
        <v>2020</v>
      </c>
      <c r="Q1042" s="179">
        <v>714393.85</v>
      </c>
      <c r="R1042" s="180">
        <f t="shared" si="4"/>
        <v>0.64999999650052975</v>
      </c>
      <c r="S1042" s="181" t="s">
        <v>246</v>
      </c>
      <c r="T1042" s="182">
        <v>464356</v>
      </c>
    </row>
    <row r="1043" spans="2:20" ht="60" customHeight="1" x14ac:dyDescent="0.2">
      <c r="B1043" s="191" t="s">
        <v>440</v>
      </c>
      <c r="C1043" s="192"/>
      <c r="D1043" s="194" t="s">
        <v>530</v>
      </c>
      <c r="E1043" s="195" t="s">
        <v>643</v>
      </c>
      <c r="F1043" s="196" t="s">
        <v>2560</v>
      </c>
      <c r="G1043" s="271" t="s">
        <v>1107</v>
      </c>
      <c r="H1043" s="256" t="s">
        <v>2561</v>
      </c>
      <c r="I1043" s="302" t="s">
        <v>2562</v>
      </c>
      <c r="J1043" s="161" t="s">
        <v>677</v>
      </c>
      <c r="K1043" s="161" t="s">
        <v>678</v>
      </c>
      <c r="L1043" s="162" t="s">
        <v>2563</v>
      </c>
      <c r="M1043" s="160" t="s">
        <v>34</v>
      </c>
      <c r="N1043" s="163">
        <v>42913</v>
      </c>
      <c r="O1043" s="164">
        <v>2015</v>
      </c>
      <c r="P1043" s="164">
        <v>2020</v>
      </c>
      <c r="Q1043" s="165">
        <v>824067.69</v>
      </c>
      <c r="R1043" s="166">
        <v>0.64999999650052975</v>
      </c>
      <c r="S1043" s="167" t="s">
        <v>246</v>
      </c>
      <c r="T1043" s="168">
        <v>575817.30000000005</v>
      </c>
    </row>
    <row r="1044" spans="2:20" ht="60" customHeight="1" x14ac:dyDescent="0.2">
      <c r="B1044" s="158" t="s">
        <v>440</v>
      </c>
      <c r="C1044" s="159"/>
      <c r="D1044" s="193" t="s">
        <v>530</v>
      </c>
      <c r="E1044" s="43" t="s">
        <v>643</v>
      </c>
      <c r="F1044" s="44" t="s">
        <v>2560</v>
      </c>
      <c r="G1044" s="272" t="s">
        <v>861</v>
      </c>
      <c r="H1044" s="256" t="s">
        <v>2564</v>
      </c>
      <c r="I1044" s="302" t="s">
        <v>2565</v>
      </c>
      <c r="J1044" s="161" t="s">
        <v>677</v>
      </c>
      <c r="K1044" s="161" t="s">
        <v>678</v>
      </c>
      <c r="L1044" s="162" t="s">
        <v>2566</v>
      </c>
      <c r="M1044" s="160" t="s">
        <v>30</v>
      </c>
      <c r="N1044" s="163">
        <v>42913</v>
      </c>
      <c r="O1044" s="164">
        <v>2016</v>
      </c>
      <c r="P1044" s="164">
        <v>2020</v>
      </c>
      <c r="Q1044" s="165">
        <v>714393.84</v>
      </c>
      <c r="R1044" s="166">
        <v>0.64999999650052975</v>
      </c>
      <c r="S1044" s="167" t="s">
        <v>246</v>
      </c>
      <c r="T1044" s="168">
        <v>499182.7</v>
      </c>
    </row>
    <row r="1045" spans="2:20" ht="42.75" customHeight="1" x14ac:dyDescent="0.2">
      <c r="B1045" s="1"/>
      <c r="C1045" s="1"/>
      <c r="D1045" s="184" t="s">
        <v>0</v>
      </c>
      <c r="E1045" s="186"/>
      <c r="F1045" s="187"/>
      <c r="G1045" s="273"/>
      <c r="H1045" s="257"/>
      <c r="I1045" s="303"/>
      <c r="J1045" s="188"/>
      <c r="K1045" s="188"/>
      <c r="L1045" s="303"/>
      <c r="M1045" s="188"/>
      <c r="N1045" s="188"/>
      <c r="O1045" s="188"/>
      <c r="P1045" s="188"/>
      <c r="Q1045" s="185">
        <f>SUM(Q1031:Q1044)</f>
        <v>23628506.379999999</v>
      </c>
      <c r="R1045" s="189"/>
      <c r="S1045" s="190"/>
      <c r="T1045" s="183">
        <f>SUM(T1031:T1044)</f>
        <v>16004958</v>
      </c>
    </row>
    <row r="1046" spans="2:20" ht="12.75" customHeight="1" x14ac:dyDescent="0.2">
      <c r="B1046" s="1"/>
      <c r="C1046" s="1"/>
      <c r="D1046" s="1"/>
      <c r="E1046" s="1"/>
      <c r="F1046" s="7"/>
      <c r="G1046" s="274"/>
      <c r="H1046" s="252"/>
      <c r="J1046" s="7"/>
      <c r="K1046" s="7"/>
      <c r="L1046" s="295"/>
      <c r="N1046" s="7"/>
      <c r="O1046" s="7"/>
      <c r="P1046" s="6"/>
      <c r="Q1046" s="7"/>
      <c r="R1046" s="6"/>
    </row>
    <row r="1047" spans="2:20" ht="12.75" customHeight="1" x14ac:dyDescent="0.2">
      <c r="B1047" s="1"/>
      <c r="C1047" s="1"/>
      <c r="D1047" s="1"/>
      <c r="E1047" s="1"/>
      <c r="F1047" s="7"/>
      <c r="G1047" s="274"/>
      <c r="H1047" s="252"/>
      <c r="J1047" s="7"/>
      <c r="K1047" s="7"/>
      <c r="L1047" s="295"/>
      <c r="N1047" s="7"/>
      <c r="O1047" s="7"/>
      <c r="P1047" s="6"/>
      <c r="Q1047" s="7"/>
      <c r="R1047" s="6"/>
      <c r="S1047" s="6"/>
      <c r="T1047" s="6"/>
    </row>
    <row r="1048" spans="2:20" ht="12.75" customHeight="1" x14ac:dyDescent="0.2">
      <c r="B1048" s="1"/>
      <c r="C1048" s="1"/>
      <c r="D1048" s="1"/>
      <c r="E1048" s="1"/>
      <c r="F1048" s="7"/>
      <c r="G1048" s="274"/>
      <c r="H1048" s="252"/>
      <c r="J1048" s="7"/>
      <c r="K1048" s="7"/>
      <c r="L1048" s="295"/>
      <c r="N1048" s="7"/>
      <c r="O1048" s="7"/>
      <c r="P1048" s="6"/>
      <c r="Q1048" s="7"/>
      <c r="R1048" s="6"/>
    </row>
    <row r="1049" spans="2:20" ht="12.75" customHeight="1" x14ac:dyDescent="0.2">
      <c r="B1049" s="1"/>
      <c r="C1049" s="1"/>
      <c r="D1049" s="1"/>
      <c r="E1049" s="1"/>
      <c r="F1049" s="7"/>
      <c r="G1049" s="274"/>
      <c r="H1049" s="252"/>
      <c r="J1049" s="7"/>
      <c r="K1049" s="7"/>
      <c r="L1049" s="295"/>
      <c r="N1049" s="7"/>
      <c r="O1049" s="7"/>
      <c r="P1049" s="6"/>
      <c r="Q1049" s="7"/>
      <c r="R1049" s="6"/>
    </row>
    <row r="1050" spans="2:20" ht="12.75" customHeight="1" x14ac:dyDescent="0.2">
      <c r="B1050" s="1"/>
      <c r="C1050" s="1"/>
      <c r="D1050" s="1"/>
      <c r="E1050" s="1"/>
      <c r="F1050" s="7"/>
      <c r="G1050" s="274"/>
      <c r="H1050" s="252"/>
      <c r="J1050" s="7"/>
      <c r="K1050" s="7"/>
      <c r="L1050" s="295"/>
      <c r="N1050" s="7"/>
      <c r="O1050" s="7"/>
      <c r="P1050" s="6"/>
      <c r="Q1050" s="7"/>
      <c r="R1050" s="6"/>
    </row>
    <row r="1051" spans="2:20" ht="12.75" customHeight="1" x14ac:dyDescent="0.2">
      <c r="B1051" s="1"/>
      <c r="C1051" s="1"/>
      <c r="D1051" s="1"/>
      <c r="E1051" s="1"/>
      <c r="F1051" s="7"/>
      <c r="G1051" s="274"/>
      <c r="H1051" s="252"/>
      <c r="J1051" s="7"/>
      <c r="K1051" s="7"/>
      <c r="L1051" s="295"/>
      <c r="N1051" s="7"/>
      <c r="O1051" s="7"/>
      <c r="P1051" s="6"/>
      <c r="Q1051" s="7"/>
      <c r="R1051" s="6"/>
    </row>
    <row r="1052" spans="2:20" ht="12.75" customHeight="1" x14ac:dyDescent="0.2">
      <c r="B1052" s="1"/>
      <c r="C1052" s="1"/>
      <c r="D1052" s="1"/>
      <c r="E1052" s="1"/>
      <c r="F1052" s="7"/>
      <c r="G1052" s="274"/>
      <c r="H1052" s="252"/>
      <c r="J1052" s="7"/>
      <c r="K1052" s="7"/>
      <c r="L1052" s="295"/>
      <c r="N1052" s="7"/>
      <c r="O1052" s="7"/>
      <c r="P1052" s="6"/>
      <c r="Q1052" s="7"/>
      <c r="R1052" s="6"/>
    </row>
    <row r="1053" spans="2:20" ht="12.75" customHeight="1" x14ac:dyDescent="0.2">
      <c r="B1053" s="1"/>
      <c r="C1053" s="1"/>
      <c r="D1053" s="1"/>
      <c r="E1053" s="1"/>
      <c r="F1053" s="7"/>
      <c r="G1053" s="274"/>
      <c r="H1053" s="252"/>
      <c r="J1053" s="7"/>
      <c r="K1053" s="7"/>
      <c r="L1053" s="295"/>
      <c r="N1053" s="7"/>
      <c r="O1053" s="7"/>
      <c r="P1053" s="6"/>
      <c r="Q1053" s="7"/>
      <c r="R1053" s="6"/>
    </row>
    <row r="1054" spans="2:20" x14ac:dyDescent="0.2">
      <c r="D1054" s="1"/>
      <c r="E1054" s="1"/>
      <c r="F1054" s="7"/>
      <c r="G1054" s="274"/>
      <c r="H1054" s="252"/>
      <c r="J1054" s="7"/>
      <c r="K1054" s="7"/>
      <c r="L1054" s="295"/>
      <c r="N1054" s="7"/>
      <c r="O1054" s="7"/>
      <c r="P1054" s="6"/>
      <c r="Q1054" s="7"/>
      <c r="R1054" s="6"/>
    </row>
    <row r="1055" spans="2:20" x14ac:dyDescent="0.2">
      <c r="D1055" s="1"/>
      <c r="E1055" s="1"/>
      <c r="F1055" s="7"/>
      <c r="G1055" s="274"/>
      <c r="H1055" s="252"/>
      <c r="J1055" s="7"/>
      <c r="K1055" s="7"/>
      <c r="L1055" s="295"/>
      <c r="N1055" s="7"/>
      <c r="O1055" s="7"/>
      <c r="P1055" s="6"/>
      <c r="Q1055" s="7"/>
      <c r="R1055" s="6"/>
    </row>
    <row r="1056" spans="2:20" x14ac:dyDescent="0.2">
      <c r="D1056" s="1"/>
      <c r="E1056" s="1"/>
      <c r="F1056" s="7"/>
      <c r="G1056" s="274"/>
      <c r="H1056" s="252"/>
      <c r="J1056" s="7"/>
      <c r="K1056" s="7"/>
      <c r="L1056" s="295"/>
      <c r="N1056" s="7"/>
      <c r="O1056" s="7"/>
      <c r="P1056" s="6"/>
      <c r="Q1056" s="7"/>
      <c r="R1056" s="6"/>
    </row>
    <row r="1057" spans="4:18" x14ac:dyDescent="0.2">
      <c r="D1057" s="1"/>
      <c r="E1057" s="1"/>
      <c r="F1057" s="7"/>
      <c r="G1057" s="274"/>
      <c r="H1057" s="252"/>
      <c r="J1057" s="7"/>
      <c r="K1057" s="7"/>
      <c r="L1057" s="295"/>
      <c r="N1057" s="7"/>
      <c r="O1057" s="7"/>
      <c r="P1057" s="6"/>
      <c r="Q1057" s="7"/>
      <c r="R1057" s="6"/>
    </row>
  </sheetData>
  <autoFilter ref="B14:T1025">
    <filterColumn colId="0" showButton="0"/>
  </autoFilter>
  <sortState ref="F368:AB403">
    <sortCondition ref="I368:I403"/>
  </sortState>
  <mergeCells count="148">
    <mergeCell ref="E532:J532"/>
    <mergeCell ref="R532:S532"/>
    <mergeCell ref="L533:P533"/>
    <mergeCell ref="R573:S573"/>
    <mergeCell ref="L575:P575"/>
    <mergeCell ref="R533:S533"/>
    <mergeCell ref="E575:J575"/>
    <mergeCell ref="R575:S575"/>
    <mergeCell ref="R633:S633"/>
    <mergeCell ref="E616:J616"/>
    <mergeCell ref="E618:E632"/>
    <mergeCell ref="L573:P573"/>
    <mergeCell ref="L633:P633"/>
    <mergeCell ref="E576:E614"/>
    <mergeCell ref="R617:S617"/>
    <mergeCell ref="R616:S616"/>
    <mergeCell ref="L617:P617"/>
    <mergeCell ref="L616:P616"/>
    <mergeCell ref="R180:S180"/>
    <mergeCell ref="R131:S131"/>
    <mergeCell ref="L131:P131"/>
    <mergeCell ref="E133:E179"/>
    <mergeCell ref="E181:E340"/>
    <mergeCell ref="E341:J341"/>
    <mergeCell ref="E515:J515"/>
    <mergeCell ref="R526:S526"/>
    <mergeCell ref="L526:P526"/>
    <mergeCell ref="R515:S515"/>
    <mergeCell ref="D13:T13"/>
    <mergeCell ref="D133:D515"/>
    <mergeCell ref="D132:J132"/>
    <mergeCell ref="R516:S516"/>
    <mergeCell ref="E526:J526"/>
    <mergeCell ref="E573:J573"/>
    <mergeCell ref="D516:J516"/>
    <mergeCell ref="D517:D532"/>
    <mergeCell ref="E534:E572"/>
    <mergeCell ref="E77:E129"/>
    <mergeCell ref="E15:E74"/>
    <mergeCell ref="E75:J75"/>
    <mergeCell ref="D15:D131"/>
    <mergeCell ref="E131:J131"/>
    <mergeCell ref="R75:S75"/>
    <mergeCell ref="L75:P75"/>
    <mergeCell ref="L341:P341"/>
    <mergeCell ref="L180:P180"/>
    <mergeCell ref="R132:S132"/>
    <mergeCell ref="L532:P532"/>
    <mergeCell ref="L516:P516"/>
    <mergeCell ref="L515:P515"/>
    <mergeCell ref="L132:P132"/>
    <mergeCell ref="R341:S341"/>
    <mergeCell ref="D1029:T1029"/>
    <mergeCell ref="D1024:J1024"/>
    <mergeCell ref="D1011:J1011"/>
    <mergeCell ref="E978:E1002"/>
    <mergeCell ref="R1024:S1024"/>
    <mergeCell ref="R1011:S1011"/>
    <mergeCell ref="L1011:P1011"/>
    <mergeCell ref="L1024:P1024"/>
    <mergeCell ref="L1010:P1010"/>
    <mergeCell ref="R1010:S1010"/>
    <mergeCell ref="L1003:P1003"/>
    <mergeCell ref="R1003:S1003"/>
    <mergeCell ref="E1003:J1003"/>
    <mergeCell ref="D978:D1010"/>
    <mergeCell ref="D1012:D1023"/>
    <mergeCell ref="E1012:E1023"/>
    <mergeCell ref="E951:J951"/>
    <mergeCell ref="L951:P951"/>
    <mergeCell ref="R951:S951"/>
    <mergeCell ref="E907:E918"/>
    <mergeCell ref="R977:S977"/>
    <mergeCell ref="R976:S976"/>
    <mergeCell ref="L977:P977"/>
    <mergeCell ref="L976:P976"/>
    <mergeCell ref="R958:S958"/>
    <mergeCell ref="R927:S927"/>
    <mergeCell ref="L958:P958"/>
    <mergeCell ref="L927:P927"/>
    <mergeCell ref="E952:E957"/>
    <mergeCell ref="R906:S906"/>
    <mergeCell ref="R808:S808"/>
    <mergeCell ref="E844:J844"/>
    <mergeCell ref="E859:E865"/>
    <mergeCell ref="L808:P808"/>
    <mergeCell ref="E801:E807"/>
    <mergeCell ref="R799:S799"/>
    <mergeCell ref="E799:J799"/>
    <mergeCell ref="R787:S787"/>
    <mergeCell ref="L787:P787"/>
    <mergeCell ref="L799:P799"/>
    <mergeCell ref="D906:J906"/>
    <mergeCell ref="R844:S844"/>
    <mergeCell ref="E808:J808"/>
    <mergeCell ref="L906:P906"/>
    <mergeCell ref="L905:P905"/>
    <mergeCell ref="R857:S857"/>
    <mergeCell ref="L844:P844"/>
    <mergeCell ref="L857:P857"/>
    <mergeCell ref="D845:D905"/>
    <mergeCell ref="E650:J650"/>
    <mergeCell ref="E845:E856"/>
    <mergeCell ref="E710:J710"/>
    <mergeCell ref="D618:D746"/>
    <mergeCell ref="R905:S905"/>
    <mergeCell ref="E866:E904"/>
    <mergeCell ref="D800:D808"/>
    <mergeCell ref="E651:E673"/>
    <mergeCell ref="E681:E689"/>
    <mergeCell ref="E746:J746"/>
    <mergeCell ref="E674:E680"/>
    <mergeCell ref="E711:E745"/>
    <mergeCell ref="E634:E649"/>
    <mergeCell ref="L690:P690"/>
    <mergeCell ref="R690:S690"/>
    <mergeCell ref="R650:S650"/>
    <mergeCell ref="L650:P650"/>
    <mergeCell ref="R747:S747"/>
    <mergeCell ref="R746:S746"/>
    <mergeCell ref="R710:S710"/>
    <mergeCell ref="L747:P747"/>
    <mergeCell ref="L746:P746"/>
    <mergeCell ref="L710:P710"/>
    <mergeCell ref="B14:C14"/>
    <mergeCell ref="B15:C1025"/>
    <mergeCell ref="E180:J180"/>
    <mergeCell ref="E927:J927"/>
    <mergeCell ref="D748:D787"/>
    <mergeCell ref="E787:J787"/>
    <mergeCell ref="E857:J857"/>
    <mergeCell ref="D907:D958"/>
    <mergeCell ref="E958:J958"/>
    <mergeCell ref="D795:D799"/>
    <mergeCell ref="D977:J977"/>
    <mergeCell ref="E976:J976"/>
    <mergeCell ref="D959:D976"/>
    <mergeCell ref="D617:J617"/>
    <mergeCell ref="E1010:J1010"/>
    <mergeCell ref="D533:J533"/>
    <mergeCell ref="D747:J747"/>
    <mergeCell ref="E690:J690"/>
    <mergeCell ref="E633:J633"/>
    <mergeCell ref="E342:E514"/>
    <mergeCell ref="D788:D794"/>
    <mergeCell ref="D534:D616"/>
    <mergeCell ref="D809:D844"/>
    <mergeCell ref="E905:J905"/>
  </mergeCells>
  <pageMargins left="0" right="0" top="0" bottom="0" header="0.15748031496062992" footer="0.15748031496062992"/>
  <pageSetup paperSize="9" scale="58" fitToHeight="0" orientation="portrait" r:id="rId1"/>
  <headerFooter>
    <oddFooter>Página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C15"/>
  <sheetViews>
    <sheetView workbookViewId="0">
      <selection activeCell="C8" sqref="C8"/>
    </sheetView>
  </sheetViews>
  <sheetFormatPr defaultRowHeight="12.75" x14ac:dyDescent="0.2"/>
  <cols>
    <col min="1" max="1" width="14.5703125" customWidth="1"/>
    <col min="2" max="2" width="21.42578125" customWidth="1"/>
    <col min="3" max="3" width="118.7109375" customWidth="1"/>
  </cols>
  <sheetData>
    <row r="4" spans="2:3" ht="32.25" thickBot="1" x14ac:dyDescent="0.25">
      <c r="B4" s="16" t="s">
        <v>442</v>
      </c>
      <c r="C4" s="16" t="s">
        <v>466</v>
      </c>
    </row>
    <row r="5" spans="2:3" ht="42.95" customHeight="1" thickBot="1" x14ac:dyDescent="0.35">
      <c r="B5" s="13" t="s">
        <v>446</v>
      </c>
      <c r="C5" s="13" t="s">
        <v>445</v>
      </c>
    </row>
    <row r="6" spans="2:3" ht="42.95" customHeight="1" thickBot="1" x14ac:dyDescent="0.35">
      <c r="B6" s="14" t="s">
        <v>447</v>
      </c>
      <c r="C6" s="13" t="s">
        <v>448</v>
      </c>
    </row>
    <row r="7" spans="2:3" ht="42.95" customHeight="1" thickBot="1" x14ac:dyDescent="0.35">
      <c r="B7" s="14" t="s">
        <v>449</v>
      </c>
      <c r="C7" s="13" t="s">
        <v>450</v>
      </c>
    </row>
    <row r="8" spans="2:3" ht="42.95" customHeight="1" thickBot="1" x14ac:dyDescent="0.35">
      <c r="B8" s="14" t="s">
        <v>451</v>
      </c>
      <c r="C8" s="13" t="s">
        <v>452</v>
      </c>
    </row>
    <row r="9" spans="2:3" ht="42.95" customHeight="1" thickBot="1" x14ac:dyDescent="0.35">
      <c r="B9" s="14" t="s">
        <v>453</v>
      </c>
      <c r="C9" s="13" t="s">
        <v>454</v>
      </c>
    </row>
    <row r="10" spans="2:3" ht="42.95" customHeight="1" thickBot="1" x14ac:dyDescent="0.35">
      <c r="B10" s="14" t="s">
        <v>455</v>
      </c>
      <c r="C10" s="13" t="s">
        <v>456</v>
      </c>
    </row>
    <row r="11" spans="2:3" ht="42.95" customHeight="1" thickBot="1" x14ac:dyDescent="0.35">
      <c r="B11" s="14" t="s">
        <v>457</v>
      </c>
      <c r="C11" s="13" t="s">
        <v>458</v>
      </c>
    </row>
    <row r="12" spans="2:3" ht="42.95" customHeight="1" thickBot="1" x14ac:dyDescent="0.35">
      <c r="B12" s="14" t="s">
        <v>459</v>
      </c>
      <c r="C12" s="13" t="s">
        <v>460</v>
      </c>
    </row>
    <row r="13" spans="2:3" ht="42.95" customHeight="1" thickBot="1" x14ac:dyDescent="0.35">
      <c r="B13" s="14" t="s">
        <v>432</v>
      </c>
      <c r="C13" s="13" t="s">
        <v>461</v>
      </c>
    </row>
    <row r="14" spans="2:3" ht="42.95" customHeight="1" thickBot="1" x14ac:dyDescent="0.35">
      <c r="B14" s="14" t="s">
        <v>462</v>
      </c>
      <c r="C14" s="13" t="s">
        <v>463</v>
      </c>
    </row>
    <row r="15" spans="2:3" ht="42.95" customHeight="1" thickBot="1" x14ac:dyDescent="0.35">
      <c r="B15" s="15" t="s">
        <v>464</v>
      </c>
      <c r="C15" s="13" t="s">
        <v>465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workbookViewId="0">
      <selection activeCell="G7" sqref="G7"/>
    </sheetView>
  </sheetViews>
  <sheetFormatPr defaultRowHeight="12.75" x14ac:dyDescent="0.2"/>
  <cols>
    <col min="2" max="2" width="38" customWidth="1"/>
    <col min="3" max="3" width="84.5703125" customWidth="1"/>
  </cols>
  <sheetData>
    <row r="1" spans="1:3" x14ac:dyDescent="0.2">
      <c r="A1" s="12" t="s">
        <v>444</v>
      </c>
    </row>
    <row r="5" spans="1:3" ht="62.25" customHeight="1" thickBot="1" x14ac:dyDescent="0.25">
      <c r="B5" s="9" t="s">
        <v>443</v>
      </c>
      <c r="C5" s="9" t="s">
        <v>466</v>
      </c>
    </row>
    <row r="6" spans="1:3" ht="94.5" customHeight="1" thickBot="1" x14ac:dyDescent="0.35">
      <c r="B6" s="17" t="s">
        <v>468</v>
      </c>
      <c r="C6" s="13" t="s">
        <v>467</v>
      </c>
    </row>
    <row r="7" spans="1:3" ht="231.75" customHeight="1" thickBot="1" x14ac:dyDescent="0.35">
      <c r="B7" s="18" t="s">
        <v>469</v>
      </c>
      <c r="C7" s="13" t="s">
        <v>470</v>
      </c>
    </row>
    <row r="8" spans="1:3" ht="75" customHeight="1" thickBot="1" x14ac:dyDescent="0.35">
      <c r="B8" s="18" t="s">
        <v>519</v>
      </c>
      <c r="C8" s="13" t="s">
        <v>518</v>
      </c>
    </row>
    <row r="9" spans="1:3" ht="90.75" customHeight="1" thickBot="1" x14ac:dyDescent="0.35">
      <c r="B9" s="18" t="s">
        <v>471</v>
      </c>
      <c r="C9" s="13" t="s">
        <v>472</v>
      </c>
    </row>
    <row r="10" spans="1:3" ht="63" customHeight="1" thickBot="1" x14ac:dyDescent="0.35">
      <c r="B10" s="18" t="s">
        <v>473</v>
      </c>
      <c r="C10" s="13" t="s">
        <v>477</v>
      </c>
    </row>
    <row r="11" spans="1:3" ht="66.75" customHeight="1" thickBot="1" x14ac:dyDescent="0.35">
      <c r="B11" s="17" t="s">
        <v>474</v>
      </c>
      <c r="C11" s="13" t="s">
        <v>478</v>
      </c>
    </row>
    <row r="12" spans="1:3" ht="69.75" customHeight="1" thickBot="1" x14ac:dyDescent="0.35">
      <c r="B12" s="18" t="s">
        <v>475</v>
      </c>
      <c r="C12" s="13" t="s">
        <v>479</v>
      </c>
    </row>
    <row r="13" spans="1:3" ht="123" customHeight="1" thickBot="1" x14ac:dyDescent="0.35">
      <c r="B13" s="18" t="s">
        <v>476</v>
      </c>
      <c r="C13" s="13" t="s">
        <v>480</v>
      </c>
    </row>
    <row r="14" spans="1:3" ht="88.5" customHeight="1" thickBot="1" x14ac:dyDescent="0.35">
      <c r="B14" s="18" t="s">
        <v>481</v>
      </c>
      <c r="C14" s="13" t="s">
        <v>482</v>
      </c>
    </row>
    <row r="15" spans="1:3" ht="93" customHeight="1" thickBot="1" x14ac:dyDescent="0.35">
      <c r="B15" s="18" t="s">
        <v>484</v>
      </c>
      <c r="C15" s="13" t="s">
        <v>483</v>
      </c>
    </row>
    <row r="16" spans="1:3" ht="88.5" customHeight="1" thickBot="1" x14ac:dyDescent="0.35">
      <c r="B16" s="18" t="s">
        <v>485</v>
      </c>
      <c r="C16" s="13" t="s">
        <v>486</v>
      </c>
    </row>
    <row r="17" spans="2:3" ht="98.25" customHeight="1" thickBot="1" x14ac:dyDescent="0.35">
      <c r="B17" s="18" t="s">
        <v>488</v>
      </c>
      <c r="C17" s="13" t="s">
        <v>487</v>
      </c>
    </row>
    <row r="18" spans="2:3" ht="87.75" customHeight="1" thickBot="1" x14ac:dyDescent="0.35">
      <c r="B18" s="18" t="s">
        <v>489</v>
      </c>
      <c r="C18" s="13" t="s">
        <v>490</v>
      </c>
    </row>
    <row r="19" spans="2:3" ht="81.75" customHeight="1" thickBot="1" x14ac:dyDescent="0.35">
      <c r="B19" s="18" t="s">
        <v>491</v>
      </c>
      <c r="C19" s="13" t="s">
        <v>492</v>
      </c>
    </row>
    <row r="20" spans="2:3" ht="91.5" customHeight="1" thickBot="1" x14ac:dyDescent="0.35">
      <c r="B20" s="18" t="s">
        <v>494</v>
      </c>
      <c r="C20" s="13" t="s">
        <v>493</v>
      </c>
    </row>
    <row r="21" spans="2:3" ht="69.75" customHeight="1" thickBot="1" x14ac:dyDescent="0.35">
      <c r="B21" s="18" t="s">
        <v>496</v>
      </c>
      <c r="C21" s="13" t="s">
        <v>495</v>
      </c>
    </row>
    <row r="22" spans="2:3" ht="123.75" customHeight="1" thickBot="1" x14ac:dyDescent="0.35">
      <c r="B22" s="18" t="s">
        <v>498</v>
      </c>
      <c r="C22" s="13" t="s">
        <v>497</v>
      </c>
    </row>
    <row r="23" spans="2:3" ht="82.5" customHeight="1" thickBot="1" x14ac:dyDescent="0.35">
      <c r="B23" s="18" t="s">
        <v>500</v>
      </c>
      <c r="C23" s="13" t="s">
        <v>499</v>
      </c>
    </row>
    <row r="24" spans="2:3" ht="64.5" customHeight="1" thickBot="1" x14ac:dyDescent="0.35">
      <c r="B24" s="18" t="s">
        <v>502</v>
      </c>
      <c r="C24" s="13" t="s">
        <v>501</v>
      </c>
    </row>
    <row r="25" spans="2:3" ht="80.25" customHeight="1" thickBot="1" x14ac:dyDescent="0.35">
      <c r="B25" s="18" t="s">
        <v>503</v>
      </c>
      <c r="C25" s="13" t="s">
        <v>525</v>
      </c>
    </row>
    <row r="26" spans="2:3" ht="138" customHeight="1" thickBot="1" x14ac:dyDescent="0.35">
      <c r="B26" s="18" t="s">
        <v>504</v>
      </c>
      <c r="C26" s="13" t="s">
        <v>524</v>
      </c>
    </row>
    <row r="27" spans="2:3" ht="75" customHeight="1" thickBot="1" x14ac:dyDescent="0.35">
      <c r="B27" s="18" t="s">
        <v>506</v>
      </c>
      <c r="C27" s="13" t="s">
        <v>526</v>
      </c>
    </row>
    <row r="28" spans="2:3" ht="63.75" customHeight="1" thickBot="1" x14ac:dyDescent="0.35">
      <c r="B28" s="18" t="s">
        <v>507</v>
      </c>
      <c r="C28" s="13" t="s">
        <v>505</v>
      </c>
    </row>
    <row r="29" spans="2:3" ht="73.5" customHeight="1" thickBot="1" x14ac:dyDescent="0.35">
      <c r="B29" s="18" t="s">
        <v>511</v>
      </c>
      <c r="C29" s="13" t="s">
        <v>508</v>
      </c>
    </row>
    <row r="30" spans="2:3" ht="93" customHeight="1" thickBot="1" x14ac:dyDescent="0.35">
      <c r="B30" s="18" t="s">
        <v>510</v>
      </c>
      <c r="C30" s="13" t="s">
        <v>509</v>
      </c>
    </row>
    <row r="31" spans="2:3" ht="147" customHeight="1" thickBot="1" x14ac:dyDescent="0.35">
      <c r="B31" s="18" t="s">
        <v>513</v>
      </c>
      <c r="C31" s="13" t="s">
        <v>512</v>
      </c>
    </row>
    <row r="32" spans="2:3" ht="154.5" customHeight="1" thickBot="1" x14ac:dyDescent="0.35">
      <c r="B32" s="18" t="s">
        <v>517</v>
      </c>
      <c r="C32" s="13" t="s">
        <v>514</v>
      </c>
    </row>
    <row r="33" spans="2:3" ht="97.5" customHeight="1" thickBot="1" x14ac:dyDescent="0.35">
      <c r="B33" s="18" t="s">
        <v>516</v>
      </c>
      <c r="C33" s="13" t="s">
        <v>515</v>
      </c>
    </row>
    <row r="34" spans="2:3" ht="93" customHeight="1" thickBot="1" x14ac:dyDescent="0.35">
      <c r="B34" s="18" t="s">
        <v>522</v>
      </c>
      <c r="C34" s="13" t="s">
        <v>520</v>
      </c>
    </row>
    <row r="35" spans="2:3" ht="96" customHeight="1" thickBot="1" x14ac:dyDescent="0.35">
      <c r="B35" s="18" t="s">
        <v>523</v>
      </c>
      <c r="C35" s="13" t="s">
        <v>521</v>
      </c>
    </row>
    <row r="36" spans="2:3" x14ac:dyDescent="0.2">
      <c r="B36"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3</vt:i4>
      </vt:variant>
      <vt:variant>
        <vt:lpstr>Intervalos com nome</vt:lpstr>
      </vt:variant>
      <vt:variant>
        <vt:i4>2</vt:i4>
      </vt:variant>
    </vt:vector>
  </HeadingPairs>
  <TitlesOfParts>
    <vt:vector size="5" baseType="lpstr">
      <vt:lpstr>Projetos Aprovados</vt:lpstr>
      <vt:lpstr>OT </vt:lpstr>
      <vt:lpstr>PI</vt:lpstr>
      <vt:lpstr>'Projetos Aprovados'!Área_de_Impressão</vt:lpstr>
      <vt:lpstr>'Projetos Aprovados'!Títulos_de_Impressão</vt:lpstr>
    </vt:vector>
  </TitlesOfParts>
  <Company>CCDR Algarve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Sónia Sequeira</dc:creator>
  <cp:lastModifiedBy>Ana Carmo</cp:lastModifiedBy>
  <cp:lastPrinted>2020-03-04T15:53:13Z</cp:lastPrinted>
  <dcterms:created xsi:type="dcterms:W3CDTF">2015-11-02T17:19:23Z</dcterms:created>
  <dcterms:modified xsi:type="dcterms:W3CDTF">2020-05-11T13:44:57Z</dcterms:modified>
</cp:coreProperties>
</file>